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55" yWindow="405" windowWidth="9600" windowHeight="11220" tabRatio="799"/>
  </bookViews>
  <sheets>
    <sheet name="Introduction" sheetId="170" r:id="rId1"/>
    <sheet name="Table of Contents" sheetId="143" r:id="rId2"/>
    <sheet name="1.1 ING Group P&amp;L" sheetId="235" r:id="rId3"/>
    <sheet name="1.2 Group Bal Sheet Ass GSS " sheetId="236" r:id="rId4"/>
    <sheet name="1.3 Bal Sheet Liabiliti GSS " sheetId="237" r:id="rId5"/>
    <sheet name="1.4 ING Group Equity" sheetId="229" r:id="rId6"/>
    <sheet name="1.5 ING Group Cash flow" sheetId="225" r:id="rId7"/>
    <sheet name="1.6 ING Group Capital base" sheetId="230" r:id="rId8"/>
    <sheet name="1.7 ING Group Funding" sheetId="231" r:id="rId9"/>
    <sheet name="1.8.1 ING Group Investments" sheetId="238" r:id="rId10"/>
    <sheet name="1.8.2 ING Bank Investments" sheetId="239" r:id="rId11"/>
    <sheet name="1.8.3.ING Insurance Investments" sheetId="240" r:id="rId12"/>
    <sheet name="2.1.1 Banking P&amp;L 4Q2013" sheetId="241" r:id="rId13"/>
    <sheet name="2.1.2 Banking P&amp;L 4Q2012" sheetId="242" r:id="rId14"/>
    <sheet name="2.1.3 Banking P&amp;L 3Q2013" sheetId="243" r:id="rId15"/>
    <sheet name="2.2 Banking Client Balances" sheetId="244" r:id="rId16"/>
    <sheet name="2.3 Banking add. info." sheetId="245" r:id="rId17"/>
    <sheet name="2.4.1 Banking Geo split 4Q2013" sheetId="246" r:id="rId18"/>
    <sheet name="2.4.2 Banking Geo split 4Q2012" sheetId="247" r:id="rId19"/>
    <sheet name="2.4.3 Banking Geo split 3Q2013" sheetId="248" r:id="rId20"/>
    <sheet name="3.1 Ins. Client Balances" sheetId="249" r:id="rId21"/>
    <sheet name="3.2 Ins. add info by country" sheetId="250" r:id="rId22"/>
    <sheet name="3.3 Ins. add info non-life" sheetId="251" r:id="rId23"/>
    <sheet name="3.4 Ins. add. info IM" sheetId="252" r:id="rId24"/>
    <sheet name="4.1 Insurance Other P&amp;L" sheetId="253" r:id="rId25"/>
    <sheet name="4.2 Insurance Other" sheetId="254" r:id="rId26"/>
    <sheet name="Disclaimer" sheetId="15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x" localSheetId="2">#REF!</definedName>
    <definedName name="\x" localSheetId="6">#REF!</definedName>
    <definedName name="\x" localSheetId="9">#REF!</definedName>
    <definedName name="\x" localSheetId="11">#REF!</definedName>
    <definedName name="\x" localSheetId="20">#REF!</definedName>
    <definedName name="\x" localSheetId="21">#REF!</definedName>
    <definedName name="\x" localSheetId="22">#REF!</definedName>
    <definedName name="\x" localSheetId="23">#REF!</definedName>
    <definedName name="\x" localSheetId="24">#REF!</definedName>
    <definedName name="\x" localSheetId="25">#REF!</definedName>
    <definedName name="\x">#REF!</definedName>
    <definedName name="___Qua24" localSheetId="2">#REF!</definedName>
    <definedName name="___Qua24" localSheetId="20">#REF!</definedName>
    <definedName name="___Qua24" localSheetId="21">#REF!</definedName>
    <definedName name="___Qua24" localSheetId="22">#REF!</definedName>
    <definedName name="___Qua24" localSheetId="23">#REF!</definedName>
    <definedName name="___Qua24" localSheetId="24">#REF!</definedName>
    <definedName name="___Qua24" localSheetId="25">#REF!</definedName>
    <definedName name="___Qua24">#REF!</definedName>
    <definedName name="___Qua6" localSheetId="2">#REF!</definedName>
    <definedName name="___Qua6" localSheetId="20">#REF!</definedName>
    <definedName name="___Qua6" localSheetId="21">#REF!</definedName>
    <definedName name="___Qua6" localSheetId="22">#REF!</definedName>
    <definedName name="___Qua6" localSheetId="23">#REF!</definedName>
    <definedName name="___Qua6" localSheetId="24">#REF!</definedName>
    <definedName name="___Qua6" localSheetId="25">#REF!</definedName>
    <definedName name="___Qua6">#REF!</definedName>
    <definedName name="___thinkcellijq_2RBVNkKJMfYoxFOZcg" localSheetId="11" hidden="1">#REF!</definedName>
    <definedName name="___thinkcellijq_2RBVNkKJMfYoxFOZcg" hidden="1">#REF!</definedName>
    <definedName name="___thinkcellSkMqlBa.K0m5ADRlGO9bgA" localSheetId="11" hidden="1">#REF!</definedName>
    <definedName name="___thinkcellSkMqlBa.K0m5ADRlGO9bgA" hidden="1">#REF!</definedName>
    <definedName name="__Qua24">#REF!</definedName>
    <definedName name="__Qua6">#REF!</definedName>
    <definedName name="_cov01">'[1]200101'!$B$18:$BA$69</definedName>
    <definedName name="_cov02">'[1]200102'!$B$18:$BA$69</definedName>
    <definedName name="_cov03">'[1]200103'!$B$18:$BA$69</definedName>
    <definedName name="_cov04">'[1]200104'!$B$18:$BA$69</definedName>
    <definedName name="_cov05">'[1]200105'!$B$18:$BA$69</definedName>
    <definedName name="_cov06">'[1]200106'!$B$18:$BA$69</definedName>
    <definedName name="_cov07">'[1]200107'!$B$18:$BA$69</definedName>
    <definedName name="_cov08">'[1]200108'!$B$18:$BA$69</definedName>
    <definedName name="_cov09">'[1]200109'!$B$18:$BA$69</definedName>
    <definedName name="_cov10">'[1]200110'!$B$18:$BA$69</definedName>
    <definedName name="_cov11">'[1]200111'!$B$18:$BA$69</definedName>
    <definedName name="_cov12">'[1]200112'!$B$18:$BA$69</definedName>
    <definedName name="_pos01">[1]input!$F$7:$BE$7</definedName>
    <definedName name="_pos02">[1]input!$F$8:$BE$8</definedName>
    <definedName name="_pos03">[1]input!$F$9:$BE$9</definedName>
    <definedName name="_pos04">[1]input!$F$10:$BE$10</definedName>
    <definedName name="_pos05">[1]input!$F$11:$BE$11</definedName>
    <definedName name="_pos06">[1]input!$F$12:$BE$12</definedName>
    <definedName name="_pos07">[1]input!$F$13:$BE$13</definedName>
    <definedName name="_pos08">[1]input!$F$14:$BE$14</definedName>
    <definedName name="_pos09">[1]input!$F$15:$BE$15</definedName>
    <definedName name="_pos10">[1]input!$F$16:$BE$16</definedName>
    <definedName name="_pos11">[1]input!$F$17:$BE$17</definedName>
    <definedName name="_pos12">[1]input!$F$18:$BE$18</definedName>
    <definedName name="_Qua24" localSheetId="6">#REF!</definedName>
    <definedName name="_Qua24" localSheetId="9">#REF!</definedName>
    <definedName name="_Qua24" localSheetId="11">#REF!</definedName>
    <definedName name="_Qua24">#REF!</definedName>
    <definedName name="_Qua6" localSheetId="11">#REF!</definedName>
    <definedName name="_Qua6">#REF!</definedName>
    <definedName name="a" localSheetId="11">#REF!</definedName>
    <definedName name="a">#REF!</definedName>
    <definedName name="aa" hidden="1">{"test",#N/A,FALSE,"Totaal Overzicht"}</definedName>
    <definedName name="ActionType" localSheetId="11">#REF!</definedName>
    <definedName name="ActionType">#REF!</definedName>
    <definedName name="ActiveSelectBU" localSheetId="11">#REF!</definedName>
    <definedName name="ActiveSelectBU">#REF!</definedName>
    <definedName name="afrectarget">[2]data!$L$6</definedName>
    <definedName name="asds" localSheetId="9">#REF!</definedName>
    <definedName name="asds" localSheetId="11">#REF!</definedName>
    <definedName name="asds">#REF!</definedName>
    <definedName name="AUS_01_F" localSheetId="11">#REF!</definedName>
    <definedName name="AUS_01_F">#REF!</definedName>
    <definedName name="AUS_01_P" localSheetId="11">#REF!</definedName>
    <definedName name="AUS_01_P">#REF!</definedName>
    <definedName name="AUS_02_F" localSheetId="11">#REF!</definedName>
    <definedName name="AUS_02_F">#REF!</definedName>
    <definedName name="AUS_02_P" localSheetId="11">#REF!</definedName>
    <definedName name="AUS_02_P">#REF!</definedName>
    <definedName name="AUS_03_F" localSheetId="11">#REF!</definedName>
    <definedName name="AUS_03_F">#REF!</definedName>
    <definedName name="AUS_03_P" localSheetId="11">#REF!</definedName>
    <definedName name="AUS_03_P">#REF!</definedName>
    <definedName name="AUS_04_F" localSheetId="11">#REF!</definedName>
    <definedName name="AUS_04_F">#REF!</definedName>
    <definedName name="AUS_04_P" localSheetId="11">#REF!</definedName>
    <definedName name="AUS_04_P">#REF!</definedName>
    <definedName name="AUS_05_F" localSheetId="11">#REF!</definedName>
    <definedName name="AUS_05_F">#REF!</definedName>
    <definedName name="AUS_05_P" localSheetId="11">#REF!</definedName>
    <definedName name="AUS_05_P">#REF!</definedName>
    <definedName name="AUS_06_F" localSheetId="11">#REF!</definedName>
    <definedName name="AUS_06_F">#REF!</definedName>
    <definedName name="AUS_06_P" localSheetId="11">#REF!</definedName>
    <definedName name="AUS_06_P">#REF!</definedName>
    <definedName name="AUS_07_F" localSheetId="11">#REF!</definedName>
    <definedName name="AUS_07_F">#REF!</definedName>
    <definedName name="AUS_07_P" localSheetId="11">#REF!</definedName>
    <definedName name="AUS_07_P">#REF!</definedName>
    <definedName name="AUS_08_F" localSheetId="11">#REF!</definedName>
    <definedName name="AUS_08_F">#REF!</definedName>
    <definedName name="AUS_08_P" localSheetId="11">#REF!</definedName>
    <definedName name="AUS_08_P">#REF!</definedName>
    <definedName name="AWWE" localSheetId="11">#REF!</definedName>
    <definedName name="AWWE">#REF!</definedName>
    <definedName name="base" localSheetId="11">#REF!</definedName>
    <definedName name="base">#REF!</definedName>
    <definedName name="BU_names" localSheetId="11">#REF!</definedName>
    <definedName name="BU_names">#REF!</definedName>
    <definedName name="CAN_01_F" localSheetId="11">#REF!</definedName>
    <definedName name="CAN_01_F">#REF!</definedName>
    <definedName name="CAN_01_P" localSheetId="11">#REF!</definedName>
    <definedName name="CAN_01_P">#REF!</definedName>
    <definedName name="CAN_02_F" localSheetId="11">#REF!</definedName>
    <definedName name="CAN_02_F">#REF!</definedName>
    <definedName name="CAN_02_P" localSheetId="11">#REF!</definedName>
    <definedName name="CAN_02_P">#REF!</definedName>
    <definedName name="CAN_03_F" localSheetId="11">#REF!</definedName>
    <definedName name="CAN_03_F">#REF!</definedName>
    <definedName name="CAN_03_P" localSheetId="11">#REF!</definedName>
    <definedName name="CAN_03_P">#REF!</definedName>
    <definedName name="CAN_04_F" localSheetId="11">#REF!</definedName>
    <definedName name="CAN_04_F">#REF!</definedName>
    <definedName name="CAN_04_P" localSheetId="11">#REF!</definedName>
    <definedName name="CAN_04_P">#REF!</definedName>
    <definedName name="CAN_05_F" localSheetId="11">#REF!</definedName>
    <definedName name="CAN_05_F">#REF!</definedName>
    <definedName name="CAN_05_P" localSheetId="11">#REF!</definedName>
    <definedName name="CAN_05_P">#REF!</definedName>
    <definedName name="CAN_06_F" localSheetId="11">#REF!</definedName>
    <definedName name="CAN_06_F">#REF!</definedName>
    <definedName name="CAN_06_P" localSheetId="11">#REF!</definedName>
    <definedName name="CAN_06_P">#REF!</definedName>
    <definedName name="CAN_07_F" localSheetId="11">#REF!</definedName>
    <definedName name="CAN_07_F">#REF!</definedName>
    <definedName name="CAN_07_P" localSheetId="11">#REF!</definedName>
    <definedName name="CAN_07_P">#REF!</definedName>
    <definedName name="CAN_08_F" localSheetId="11">#REF!</definedName>
    <definedName name="CAN_08_F">#REF!</definedName>
    <definedName name="CAN_08_P" localSheetId="11">#REF!</definedName>
    <definedName name="CAN_08_P">#REF!</definedName>
    <definedName name="capitalmultiplier" localSheetId="10">#REF!</definedName>
    <definedName name="capitalmultiplier" localSheetId="11">#REF!</definedName>
    <definedName name="capitalmultiplier">#REF!</definedName>
    <definedName name="capitalmultiplier2" localSheetId="11">#REF!</definedName>
    <definedName name="capitalmultiplier2">#REF!</definedName>
    <definedName name="CaR_CR">'[3]Scenario data input'!$W$14:$Z$188</definedName>
    <definedName name="CaR_CS">'[3]Scenario data input'!$AA$14:$AB$188</definedName>
    <definedName name="CaR_EQ">'[3]Scenario data input'!$M$14:$P$188</definedName>
    <definedName name="CaR_FX">'[3]Scenario data input'!$T$14:$V$188</definedName>
    <definedName name="CaR_IR">'[3]Scenario data input'!$D$14:$L$188</definedName>
    <definedName name="CaR_RE">'[3]Scenario data input'!$Q$14:$S$188</definedName>
    <definedName name="CDS" localSheetId="11">#REF!</definedName>
    <definedName name="CDS">#REF!</definedName>
    <definedName name="CDSK" localSheetId="11">#REF!</definedName>
    <definedName name="CDSK">#REF!</definedName>
    <definedName name="Code" localSheetId="11">#REF!</definedName>
    <definedName name="Code">#REF!</definedName>
    <definedName name="convmult">[1]input!$C$25</definedName>
    <definedName name="Correct" localSheetId="11">#REF!</definedName>
    <definedName name="Correct">#REF!</definedName>
    <definedName name="ct1target">[2]data!$L$5</definedName>
    <definedName name="CUMPENL" localSheetId="9">'[4]CUMP&amp;Lfig'!$B$156:$CP$286</definedName>
    <definedName name="CUMPENL">'[5]CUMP&amp;Lfig'!$B$156:$CP$286</definedName>
    <definedName name="currentperiod">'[6]Update Dates Sheet'!$C$5</definedName>
    <definedName name="Custom1">[7]POV!$B$7</definedName>
    <definedName name="Custom3">[7]POV!$B$9</definedName>
    <definedName name="Custom4">[7]POV!$B$10</definedName>
    <definedName name="Data" localSheetId="9">#REF!</definedName>
    <definedName name="Data" localSheetId="11">#REF!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#REF!</definedName>
    <definedName name="date" localSheetId="11">[8]Summary!#REF!</definedName>
    <definedName name="date">[8]Summary!#REF!</definedName>
    <definedName name="Date_text">[7]POV!$B$11</definedName>
    <definedName name="deals" localSheetId="11">#REF!</definedName>
    <definedName name="deals">#REF!</definedName>
    <definedName name="discount">[1]input!$C$30</definedName>
    <definedName name="DSCrv">[9]Scn_Crv_Input!$G$3:$H$14</definedName>
    <definedName name="EaR">[10]Lists!$I$2</definedName>
    <definedName name="EaR_CR">'[3]Scenario data input'!$W$195:$Z$369</definedName>
    <definedName name="EaR_CS">'[3]Scenario data input'!$AA$195:$AB$369</definedName>
    <definedName name="EaR_EQ">'[3]Scenario data input'!$M$195:$P$369</definedName>
    <definedName name="EaR_FX">'[3]Scenario data input'!$T$195:$V$369</definedName>
    <definedName name="EaR_IR">'[3]Scenario data input'!$D$195:$L$369</definedName>
    <definedName name="EaR_RE">'[3]Scenario data input'!$Q$195:$S$369</definedName>
    <definedName name="EDF" localSheetId="11">#REF!</definedName>
    <definedName name="EDF">#REF!</definedName>
    <definedName name="erhjgf34y6gr" hidden="1">{"test",#N/A,FALSE,"Totaal Overzicht"}</definedName>
    <definedName name="EssOptions" localSheetId="8">"A1100000000120001011101101020_01 00"</definedName>
    <definedName name="EssOptions" localSheetId="1">"A1100000000120001011101101020_01000"</definedName>
    <definedName name="EURO_3020440" localSheetId="9">#REF!</definedName>
    <definedName name="EURO_3020440" localSheetId="11">#REF!</definedName>
    <definedName name="EURO_3020440" localSheetId="20">#REF!</definedName>
    <definedName name="EURO_3020440" localSheetId="21">#REF!</definedName>
    <definedName name="EURO_3020440" localSheetId="22">#REF!</definedName>
    <definedName name="EURO_3020440" localSheetId="23">#REF!</definedName>
    <definedName name="EURO_3020440" localSheetId="24">#REF!</definedName>
    <definedName name="EURO_3020440" localSheetId="25">#REF!</definedName>
    <definedName name="EURO_3020440">#REF!</definedName>
    <definedName name="eva" hidden="1">{"test",#N/A,FALSE,"Totaal Overzicht"}</definedName>
    <definedName name="EXPORT" localSheetId="9">#REF!</definedName>
    <definedName name="EXPORT" localSheetId="11">#REF!</definedName>
    <definedName name="EXPORT" localSheetId="20">#REF!</definedName>
    <definedName name="EXPORT" localSheetId="21">#REF!</definedName>
    <definedName name="EXPORT" localSheetId="22">#REF!</definedName>
    <definedName name="EXPORT" localSheetId="23">#REF!</definedName>
    <definedName name="EXPORT" localSheetId="24">#REF!</definedName>
    <definedName name="EXPORT" localSheetId="25">#REF!</definedName>
    <definedName name="EXPORT">#REF!</definedName>
    <definedName name="Factor">[7]POV!$B$12</definedName>
    <definedName name="FHLB___FUNDS_SOLD" localSheetId="11">#REF!</definedName>
    <definedName name="FHLB___FUNDS_SOLD">#REF!</definedName>
    <definedName name="FORM" localSheetId="9">#REF!</definedName>
    <definedName name="FORM" localSheetId="11">#REF!</definedName>
    <definedName name="FORM">#REF!</definedName>
    <definedName name="FX" localSheetId="11">#REF!</definedName>
    <definedName name="FX">#REF!</definedName>
    <definedName name="getal" localSheetId="11">#REF!</definedName>
    <definedName name="getal">#REF!</definedName>
    <definedName name="Gewicht" localSheetId="11">#REF!</definedName>
    <definedName name="Gewicht">#REF!</definedName>
    <definedName name="Gov" localSheetId="11">#REF!</definedName>
    <definedName name="Gov">#REF!</definedName>
    <definedName name="GridID">[11]Grid!$B$1:$I$1114</definedName>
    <definedName name="Hedge" localSheetId="11">#REF!</definedName>
    <definedName name="Hedge">#REF!</definedName>
    <definedName name="hgdfgdf" hidden="1">{"test",#N/A,FALSE,"Totaal Overzicht"}</definedName>
    <definedName name="High" localSheetId="9">#REF!</definedName>
    <definedName name="High" localSheetId="11">#REF!</definedName>
    <definedName name="High">#REF!</definedName>
    <definedName name="horizon">[2]data!$L$3</definedName>
    <definedName name="HYP_IS_Range" localSheetId="11">#REF!</definedName>
    <definedName name="HYP_IS_Range">#REF!</definedName>
    <definedName name="ICP">[7]POV!$B$6</definedName>
    <definedName name="IIM" localSheetId="11">'[12]Input Access IIM'!#REF!</definedName>
    <definedName name="IIM">'[12]Input Access IIM'!#REF!</definedName>
    <definedName name="Index" localSheetId="9">#REF!</definedName>
    <definedName name="Index" localSheetId="11">#REF!</definedName>
    <definedName name="Index">#REF!</definedName>
    <definedName name="InputColumn" localSheetId="9">'[13]Capital base'!$I$1</definedName>
    <definedName name="InputColumn">'[14]Capital base'!$I$1</definedName>
    <definedName name="IO_CUR_COL">1</definedName>
    <definedName name="IO_CUR_ROW">7</definedName>
    <definedName name="Kantoren" localSheetId="9">#REF!</definedName>
    <definedName name="Kantoren" localSheetId="11">#REF!</definedName>
    <definedName name="Kantoren" localSheetId="20">#REF!</definedName>
    <definedName name="Kantoren" localSheetId="21">#REF!</definedName>
    <definedName name="Kantoren" localSheetId="22">#REF!</definedName>
    <definedName name="Kantoren" localSheetId="23">#REF!</definedName>
    <definedName name="Kantoren" localSheetId="24">#REF!</definedName>
    <definedName name="Kantoren" localSheetId="25">#REF!</definedName>
    <definedName name="Kantoren">#REF!</definedName>
    <definedName name="LCRA" localSheetId="11">#REF!</definedName>
    <definedName name="LCRA">#REF!</definedName>
    <definedName name="Liquid" localSheetId="9">#REF!</definedName>
    <definedName name="Liquid" localSheetId="11">#REF!</definedName>
    <definedName name="Liquid" localSheetId="20">#REF!</definedName>
    <definedName name="Liquid" localSheetId="21">#REF!</definedName>
    <definedName name="Liquid" localSheetId="22">#REF!</definedName>
    <definedName name="Liquid" localSheetId="23">#REF!</definedName>
    <definedName name="Liquid" localSheetId="24">#REF!</definedName>
    <definedName name="Liquid" localSheetId="25">#REF!</definedName>
    <definedName name="Liquid">#REF!</definedName>
    <definedName name="Liquidity" localSheetId="11">#REF!</definedName>
    <definedName name="Liquidity">#REF!</definedName>
    <definedName name="Mapping" localSheetId="11">#REF!</definedName>
    <definedName name="Mapping">#REF!</definedName>
    <definedName name="ModelMode">'[15]1. Parameter Inputs'!$D$7</definedName>
    <definedName name="month" localSheetId="9">[16]macros!$B$3</definedName>
    <definedName name="month">[17]macros!$B$3</definedName>
    <definedName name="MORTGAGE_BACKED_SECURITIES" localSheetId="11">#REF!</definedName>
    <definedName name="MORTGAGE_BACKED_SECURITIES">#REF!</definedName>
    <definedName name="NAMECURRENCY">[18]Cover!$D$8</definedName>
    <definedName name="Nvs">38415.6690162037</definedName>
    <definedName name="NvsAnswerCol">"[RWAPERBE.xls]Sheet2!$A$5:$A$641"</definedName>
    <definedName name="NvsASD" localSheetId="9">"V2007-11-30"</definedName>
    <definedName name="NvsASD">"V2005-01-31"</definedName>
    <definedName name="NvsAutoDrillOk">"VN"</definedName>
    <definedName name="NvsElapsedTime" localSheetId="9">0.0000925925924093463</definedName>
    <definedName name="NvsElapsedTime">0.000289351854007691</definedName>
    <definedName name="NvsEndTime" localSheetId="9">39451.5267476852</definedName>
    <definedName name="NvsEndTime">38415.6690162037</definedName>
    <definedName name="NvsInstLang">"VENG"</definedName>
    <definedName name="NvsInstSpec" localSheetId="9">"%,FBUSINESS_UNIT,V30000"</definedName>
    <definedName name="NvsInstSpec">"%,FBUSINESS_UNIT,TING_BANK,NROLLUP_BANK_EC"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definedName>
    <definedName name="NvsPanelEffdt" localSheetId="9">"V1900-01-01"</definedName>
    <definedName name="NvsPanelEffdt">"V1990-01-01"</definedName>
    <definedName name="NvsPanelSetid" localSheetId="9">"VSHARE"</definedName>
    <definedName name="NvsPanelSetid">"VNEURO"</definedName>
    <definedName name="NvsReqBU" localSheetId="9">"V30000"</definedName>
    <definedName name="NvsReqBU">"VU0027"</definedName>
    <definedName name="NvsReqBUOnly">"VY"</definedName>
    <definedName name="NvsTransLed">"VN"</definedName>
    <definedName name="NvsTreeASD" localSheetId="9">"V2007-11-30"</definedName>
    <definedName name="NvsTreeASD">"V2005-01-31"</definedName>
    <definedName name="NvsValTbl.ACCOUNT">"GL_ACCOUNT_TBL"</definedName>
    <definedName name="NvsValTbl.BUSINESS_UNIT">"BUS_UNIT_TBL_GL"</definedName>
    <definedName name="NvsValTbl.CHARTFIELD2">"CHARTFIELD2_TBL"</definedName>
    <definedName name="NvsValTbl.CURRENCY_CD">"CURRENCY_CD_TBL"</definedName>
    <definedName name="NvsValTbl.PRODUCT">"PRODUCT_TBL"</definedName>
    <definedName name="NWin" localSheetId="9">[13]ActualsCalc!$A$1</definedName>
    <definedName name="NWin">[14]ActualsCalc!$A$1</definedName>
    <definedName name="operating_cash" localSheetId="11">#REF!</definedName>
    <definedName name="operating_cash">#REF!</definedName>
    <definedName name="Other" localSheetId="9">#REF!</definedName>
    <definedName name="Other" localSheetId="11">#REF!</definedName>
    <definedName name="Other" localSheetId="20">#REF!</definedName>
    <definedName name="Other" localSheetId="21">#REF!</definedName>
    <definedName name="Other" localSheetId="22">#REF!</definedName>
    <definedName name="Other" localSheetId="23">#REF!</definedName>
    <definedName name="Other" localSheetId="24">#REF!</definedName>
    <definedName name="Other" localSheetId="25">#REF!</definedName>
    <definedName name="Other">#REF!</definedName>
    <definedName name="OTHER_INTEREST_BEARING_DEPOSITS" localSheetId="11">#REF!</definedName>
    <definedName name="OTHER_INTEREST_BEARING_DEPOSITS">#REF!</definedName>
    <definedName name="payback">[2]data!$L$7</definedName>
    <definedName name="Period">[7]POV!$B$3</definedName>
    <definedName name="perturbation">[1]input!$C$27</definedName>
    <definedName name="preppivot" localSheetId="11">#REF!</definedName>
    <definedName name="preppivot">#REF!</definedName>
    <definedName name="previousquarter">'[19]Update Dates Sheet'!$C$6</definedName>
    <definedName name="previousyear">'[6]Update Dates Sheet'!$C$7</definedName>
    <definedName name="_xlnm.Print_Area" localSheetId="2">'1.1 ING Group P&amp;L'!$A$2:$P$33</definedName>
    <definedName name="_xlnm.Print_Area" localSheetId="3">'1.2 Group Bal Sheet Ass GSS '!$A$2:$K$33</definedName>
    <definedName name="_xlnm.Print_Area" localSheetId="4">'1.3 Bal Sheet Liabiliti GSS '!$A$2:$K$34</definedName>
    <definedName name="_xlnm.Print_Area" localSheetId="5">'1.4 ING Group Equity'!$A$2:$N$26</definedName>
    <definedName name="_xlnm.Print_Area" localSheetId="6">'1.5 ING Group Cash flow'!$A$2:$L$48</definedName>
    <definedName name="_xlnm.Print_Area" localSheetId="7">'1.6 ING Group Capital base'!$A$2:$J$29</definedName>
    <definedName name="_xlnm.Print_Area" localSheetId="8">'1.7 ING Group Funding'!$A$2:$N$33</definedName>
    <definedName name="_xlnm.Print_Area" localSheetId="9">'1.8.1 ING Group Investments'!$A$2:$I$32</definedName>
    <definedName name="_xlnm.Print_Area" localSheetId="10">'1.8.2 ING Bank Investments'!$A$2:$I$32</definedName>
    <definedName name="_xlnm.Print_Area" localSheetId="11">'1.8.3.ING Insurance Investments'!$A$2:$I$32</definedName>
    <definedName name="_xlnm.Print_Area" localSheetId="12">'2.1.1 Banking P&amp;L 4Q2013'!$A$2:$N$56</definedName>
    <definedName name="_xlnm.Print_Area" localSheetId="13">'2.1.2 Banking P&amp;L 4Q2012'!$A$2:$N$56</definedName>
    <definedName name="_xlnm.Print_Area" localSheetId="14">'2.1.3 Banking P&amp;L 3Q2013'!$A$2:$N$56</definedName>
    <definedName name="_xlnm.Print_Area" localSheetId="15">'2.2 Banking Client Balances'!$A$2:$M$44</definedName>
    <definedName name="_xlnm.Print_Area" localSheetId="16">'2.3 Banking add. info.'!$A$2:$I$37</definedName>
    <definedName name="_xlnm.Print_Area" localSheetId="17">'2.4.1 Banking Geo split 4Q2013'!$A$2:$S$39</definedName>
    <definedName name="_xlnm.Print_Area" localSheetId="18">'2.4.2 Banking Geo split 4Q2012'!$A$2:$S$39</definedName>
    <definedName name="_xlnm.Print_Area" localSheetId="19">'2.4.3 Banking Geo split 3Q2013'!$A$2:$T$39</definedName>
    <definedName name="_xlnm.Print_Area" localSheetId="20">'3.1 Ins. Client Balances'!$A$2:$I$46</definedName>
    <definedName name="_xlnm.Print_Area" localSheetId="21">'3.2 Ins. add info by country'!$A$2:$L$24</definedName>
    <definedName name="_xlnm.Print_Area" localSheetId="22">'3.3 Ins. add info non-life'!$A$2:$K$27</definedName>
    <definedName name="_xlnm.Print_Area" localSheetId="23">'3.4 Ins. add. info IM'!$A$2:$H$27</definedName>
    <definedName name="_xlnm.Print_Area" localSheetId="24">'4.1 Insurance Other P&amp;L'!$A$2:$D$32</definedName>
    <definedName name="_xlnm.Print_Area" localSheetId="25">'4.2 Insurance Other'!$A$2:$D$15</definedName>
    <definedName name="_xlnm.Print_Area" localSheetId="26">Disclaimer!$A$2:$C$26</definedName>
    <definedName name="_xlnm.Print_Area" localSheetId="0">Introduction!$A$2:$C$31</definedName>
    <definedName name="_xlnm.Print_Area" localSheetId="1">'Table of Contents'!$A$2:$D$36</definedName>
    <definedName name="_xlnm.Print_Area">#REF!</definedName>
    <definedName name="PRINT_AREA_MI" localSheetId="2">#REF!</definedName>
    <definedName name="PRINT_AREA_MI" localSheetId="6">#REF!</definedName>
    <definedName name="PRINT_AREA_MI" localSheetId="9">#REF!</definedName>
    <definedName name="PRINT_AREA_MI" localSheetId="11">#REF!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#REF!</definedName>
    <definedName name="_xlnm.Print_Titles" localSheetId="2">'1.1 ING Group P&amp;L'!$2:$5</definedName>
    <definedName name="_xlnm.Print_Titles" localSheetId="15">'2.2 Banking Client Balances'!$5:$8</definedName>
    <definedName name="_xlnm.Print_Titles" localSheetId="20">'3.1 Ins. Client Balances'!$5:$7</definedName>
    <definedName name="_xlnm.Print_Titles" localSheetId="26">Disclaimer!$5:$5</definedName>
    <definedName name="_xlnm.Print_Titles" localSheetId="1">'Table of Contents'!$2:$6</definedName>
    <definedName name="q" hidden="1">{"test",#N/A,FALSE,"Totaal Overzicht"}</definedName>
    <definedName name="Qua" localSheetId="2">#REF!</definedName>
    <definedName name="Qua" localSheetId="6">#REF!</definedName>
    <definedName name="Qua" localSheetId="9">#REF!</definedName>
    <definedName name="Qua" localSheetId="11">#REF!</definedName>
    <definedName name="Qua" localSheetId="20">#REF!</definedName>
    <definedName name="Qua" localSheetId="21">#REF!</definedName>
    <definedName name="Qua" localSheetId="22">#REF!</definedName>
    <definedName name="Qua" localSheetId="23">#REF!</definedName>
    <definedName name="Qua" localSheetId="24">#REF!</definedName>
    <definedName name="Qua" localSheetId="25">#REF!</definedName>
    <definedName name="Qua">#REF!</definedName>
    <definedName name="Rating" localSheetId="11">#REF!</definedName>
    <definedName name="Rating">#REF!</definedName>
    <definedName name="Reporting_Yr">'[20]Download Data'!$F$1</definedName>
    <definedName name="RTL_Names">'[3]Scenario data input'!$B$61:$B$98</definedName>
    <definedName name="s" localSheetId="11">#REF!</definedName>
    <definedName name="s">#REF!</definedName>
    <definedName name="Scenario">[7]POV!$B$1</definedName>
    <definedName name="Scenario1" localSheetId="11">#REF!</definedName>
    <definedName name="Scenario1">#REF!</definedName>
    <definedName name="Scenario2" localSheetId="11">'[3]4a. Global demand slump'!#REF!</definedName>
    <definedName name="Scenario2">'[3]4a. Global demand slump'!#REF!</definedName>
    <definedName name="Sens" localSheetId="11">#REF!</definedName>
    <definedName name="Sens">#REF!</definedName>
    <definedName name="shdate2" localSheetId="11">[1]BIS98!#REF!</definedName>
    <definedName name="shdate2">[1]BIS98!#REF!</definedName>
    <definedName name="sheetdate">[1]BIS98!$C$12</definedName>
    <definedName name="shortfall">[2]data!$L$4</definedName>
    <definedName name="t" hidden="1">{"test",#N/A,FALSE,"Totaal Overzicht"}</definedName>
    <definedName name="TABEL" localSheetId="2">#REF!</definedName>
    <definedName name="TABEL" localSheetId="6">#REF!</definedName>
    <definedName name="TABEL" localSheetId="9">#REF!</definedName>
    <definedName name="TABEL" localSheetId="11">#REF!</definedName>
    <definedName name="TABEL" localSheetId="20">#REF!</definedName>
    <definedName name="TABEL" localSheetId="21">#REF!</definedName>
    <definedName name="TABEL" localSheetId="22">#REF!</definedName>
    <definedName name="TABEL" localSheetId="23">#REF!</definedName>
    <definedName name="TABEL" localSheetId="24">#REF!</definedName>
    <definedName name="TABEL" localSheetId="25">#REF!</definedName>
    <definedName name="TABEL">#REF!</definedName>
    <definedName name="Table" localSheetId="11">#REF!</definedName>
    <definedName name="Table">#REF!</definedName>
    <definedName name="Table_SelectReport" localSheetId="2">#REF!</definedName>
    <definedName name="Table_SelectReport" localSheetId="6">#REF!</definedName>
    <definedName name="Table_SelectReport" localSheetId="11">#REF!</definedName>
    <definedName name="Table_SelectReport" localSheetId="20">#REF!</definedName>
    <definedName name="Table_SelectReport" localSheetId="21">#REF!</definedName>
    <definedName name="Table_SelectReport" localSheetId="22">#REF!</definedName>
    <definedName name="Table_SelectReport" localSheetId="23">#REF!</definedName>
    <definedName name="Table_SelectReport" localSheetId="24">#REF!</definedName>
    <definedName name="Table_SelectReport" localSheetId="25">#REF!</definedName>
    <definedName name="Table_SelectReport">#REF!</definedName>
    <definedName name="tax" localSheetId="2">#REF!</definedName>
    <definedName name="tax" localSheetId="6">#REF!</definedName>
    <definedName name="tax" localSheetId="11">#REF!</definedName>
    <definedName name="tax" localSheetId="20">#REF!</definedName>
    <definedName name="tax" localSheetId="21">#REF!</definedName>
    <definedName name="tax" localSheetId="22">#REF!</definedName>
    <definedName name="tax" localSheetId="23">#REF!</definedName>
    <definedName name="tax" localSheetId="24">#REF!</definedName>
    <definedName name="tax" localSheetId="25">#REF!</definedName>
    <definedName name="tax">#REF!</definedName>
    <definedName name="taxAmericas" localSheetId="10">#REF!</definedName>
    <definedName name="taxAmericas" localSheetId="11">#REF!</definedName>
    <definedName name="taxAmericas">#REF!</definedName>
    <definedName name="TELLER" localSheetId="11">#REF!</definedName>
    <definedName name="TELLER">#REF!</definedName>
    <definedName name="terminal" localSheetId="11">#REF!</definedName>
    <definedName name="terminal">#REF!</definedName>
    <definedName name="test">'[14]Capital base'!$I$1</definedName>
    <definedName name="twoyearsago">'[19]Update Dates Sheet'!$C$8</definedName>
    <definedName name="Type_of_breach">'[3]CHART DATA'!$DF$8:$DF$12</definedName>
    <definedName name="Type_of_breaches">'[3]CHART DATA'!$DF$8:$DF$12</definedName>
    <definedName name="UK_01_F" localSheetId="11">#REF!</definedName>
    <definedName name="UK_01_F">#REF!</definedName>
    <definedName name="UK_01_P" localSheetId="11">#REF!</definedName>
    <definedName name="UK_01_P">#REF!</definedName>
    <definedName name="UK_02_F" localSheetId="11">#REF!</definedName>
    <definedName name="UK_02_F">#REF!</definedName>
    <definedName name="UK_02_P" localSheetId="11">#REF!</definedName>
    <definedName name="UK_02_P">#REF!</definedName>
    <definedName name="UK_03_F" localSheetId="11">#REF!</definedName>
    <definedName name="UK_03_F">#REF!</definedName>
    <definedName name="UK_03_P" localSheetId="11">#REF!</definedName>
    <definedName name="UK_03_P">#REF!</definedName>
    <definedName name="UK_04_F" localSheetId="11">#REF!</definedName>
    <definedName name="UK_04_F">#REF!</definedName>
    <definedName name="UK_04_P" localSheetId="11">#REF!</definedName>
    <definedName name="UK_04_P">#REF!</definedName>
    <definedName name="UK_05_F" localSheetId="11">#REF!</definedName>
    <definedName name="UK_05_F">#REF!</definedName>
    <definedName name="UK_05_P" localSheetId="11">#REF!</definedName>
    <definedName name="UK_05_P">#REF!</definedName>
    <definedName name="UK_06_F" localSheetId="11">#REF!</definedName>
    <definedName name="UK_06_F">#REF!</definedName>
    <definedName name="UK_06_P" localSheetId="11">#REF!</definedName>
    <definedName name="UK_06_P">#REF!</definedName>
    <definedName name="UK_07_F" localSheetId="11">#REF!</definedName>
    <definedName name="UK_07_F">#REF!</definedName>
    <definedName name="UK_07_P" localSheetId="11">#REF!</definedName>
    <definedName name="UK_07_P">#REF!</definedName>
    <definedName name="UK_08_F" localSheetId="11">#REF!</definedName>
    <definedName name="UK_08_F">#REF!</definedName>
    <definedName name="UK_08_P" localSheetId="11">#REF!</definedName>
    <definedName name="UK_08_P">#REF!</definedName>
    <definedName name="USA_01_F" localSheetId="11">#REF!</definedName>
    <definedName name="USA_01_F">#REF!</definedName>
    <definedName name="USA_01_P" localSheetId="11">#REF!</definedName>
    <definedName name="USA_01_P">#REF!</definedName>
    <definedName name="USA_02_F" localSheetId="11">#REF!</definedName>
    <definedName name="USA_02_F">#REF!</definedName>
    <definedName name="USA_02_P" localSheetId="11">#REF!</definedName>
    <definedName name="USA_02_P">#REF!</definedName>
    <definedName name="USA_03_F" localSheetId="11">#REF!</definedName>
    <definedName name="USA_03_F">#REF!</definedName>
    <definedName name="USA_03_P" localSheetId="11">#REF!</definedName>
    <definedName name="USA_03_P">#REF!</definedName>
    <definedName name="USA_04_F" localSheetId="11">#REF!</definedName>
    <definedName name="USA_04_F">#REF!</definedName>
    <definedName name="USA_04_P" localSheetId="11">#REF!</definedName>
    <definedName name="USA_04_P">#REF!</definedName>
    <definedName name="USA_05_F" localSheetId="11">#REF!</definedName>
    <definedName name="USA_05_F">#REF!</definedName>
    <definedName name="USA_05_P" localSheetId="11">#REF!</definedName>
    <definedName name="USA_05_P">#REF!</definedName>
    <definedName name="USA_06_F" localSheetId="11">#REF!</definedName>
    <definedName name="USA_06_F">#REF!</definedName>
    <definedName name="USA_06_P" localSheetId="11">#REF!</definedName>
    <definedName name="USA_06_P">#REF!</definedName>
    <definedName name="USA_07_F" localSheetId="11">#REF!</definedName>
    <definedName name="USA_07_F">#REF!</definedName>
    <definedName name="USA_07_P" localSheetId="11">#REF!</definedName>
    <definedName name="USA_07_P">#REF!</definedName>
    <definedName name="USA_08_F" localSheetId="11">#REF!</definedName>
    <definedName name="USA_08_F">#REF!</definedName>
    <definedName name="USA_08_P" localSheetId="11">#REF!</definedName>
    <definedName name="USA_08_P">#REF!</definedName>
    <definedName name="USDEURRATE" localSheetId="11">#REF!</definedName>
    <definedName name="USDEURRATE">#REF!</definedName>
    <definedName name="Value">[7]POV!$B$5</definedName>
    <definedName name="vestiging" localSheetId="9">#REF!</definedName>
    <definedName name="vestiging" localSheetId="11">#REF!</definedName>
    <definedName name="vestiging" localSheetId="20">#REF!</definedName>
    <definedName name="vestiging" localSheetId="21">#REF!</definedName>
    <definedName name="vestiging" localSheetId="22">#REF!</definedName>
    <definedName name="vestiging" localSheetId="23">#REF!</definedName>
    <definedName name="vestiging" localSheetId="24">#REF!</definedName>
    <definedName name="vestiging" localSheetId="25">#REF!</definedName>
    <definedName name="vestiging">#REF!</definedName>
    <definedName name="View">[7]POV!$B$4</definedName>
    <definedName name="w" hidden="1">{"test",#N/A,FALSE,"Totaal Overzicht"}</definedName>
    <definedName name="WERKFORM" localSheetId="9">#REF!</definedName>
    <definedName name="WERKFORM" localSheetId="11">#REF!</definedName>
    <definedName name="WERKFORM" localSheetId="20">#REF!</definedName>
    <definedName name="WERKFORM" localSheetId="21">#REF!</definedName>
    <definedName name="WERKFORM" localSheetId="22">#REF!</definedName>
    <definedName name="WERKFORM" localSheetId="23">#REF!</definedName>
    <definedName name="WERKFORM" localSheetId="24">#REF!</definedName>
    <definedName name="WERKFORM" localSheetId="25">#REF!</definedName>
    <definedName name="WERKFORM">#REF!</definedName>
    <definedName name="WHS_Names">'[3]Scenario data input'!$B$14:$B$60</definedName>
    <definedName name="wrn.Lanaken." hidden="1">{"test",#N/A,FALSE,"Totaal Overzicht"}</definedName>
    <definedName name="Year">[7]POV!$B$2</definedName>
  </definedNames>
  <calcPr calcId="145621"/>
</workbook>
</file>

<file path=xl/calcChain.xml><?xml version="1.0" encoding="utf-8"?>
<calcChain xmlns="http://schemas.openxmlformats.org/spreadsheetml/2006/main">
  <c r="N47" i="225" l="1"/>
  <c r="N46" i="225"/>
  <c r="N45" i="225"/>
  <c r="N44" i="225"/>
  <c r="N43" i="225"/>
  <c r="N42" i="225"/>
  <c r="N41" i="225"/>
  <c r="N40" i="225"/>
  <c r="N39" i="225"/>
  <c r="N38" i="225"/>
  <c r="N37" i="225"/>
  <c r="N36" i="225"/>
  <c r="N35" i="225"/>
  <c r="N34" i="225"/>
  <c r="N33" i="225"/>
  <c r="N32" i="225"/>
  <c r="N31" i="225"/>
  <c r="N30" i="225"/>
  <c r="N29" i="225"/>
  <c r="N28" i="225"/>
  <c r="N27" i="225"/>
  <c r="N26" i="225"/>
  <c r="N25" i="225"/>
  <c r="N24" i="225"/>
  <c r="N23" i="225"/>
  <c r="N22" i="225"/>
  <c r="N21" i="225"/>
  <c r="N20" i="225"/>
  <c r="N19" i="225"/>
  <c r="N18" i="225"/>
  <c r="N17" i="225"/>
  <c r="N16" i="225"/>
  <c r="N15" i="225"/>
  <c r="N14" i="225"/>
  <c r="N13" i="225"/>
  <c r="N12" i="225"/>
  <c r="N11" i="225"/>
  <c r="N10" i="225"/>
  <c r="N9" i="225"/>
  <c r="N8" i="225"/>
  <c r="T31" i="235" l="1"/>
  <c r="S31" i="235"/>
  <c r="T30" i="235"/>
  <c r="S30" i="235"/>
  <c r="T29" i="235"/>
  <c r="S29" i="235"/>
  <c r="T28" i="235"/>
  <c r="S28" i="235"/>
  <c r="T27" i="235"/>
  <c r="S27" i="235"/>
  <c r="T26" i="235"/>
  <c r="S26" i="235"/>
  <c r="T25" i="235"/>
  <c r="S25" i="235"/>
  <c r="T24" i="235"/>
  <c r="S24" i="235"/>
  <c r="T23" i="235"/>
  <c r="S23" i="235"/>
  <c r="T22" i="235"/>
  <c r="S22" i="235"/>
  <c r="T21" i="235"/>
  <c r="S21" i="235"/>
  <c r="T20" i="235"/>
  <c r="S20" i="235"/>
  <c r="T19" i="235"/>
  <c r="S19" i="235"/>
  <c r="T18" i="235"/>
  <c r="S18" i="235"/>
  <c r="T17" i="235"/>
  <c r="S17" i="235"/>
  <c r="T16" i="235"/>
  <c r="S16" i="235"/>
  <c r="T15" i="235"/>
  <c r="S15" i="235"/>
  <c r="T14" i="235"/>
  <c r="S14" i="235"/>
  <c r="T13" i="235"/>
  <c r="S13" i="235"/>
  <c r="T12" i="235"/>
  <c r="S12" i="235"/>
  <c r="T11" i="235"/>
  <c r="S11" i="235"/>
  <c r="T10" i="235"/>
  <c r="S10" i="235"/>
  <c r="T9" i="235"/>
  <c r="S9" i="235"/>
  <c r="T8" i="235"/>
  <c r="S8" i="235"/>
  <c r="R31" i="235"/>
  <c r="R30" i="235"/>
  <c r="R29" i="235"/>
  <c r="R28" i="235"/>
  <c r="R27" i="235"/>
  <c r="R26" i="235"/>
  <c r="R25" i="235"/>
  <c r="R24" i="235"/>
  <c r="R23" i="235"/>
  <c r="R22" i="235"/>
  <c r="R21" i="235"/>
  <c r="R20" i="235"/>
  <c r="R19" i="235"/>
  <c r="R18" i="235"/>
  <c r="R17" i="235"/>
  <c r="R16" i="235"/>
  <c r="R15" i="235"/>
  <c r="R14" i="235"/>
  <c r="R13" i="235"/>
  <c r="R12" i="235"/>
  <c r="R11" i="235"/>
  <c r="R10" i="235"/>
  <c r="R9" i="235"/>
  <c r="R8" i="235"/>
  <c r="A18" i="240" l="1"/>
  <c r="H16" i="240"/>
  <c r="H15" i="240"/>
  <c r="H14" i="240"/>
  <c r="I13" i="240"/>
  <c r="G13" i="240"/>
  <c r="F13" i="240"/>
  <c r="E13" i="240"/>
  <c r="C13" i="240"/>
  <c r="H13" i="240" s="1"/>
  <c r="H12" i="240"/>
  <c r="H11" i="240"/>
  <c r="H10" i="240"/>
  <c r="H9" i="240"/>
  <c r="H8" i="240"/>
  <c r="I31" i="239"/>
  <c r="H31" i="239"/>
  <c r="G31" i="239"/>
  <c r="I30" i="239"/>
  <c r="H30" i="239"/>
  <c r="I29" i="239"/>
  <c r="H29" i="239"/>
  <c r="I28" i="239"/>
  <c r="H28" i="239"/>
  <c r="I27" i="239"/>
  <c r="H27" i="239"/>
  <c r="I26" i="239"/>
  <c r="H26" i="239"/>
  <c r="I25" i="239"/>
  <c r="H25" i="239"/>
  <c r="I24" i="239"/>
  <c r="H24" i="239"/>
  <c r="I23" i="239"/>
  <c r="H23" i="239"/>
  <c r="A18" i="239"/>
  <c r="H16" i="239"/>
  <c r="G16" i="239"/>
  <c r="A18" i="238"/>
  <c r="H15" i="238"/>
  <c r="H14" i="238"/>
  <c r="C7" i="237" l="1"/>
  <c r="K7" i="237" s="1"/>
  <c r="B7" i="237"/>
  <c r="J7" i="237" s="1"/>
  <c r="F6" i="237"/>
  <c r="E7" i="236"/>
  <c r="G7" i="236" s="1"/>
  <c r="I7" i="236" s="1"/>
  <c r="K7" i="236" s="1"/>
  <c r="D7" i="236"/>
  <c r="F7" i="236" s="1"/>
  <c r="H7" i="236" s="1"/>
  <c r="J7" i="236" s="1"/>
  <c r="D7" i="237" l="1"/>
  <c r="F7" i="237"/>
  <c r="H7" i="237"/>
  <c r="E7" i="237"/>
  <c r="G7" i="237"/>
  <c r="I7" i="237"/>
  <c r="Q42" i="235" l="1"/>
  <c r="Q41" i="235"/>
  <c r="Q40" i="235"/>
  <c r="Q39" i="235"/>
  <c r="Q38" i="235"/>
  <c r="Q37" i="235"/>
  <c r="B31" i="231" l="1"/>
  <c r="B23" i="231"/>
  <c r="B22" i="231"/>
</calcChain>
</file>

<file path=xl/sharedStrings.xml><?xml version="1.0" encoding="utf-8"?>
<sst xmlns="http://schemas.openxmlformats.org/spreadsheetml/2006/main" count="1300" uniqueCount="531">
  <si>
    <t>Supplemental data in terms of financial data, risk data and countries include:</t>
  </si>
  <si>
    <t>Total</t>
  </si>
  <si>
    <t>Other</t>
  </si>
  <si>
    <t>Commission income</t>
  </si>
  <si>
    <t>Total underlying income</t>
  </si>
  <si>
    <t>Operating expenses</t>
  </si>
  <si>
    <t>Underlying result before tax</t>
  </si>
  <si>
    <t>Taxation</t>
  </si>
  <si>
    <t>Minority interests</t>
  </si>
  <si>
    <t>Underlying net result</t>
  </si>
  <si>
    <t>Net gains/losses on divestments</t>
  </si>
  <si>
    <t>Net result from divested units</t>
  </si>
  <si>
    <t>Special items after tax</t>
  </si>
  <si>
    <t>Net result</t>
  </si>
  <si>
    <t>In EUR million</t>
  </si>
  <si>
    <t>In EUR billion</t>
  </si>
  <si>
    <t>DISCLAIMER</t>
  </si>
  <si>
    <t>Intangibles amortisation and impairments</t>
  </si>
  <si>
    <t xml:space="preserve"> </t>
  </si>
  <si>
    <t>1 ING Group</t>
  </si>
  <si>
    <t>2. Banking</t>
  </si>
  <si>
    <t>General comments</t>
  </si>
  <si>
    <t>•</t>
  </si>
  <si>
    <t>The Group Statistical Supplement is published on a quarterly basis.</t>
  </si>
  <si>
    <t>In addition to the Group Statistical Supplement information that follows the Quarterly Report, trended information is included in the Historical Trend Data document on www.ing.com/investorrelations.</t>
  </si>
  <si>
    <t>Allocation keys are used to calculate segmental information; e.g. Life vs. Non-life, Retail vs. Commercial banking and product information. These allocation keys might be refined over time.</t>
  </si>
  <si>
    <t>Rounding could cause some small differences.</t>
  </si>
  <si>
    <t>All figures are unaudited.</t>
  </si>
  <si>
    <t>Funding mix ING Bank N.V.</t>
  </si>
  <si>
    <t>Breakdown shareholders’ equity</t>
  </si>
  <si>
    <t>Capital base</t>
  </si>
  <si>
    <t>Maturity ladder outstanding long-term debt</t>
  </si>
  <si>
    <t xml:space="preserve"> TABLE OF CONTENTS</t>
  </si>
  <si>
    <t xml:space="preserve">ING Group’s Annual Accounts are prepared in accordance with International Financial Reporting Standards as adopted by the European Union (‘IFRS-EU’). </t>
  </si>
  <si>
    <t xml:space="preserve">other forward-looking statements that are based on management’s current views and assumptions and involve known and unknown risks and uncertainties that </t>
  </si>
  <si>
    <t>could cause actual results, performance or events to differ materially from those expressed or implied in such statements. Actual results, performance or events</t>
  </si>
  <si>
    <t>may differ materially from those in such statements due to, without limitation: (1) changes in general economic conditions, in particular economic conditions in ING’s</t>
  </si>
  <si>
    <t xml:space="preserve">core markets, (2) changes in performance of financial markets, including developing markets, (3) consequences of a potential (partial) break-up of the euro, </t>
  </si>
  <si>
    <t xml:space="preserve">(4) the implementation of ING’s restructuring plan to separate banking and insurance operations, (5) changes in the availability of, and costs associated with, </t>
  </si>
  <si>
    <t xml:space="preserve">sources of liquidity such as interbank funding, as well as conditions in the credit markets generally, including changes in borrower and counterparty creditworthiness, </t>
  </si>
  <si>
    <t>(6) the frequency and severity of insured loss events, (7) changes affecting mortality and morbidity levels and trends, (8) changes affecting persistency levels,</t>
  </si>
  <si>
    <t>(9) changes affecting interest rate levels, (10) changes affecting currency exchange rates, (11) changes in investor, customer and policyholder behaviour,</t>
  </si>
  <si>
    <t xml:space="preserve">(12) changes in general competitive factors, (13) changes in laws and regulations, (14) changes in the policies of governments and/or regulatory authorities, </t>
  </si>
  <si>
    <t>(15) conclusions with regard to purchase accounting assumptions and methodologies, (16) changes in ownership that could affect the future availability to us</t>
  </si>
  <si>
    <t xml:space="preserve">of net operating loss, net capital and built-in loss carry forwards, (17) changes in credit-ratings, (18) ING’s ability to achieve projected operational synergies and </t>
  </si>
  <si>
    <t>(19) the other risks and uncertainties detailed in the Risk Factors section contained in the most recent Annual Report of ING Groep N.V..</t>
  </si>
  <si>
    <t xml:space="preserve">Any forward-looking statements made by or on behalf of ING speak only as of the date they are made, and, ING assumes no obligation to publicly update or revise any </t>
  </si>
  <si>
    <t>forward-looking statements, whether as a result of new information or for any other reason. This document does not constitute an offer to sell, or a solicitation</t>
  </si>
  <si>
    <t>of an offer to buy, any securities.</t>
  </si>
  <si>
    <t>Condensed income statement for product groups within Commercial banking</t>
  </si>
  <si>
    <t>Full geographical breakdown of banking results</t>
  </si>
  <si>
    <t>Additional detail is included for Retail Banking International</t>
  </si>
  <si>
    <t>Discontinued operations</t>
  </si>
  <si>
    <t>Total underlying expenditure</t>
  </si>
  <si>
    <t>Underwriting expenditure</t>
  </si>
  <si>
    <t>Gross premium income</t>
  </si>
  <si>
    <t>Key figures</t>
  </si>
  <si>
    <t>- of which Cash and cash equivalents classified as Assets held for sale</t>
  </si>
  <si>
    <t>- of which Cash and balances with central banks</t>
  </si>
  <si>
    <t>- of which Amounts due to/from banks</t>
  </si>
  <si>
    <t>- of which Treasury bills and other eligible bills</t>
  </si>
  <si>
    <t>Cash and cash equivalents at end of period</t>
  </si>
  <si>
    <t>Effect of exchange rates on cash and equivalents</t>
  </si>
  <si>
    <t>Cash and cash equivalents at beginning of period</t>
  </si>
  <si>
    <t>Net cash flow</t>
  </si>
  <si>
    <t>Net cash flow from financing activities</t>
  </si>
  <si>
    <t>Dividends paid/received</t>
  </si>
  <si>
    <t>Sale of treasury shares</t>
  </si>
  <si>
    <t>Purchase of treasury shares</t>
  </si>
  <si>
    <t>Repuchase premium</t>
  </si>
  <si>
    <t>Repayments from borrowed funds and debt securities</t>
  </si>
  <si>
    <t>Proceeds from borrowed funds and debt securities</t>
  </si>
  <si>
    <t>Net cash flow from investing activities</t>
  </si>
  <si>
    <t>Other investments</t>
  </si>
  <si>
    <t>Investments for risk of policyholders</t>
  </si>
  <si>
    <t>Assets subject to operating leases</t>
  </si>
  <si>
    <t>Property and equipment</t>
  </si>
  <si>
    <t>Real estate investments</t>
  </si>
  <si>
    <t>Held-to-maturity investments</t>
  </si>
  <si>
    <t>Available-for-sale investments</t>
  </si>
  <si>
    <t>Associates</t>
  </si>
  <si>
    <t>Group companies</t>
  </si>
  <si>
    <t>Disposals and redemptions:</t>
  </si>
  <si>
    <t>Investments and advances:</t>
  </si>
  <si>
    <t>Net cash flow from operating activities</t>
  </si>
  <si>
    <t>in EUR million</t>
  </si>
  <si>
    <t>ING Group: Cash flow statement</t>
  </si>
  <si>
    <r>
      <t>ING GROUP</t>
    </r>
    <r>
      <rPr>
        <sz val="24"/>
        <color indexed="42"/>
        <rFont val="Frutiger Light"/>
        <family val="2"/>
      </rPr>
      <t xml:space="preserve"> </t>
    </r>
    <r>
      <rPr>
        <sz val="24"/>
        <color indexed="41"/>
        <rFont val="Frutiger Light"/>
        <family val="2"/>
      </rPr>
      <t>1.5 CASH FLOW STATEMENT</t>
    </r>
  </si>
  <si>
    <t xml:space="preserve">Other </t>
  </si>
  <si>
    <t xml:space="preserve">Addition to loan loss provisions </t>
  </si>
  <si>
    <t>Interest expenses Insurance operations</t>
  </si>
  <si>
    <t>Other expenses</t>
  </si>
  <si>
    <t>Staff expenses</t>
  </si>
  <si>
    <t>Total investment &amp; other income</t>
  </si>
  <si>
    <t>Interest result Banking operations</t>
  </si>
  <si>
    <t>Total assets</t>
  </si>
  <si>
    <t>- other</t>
  </si>
  <si>
    <t>- deferred tax assets</t>
  </si>
  <si>
    <t>Other assets</t>
  </si>
  <si>
    <t>Assets held for sale</t>
  </si>
  <si>
    <t>Deferred acquisition costs</t>
  </si>
  <si>
    <t>Intangible assets</t>
  </si>
  <si>
    <t>Investments in associates</t>
  </si>
  <si>
    <t>Reinsurance contracts</t>
  </si>
  <si>
    <t>- customer lending</t>
  </si>
  <si>
    <t>- securities at amortised cost and IABF</t>
  </si>
  <si>
    <t>Loans and advances to customers</t>
  </si>
  <si>
    <t>- Held-to-maturity investments</t>
  </si>
  <si>
    <t>of which debt securities</t>
  </si>
  <si>
    <t xml:space="preserve">of which equity securities </t>
  </si>
  <si>
    <t>- Available-for-sale investments</t>
  </si>
  <si>
    <t>Investments</t>
  </si>
  <si>
    <t>- non-trading derivatives</t>
  </si>
  <si>
    <t>- investments for risk policyholders</t>
  </si>
  <si>
    <t>- trading assets</t>
  </si>
  <si>
    <t>Financial assets at fair value through P&amp;L</t>
  </si>
  <si>
    <t>Amounts due from banks</t>
  </si>
  <si>
    <t>Cash and balances with central banks</t>
  </si>
  <si>
    <t>ING Group</t>
  </si>
  <si>
    <t>ING Group: Assets</t>
  </si>
  <si>
    <r>
      <t>ING GROUP</t>
    </r>
    <r>
      <rPr>
        <sz val="24"/>
        <color indexed="42"/>
        <rFont val="Frutiger Light"/>
        <family val="2"/>
      </rPr>
      <t xml:space="preserve"> </t>
    </r>
    <r>
      <rPr>
        <sz val="24"/>
        <color indexed="41"/>
        <rFont val="Frutiger Light"/>
        <family val="2"/>
      </rPr>
      <t>1.2 CONSOLIDATED BALANCE SHEET: ASSETS</t>
    </r>
  </si>
  <si>
    <t>Total equity and liabilities</t>
  </si>
  <si>
    <t>Total liabilities</t>
  </si>
  <si>
    <t>Deferred tax liabilities</t>
  </si>
  <si>
    <t>Other liabilities</t>
  </si>
  <si>
    <t>Liabilities held for sale</t>
  </si>
  <si>
    <t>Designated as at fair value through profit and loss</t>
  </si>
  <si>
    <t>Non-trading derivatives</t>
  </si>
  <si>
    <t>Trading liabilities</t>
  </si>
  <si>
    <t>Financial liabilities at fair value through profit and loss</t>
  </si>
  <si>
    <t>Customer deposits and other funds on deposits</t>
  </si>
  <si>
    <t>Amounts due to banks</t>
  </si>
  <si>
    <t>Total Insurance and Investment contracts</t>
  </si>
  <si>
    <t>Investment contracts for risk of policyholders</t>
  </si>
  <si>
    <t>Investment contracts for risk of company</t>
  </si>
  <si>
    <t>Claims provision</t>
  </si>
  <si>
    <t>Provision for unearned premiums and unexpired risks</t>
  </si>
  <si>
    <t>Provision for life insurance for risk of policyholders</t>
  </si>
  <si>
    <t>Life insurance provisions excluding provisions for risk of policyholders</t>
  </si>
  <si>
    <t>Insurance and investment contracts</t>
  </si>
  <si>
    <t>Other borrowed funds</t>
  </si>
  <si>
    <t>Debt securities in issue</t>
  </si>
  <si>
    <t>Subordinated loans</t>
  </si>
  <si>
    <t>Total equity</t>
  </si>
  <si>
    <t>Non-voting equity securities</t>
  </si>
  <si>
    <t>Shareholders' equity</t>
  </si>
  <si>
    <t>ING Group: Total equity and liabilities</t>
  </si>
  <si>
    <r>
      <t>ING GROUP</t>
    </r>
    <r>
      <rPr>
        <sz val="24"/>
        <color indexed="42"/>
        <rFont val="Frutiger Light"/>
        <family val="2"/>
      </rPr>
      <t xml:space="preserve"> </t>
    </r>
    <r>
      <rPr>
        <sz val="24"/>
        <color indexed="41"/>
        <rFont val="Frutiger Light"/>
        <family val="2"/>
      </rPr>
      <t>1.3 CONSOLIDATED BALANCE SHEET: TOTAL EQUITY AND LIABILITIES</t>
    </r>
  </si>
  <si>
    <t>Shares outstanding in the market (in million)</t>
  </si>
  <si>
    <t xml:space="preserve">Shareholders' equity per share in EUR </t>
  </si>
  <si>
    <t xml:space="preserve">Shareholders' equity   </t>
  </si>
  <si>
    <t>Retained earnings and other reserves</t>
  </si>
  <si>
    <t xml:space="preserve">Treasury shares </t>
  </si>
  <si>
    <t>Currency translation reserve</t>
  </si>
  <si>
    <t>Other revaluation reserve</t>
  </si>
  <si>
    <t>Revaluation reserve cashflow hedge</t>
  </si>
  <si>
    <t>Revaluation reserve crediting to life policyholders</t>
  </si>
  <si>
    <t>Revaluation reserve debt securities</t>
  </si>
  <si>
    <t>Revaluation reserve equity securities</t>
  </si>
  <si>
    <t>Share premium</t>
  </si>
  <si>
    <t>Share capital</t>
  </si>
  <si>
    <t>ING Group: Total equity</t>
  </si>
  <si>
    <r>
      <t>ING GROUP</t>
    </r>
    <r>
      <rPr>
        <sz val="24"/>
        <color indexed="41"/>
        <rFont val="Frutiger Light"/>
        <family val="2"/>
      </rPr>
      <t xml:space="preserve"> 1.4 TOTAL EQUITY</t>
    </r>
  </si>
  <si>
    <t>Group leverage (core debt)</t>
  </si>
  <si>
    <t>IGD adjustments</t>
  </si>
  <si>
    <t>Tier 2 capital</t>
  </si>
  <si>
    <t>Tier 1 capital for Bank</t>
  </si>
  <si>
    <t>Deductions Tier 1</t>
  </si>
  <si>
    <t>Insurance hybrid capital</t>
  </si>
  <si>
    <t>Revaluation reserves equity and real estate excluded from Tier 1</t>
  </si>
  <si>
    <t>Revaluation reserves fixed income &amp; other</t>
  </si>
  <si>
    <t>- goodwill (regulatory)</t>
  </si>
  <si>
    <t>- revaluation reserve cashflow hedge</t>
  </si>
  <si>
    <t>- revaluation reserve crediting to life policyholders</t>
  </si>
  <si>
    <t>- revaluation reserve debt securities</t>
  </si>
  <si>
    <t>Adjustments to equity:</t>
  </si>
  <si>
    <t>Total capitalisation</t>
  </si>
  <si>
    <t>Group hybrid capital</t>
  </si>
  <si>
    <t>Core Tier 1 securities</t>
  </si>
  <si>
    <t>Shareholders' equity (parent)</t>
  </si>
  <si>
    <t>ING Group: Capital base</t>
  </si>
  <si>
    <r>
      <t>ING GROUP</t>
    </r>
    <r>
      <rPr>
        <sz val="24"/>
        <color indexed="42"/>
        <rFont val="Frutiger Light"/>
        <family val="2"/>
      </rPr>
      <t xml:space="preserve"> </t>
    </r>
    <r>
      <rPr>
        <sz val="24"/>
        <color indexed="41"/>
        <rFont val="Frutiger Light"/>
        <family val="2"/>
      </rPr>
      <t>1.6 CAPITAL BASE</t>
    </r>
  </si>
  <si>
    <r>
      <t>1)</t>
    </r>
    <r>
      <rPr>
        <sz val="10"/>
        <rFont val="Frutiger Light"/>
        <family val="2"/>
      </rPr>
      <t xml:space="preserve"> Liabilities excluding trading liabilities, IFRS equity and assets held for sale</t>
    </r>
  </si>
  <si>
    <r>
      <t>Total</t>
    </r>
    <r>
      <rPr>
        <b/>
        <vertAlign val="superscript"/>
        <sz val="10"/>
        <rFont val="Frutiger Light"/>
        <family val="2"/>
      </rPr>
      <t>1)</t>
    </r>
  </si>
  <si>
    <t>Subordinated debt</t>
  </si>
  <si>
    <t>Public debt</t>
  </si>
  <si>
    <t>Interbank</t>
  </si>
  <si>
    <t>Lending / repurchase agreement</t>
  </si>
  <si>
    <t>Customer deposits (corporate)</t>
  </si>
  <si>
    <t>Customer deposits (retail)</t>
  </si>
  <si>
    <t>Funding mix:</t>
  </si>
  <si>
    <t>Loan-to-deposit ratio excl. securities at amortised cost and IABF</t>
  </si>
  <si>
    <t>Loan-to-deposit ratio</t>
  </si>
  <si>
    <t>ING Bank: Loan-to-deposit ratio and funding mix</t>
  </si>
  <si>
    <t>ING Group core Tier-1 securities</t>
  </si>
  <si>
    <t>ING Insurance subordinated debt</t>
  </si>
  <si>
    <t>ING Bank lower Tier-2</t>
  </si>
  <si>
    <t>ING Group hybrid Tier-I</t>
  </si>
  <si>
    <r>
      <t>ING Insurance senior debt</t>
    </r>
    <r>
      <rPr>
        <vertAlign val="superscript"/>
        <sz val="10"/>
        <rFont val="Frutiger Light"/>
        <family val="2"/>
      </rPr>
      <t>1)</t>
    </r>
  </si>
  <si>
    <t>ING Bank state guaranteed</t>
  </si>
  <si>
    <r>
      <t>ING Group senior debt</t>
    </r>
    <r>
      <rPr>
        <vertAlign val="superscript"/>
        <sz val="10"/>
        <rFont val="Frutiger Light"/>
        <family val="2"/>
      </rPr>
      <t>1)</t>
    </r>
  </si>
  <si>
    <t>ING Bank RMBS</t>
  </si>
  <si>
    <t>ING Bank covered bond</t>
  </si>
  <si>
    <r>
      <t>ING Bank senior debt</t>
    </r>
    <r>
      <rPr>
        <vertAlign val="superscript"/>
        <sz val="10"/>
        <rFont val="Frutiger Light"/>
        <family val="2"/>
      </rPr>
      <t>1)</t>
    </r>
  </si>
  <si>
    <t>Maturing</t>
  </si>
  <si>
    <t>LT debt Issued</t>
  </si>
  <si>
    <r>
      <t>ING GROUP</t>
    </r>
    <r>
      <rPr>
        <sz val="24"/>
        <color indexed="42"/>
        <rFont val="Frutiger Light"/>
        <family val="2"/>
      </rPr>
      <t xml:space="preserve"> </t>
    </r>
    <r>
      <rPr>
        <sz val="24"/>
        <color indexed="41"/>
        <rFont val="Frutiger Light"/>
        <family val="2"/>
      </rPr>
      <t>1.7 FUNDING</t>
    </r>
  </si>
  <si>
    <t>Other ABS</t>
  </si>
  <si>
    <t>CDO/CLO</t>
  </si>
  <si>
    <t>CMBS</t>
  </si>
  <si>
    <t>Non-US RMBS</t>
  </si>
  <si>
    <t>US Subprime RMBS</t>
  </si>
  <si>
    <t>US Alt-A RMBS</t>
  </si>
  <si>
    <t>US prime RMBS</t>
  </si>
  <si>
    <t>US agency RMBS</t>
  </si>
  <si>
    <t>Reval after tax</t>
  </si>
  <si>
    <t>B/S value</t>
  </si>
  <si>
    <t>FV through P&amp;L</t>
  </si>
  <si>
    <t>Investments AFS</t>
  </si>
  <si>
    <t>Investments HTM</t>
  </si>
  <si>
    <t>Loans and advances</t>
  </si>
  <si>
    <t>Total Investments</t>
  </si>
  <si>
    <t>Other Equity Exposure</t>
  </si>
  <si>
    <t>Public Equity Exposure</t>
  </si>
  <si>
    <t>of which Corporate bonds</t>
  </si>
  <si>
    <t>of which Financial institutions</t>
  </si>
  <si>
    <t>of which Government bonds</t>
  </si>
  <si>
    <t>Amounts due from Banks</t>
  </si>
  <si>
    <t>of which Covered bonds</t>
  </si>
  <si>
    <t xml:space="preserve">• </t>
  </si>
  <si>
    <t>Loan portfolio</t>
  </si>
  <si>
    <t>ING analyses its results on an underlying basis. Underlying results are derived from results based on IFRS as adopted by the European Union (IFRS-EU), i.e. IFRS-EU result, excluding the impact of divestments, discontinued operations and special items. In case of a divestment, historical results are revised by excluding both the transaction gain/loss and the operating results of the divested unit.</t>
  </si>
  <si>
    <t xml:space="preserve">Small differences are possible in the tables due to rounding. </t>
  </si>
  <si>
    <r>
      <t>Total Group</t>
    </r>
    <r>
      <rPr>
        <vertAlign val="superscript"/>
        <sz val="10"/>
        <rFont val="Frutiger Light"/>
        <family val="2"/>
      </rPr>
      <t>1)</t>
    </r>
  </si>
  <si>
    <t>Repayment of non-voting equity securities</t>
  </si>
  <si>
    <r>
      <t>Insurance Other</t>
    </r>
    <r>
      <rPr>
        <vertAlign val="superscript"/>
        <sz val="10"/>
        <rFont val="Frutiger Light"/>
        <family val="2"/>
      </rPr>
      <t xml:space="preserve"> </t>
    </r>
  </si>
  <si>
    <t>4.1    Profit and loss</t>
  </si>
  <si>
    <t>4.2    Margin analysis</t>
  </si>
  <si>
    <t>1.1    Profit and loss: Banking and Insurance</t>
  </si>
  <si>
    <t>1.2    Consolidated Balance sheet: Assets</t>
  </si>
  <si>
    <t>2.2 Client Balances</t>
  </si>
  <si>
    <t>1.3    Consolidated Balance sheet: Total equity and liabilities</t>
  </si>
  <si>
    <t>2.3 Additional information Retail Banking International</t>
  </si>
  <si>
    <t>1.4    Total equity</t>
  </si>
  <si>
    <t>1.5    Cash flow statement</t>
  </si>
  <si>
    <t>1.6    Capital base</t>
  </si>
  <si>
    <t>1.7    Funding</t>
  </si>
  <si>
    <t>1.8.1 Investments: Group</t>
  </si>
  <si>
    <t>1.8.2 Investments: ING Bank N.V.</t>
  </si>
  <si>
    <t>All figures in this document are unaudited.</t>
  </si>
  <si>
    <t xml:space="preserve">Certain of the statements contained in this report are not historical facts, including, without limitation, certain statements made of future expectations and </t>
  </si>
  <si>
    <r>
      <t>1)</t>
    </r>
    <r>
      <rPr>
        <sz val="10"/>
        <rFont val="Frutiger Light"/>
        <family val="2"/>
      </rPr>
      <t xml:space="preserve"> Including intercompany eliminations.</t>
    </r>
  </si>
  <si>
    <r>
      <t>ING GROUP</t>
    </r>
    <r>
      <rPr>
        <sz val="24"/>
        <color indexed="43"/>
        <rFont val="Frutiger Light"/>
        <family val="2"/>
      </rPr>
      <t xml:space="preserve"> </t>
    </r>
    <r>
      <rPr>
        <sz val="24"/>
        <color indexed="41"/>
        <rFont val="Frutiger Light"/>
        <family val="2"/>
      </rPr>
      <t>1.1 PROFIT AND LOSS</t>
    </r>
  </si>
  <si>
    <t xml:space="preserve">ING Group: Profit and loss </t>
  </si>
  <si>
    <t>of which ABS</t>
  </si>
  <si>
    <t>Remeasurement of the net defined benefit asset/liability</t>
  </si>
  <si>
    <t>Investment Management: different breakdowns of Assets under Management and an Assets under Management roll-forward</t>
  </si>
  <si>
    <t>&gt; 2022</t>
  </si>
  <si>
    <t>- actuarial gains &amp; losses on defined benefit pensions</t>
  </si>
  <si>
    <t>Insurance ING U.S.</t>
  </si>
  <si>
    <t>Banking</t>
  </si>
  <si>
    <t>ING Bank N.V.</t>
  </si>
  <si>
    <t xml:space="preserve">Total investments contains banking book and Insurance general account but excludes the trading book, investments indicated as assets held for sale and Investments for risk of policyholders  </t>
  </si>
  <si>
    <t>Total ABS contains Banking book and Insurance general account but excludes the trading book, assets held for sale and Investments for risk of policyholders</t>
  </si>
  <si>
    <t>Total Debt securities</t>
  </si>
  <si>
    <t>Total investments contains banking book but excludes the trading book and assets held for sale</t>
  </si>
  <si>
    <t>Total ABS contains Banking book but excludes the trading book and assets held for sale</t>
  </si>
  <si>
    <t>.</t>
  </si>
  <si>
    <t>Issuance of ordinary shares</t>
  </si>
  <si>
    <t>Proceeds of IPO ING U.S.</t>
  </si>
  <si>
    <r>
      <t>2)</t>
    </r>
    <r>
      <rPr>
        <sz val="10"/>
        <rFont val="Frutiger Light"/>
        <family val="2"/>
      </rPr>
      <t xml:space="preserve"> The comparative figures of this period have been restated to reflect the new pension accounting requirements under IFRS which took effect on 1 January 2013. </t>
    </r>
  </si>
  <si>
    <t>Adjusted equity / BIS capital / IGD capital</t>
  </si>
  <si>
    <r>
      <t>1)</t>
    </r>
    <r>
      <rPr>
        <sz val="10"/>
        <rFont val="Frutiger Light"/>
        <family val="2"/>
      </rPr>
      <t xml:space="preserve"> Figures shown for issued senior bonds are only included with the tenor &gt;= 1 year</t>
    </r>
  </si>
  <si>
    <t>As of 1 January 2013, ING applies the revised IAS 19 ‘Employee Benefits’, which was already reflected in the previous Statistical Supplements. The most significant change relates to the accounting for defined benefit pension obligations and the corresponding plan assets. IAS 19 has been implemented retrospectively; as a result, comparative results for previous periods have been restated and are presented as if the new requirements were always applied.</t>
  </si>
  <si>
    <t>3Q2013</t>
  </si>
  <si>
    <t>30 Sep 2013</t>
  </si>
  <si>
    <t>4Q2013</t>
  </si>
  <si>
    <t>Net result from discontinued operations Insurance/IM Asia</t>
  </si>
  <si>
    <t>ING Verzekeringen NV</t>
  </si>
  <si>
    <t>3. ING Insurance</t>
  </si>
  <si>
    <t>4. Insurance CL Other</t>
  </si>
  <si>
    <r>
      <t xml:space="preserve">4Q2012 </t>
    </r>
    <r>
      <rPr>
        <vertAlign val="superscript"/>
        <sz val="10"/>
        <rFont val="Frutiger Light"/>
        <family val="2"/>
      </rPr>
      <t>2)</t>
    </r>
  </si>
  <si>
    <t>31 Dec 2013</t>
  </si>
  <si>
    <t>4Q2012</t>
  </si>
  <si>
    <t>ING Group: Maturity ladder outstanding long-term debt - 31 December 2013</t>
  </si>
  <si>
    <t>ING Group: Total Investments - 31 December 2013</t>
  </si>
  <si>
    <t>ING Group: Total ABS - 31 December 2013</t>
  </si>
  <si>
    <t>ING Bank: Total Investments - 31 December 2013</t>
  </si>
  <si>
    <t>ING Bank: Total ABS - 31 December 2013</t>
  </si>
  <si>
    <t>ING Insurance: Total Investments - 31 December 2013</t>
  </si>
  <si>
    <t>ING Insurance: Total ABS - 31 December 2013</t>
  </si>
  <si>
    <t>In preparing the financial information in this document, the same accounting principles are applied as in the 3Q2013 ING Group Interim Accounts. The Financial statements for 2013 are in progress and may be subject to adjustments from subsequent events.</t>
  </si>
  <si>
    <t>The net result of ING U.S. insurance and Investment management operations has been transferred to ‘net result from discontinued operations’.</t>
  </si>
  <si>
    <t>ING Insurance</t>
  </si>
  <si>
    <t>Overview of Investments for ING Group, ING Bank N.V. and ING Insurance</t>
  </si>
  <si>
    <r>
      <t>ING GROUP STATISTICAL SUPPLEMENT 4Q2013</t>
    </r>
    <r>
      <rPr>
        <sz val="24"/>
        <color indexed="41"/>
        <rFont val="Frutiger Light"/>
        <family val="2"/>
      </rPr>
      <t xml:space="preserve"> INTRODUCTION</t>
    </r>
  </si>
  <si>
    <t>3.1 Client Balances: Total</t>
  </si>
  <si>
    <t>3.2 Additional information: Insurance Europe key figures by country</t>
  </si>
  <si>
    <t>3.3 Additional information: Netherlands Non-life</t>
  </si>
  <si>
    <t>1.8.3 Investments: ING Insurance</t>
  </si>
  <si>
    <t xml:space="preserve">Net result from discontinued operations Insurance ING U.S. </t>
  </si>
  <si>
    <t>ING Bank NV</t>
  </si>
  <si>
    <t xml:space="preserve">of which Covered bonds </t>
  </si>
  <si>
    <t>Total investmentss contains Insurance general account but excludes the trading assets, investments indicated as assets held for sale and Investments for risk of policyholders</t>
  </si>
  <si>
    <t>Total ABS contains Insurance general account but excludes Investments for risk of policyholders.</t>
  </si>
  <si>
    <t>Banking: Profit and loss 4Q2013</t>
  </si>
  <si>
    <t>Retail</t>
  </si>
  <si>
    <t>General Lending</t>
  </si>
  <si>
    <t>Bank Treasury</t>
  </si>
  <si>
    <t>Rest of</t>
  </si>
  <si>
    <t>Commercial</t>
  </si>
  <si>
    <t>Industry</t>
  </si>
  <si>
    <t>&amp; Transaction</t>
  </si>
  <si>
    <t>Financial</t>
  </si>
  <si>
    <t>Real Estate</t>
  </si>
  <si>
    <t>Corporate</t>
  </si>
  <si>
    <t>Netherlands</t>
  </si>
  <si>
    <t>Belgium</t>
  </si>
  <si>
    <t>Germany</t>
  </si>
  <si>
    <t>World</t>
  </si>
  <si>
    <t>Lending</t>
  </si>
  <si>
    <t>Services</t>
  </si>
  <si>
    <t>Markets</t>
  </si>
  <si>
    <t>&amp; Other</t>
  </si>
  <si>
    <t>Line</t>
  </si>
  <si>
    <t>Balance sheet related interest</t>
  </si>
  <si>
    <t>Capital charge on book equity</t>
  </si>
  <si>
    <t>Interest benefit on economic capital</t>
  </si>
  <si>
    <t>Interest result</t>
  </si>
  <si>
    <t>Funds transfer</t>
  </si>
  <si>
    <t>Securities business</t>
  </si>
  <si>
    <t>Insurance broking</t>
  </si>
  <si>
    <t>Management fees</t>
  </si>
  <si>
    <t>Brokerage and advisory fees</t>
  </si>
  <si>
    <t>Rental income</t>
  </si>
  <si>
    <t>Other investment income</t>
  </si>
  <si>
    <t>Investment income</t>
  </si>
  <si>
    <t>Realised gains/losses on bonds</t>
  </si>
  <si>
    <t>Realised gains/losses on equities</t>
  </si>
  <si>
    <t>Change in fair value real estate investments</t>
  </si>
  <si>
    <t>Realised gains and fair value changes on investments</t>
  </si>
  <si>
    <t>Total investment income</t>
  </si>
  <si>
    <t>Valuation results non-trading derivatives</t>
  </si>
  <si>
    <t>Net trading income</t>
  </si>
  <si>
    <t>Other income</t>
  </si>
  <si>
    <t>Total other income</t>
  </si>
  <si>
    <t>Staff and other expenses</t>
  </si>
  <si>
    <t>Gross result</t>
  </si>
  <si>
    <t>Additions to loan loss provision</t>
  </si>
  <si>
    <r>
      <t>Key figures</t>
    </r>
    <r>
      <rPr>
        <b/>
        <vertAlign val="superscript"/>
        <sz val="10"/>
        <color indexed="53"/>
        <rFont val="Frutiger Light"/>
        <family val="2"/>
      </rPr>
      <t xml:space="preserve"> 1)</t>
    </r>
  </si>
  <si>
    <t>Interest margin</t>
  </si>
  <si>
    <t>Cost/income ratio</t>
  </si>
  <si>
    <t xml:space="preserve">n.a.  </t>
  </si>
  <si>
    <t>Return on equity based on IFRS-EU equity</t>
  </si>
  <si>
    <r>
      <t>Return on equity based on 10% core Tier 1</t>
    </r>
    <r>
      <rPr>
        <vertAlign val="superscript"/>
        <sz val="10"/>
        <rFont val="Frutiger Light"/>
        <family val="2"/>
      </rPr>
      <t xml:space="preserve"> 2)</t>
    </r>
  </si>
  <si>
    <t>Risk cost in bp of average RWA</t>
  </si>
  <si>
    <t>Risk-weighted assets (end of period)</t>
  </si>
  <si>
    <t>Employees (FTEs, end of period)</t>
  </si>
  <si>
    <r>
      <t>1)</t>
    </r>
    <r>
      <rPr>
        <sz val="10"/>
        <rFont val="Frutiger Light"/>
        <family val="2"/>
      </rPr>
      <t xml:space="preserve"> Key figures based on underlying figures</t>
    </r>
  </si>
  <si>
    <r>
      <t>2)</t>
    </r>
    <r>
      <rPr>
        <sz val="10"/>
        <color indexed="8"/>
        <rFont val="Frutiger Light"/>
        <family val="2"/>
      </rPr>
      <t xml:space="preserve"> Underlying after-tax return divided by average equity based on 10.0% core Tier 1 ratio (annualised)</t>
    </r>
  </si>
  <si>
    <r>
      <t>Banking: Profit and loss 4Q2012</t>
    </r>
    <r>
      <rPr>
        <b/>
        <vertAlign val="superscript"/>
        <sz val="12"/>
        <color indexed="9"/>
        <rFont val="Frutiger Light"/>
        <family val="2"/>
      </rPr>
      <t xml:space="preserve"> 1)</t>
    </r>
  </si>
  <si>
    <r>
      <t>Key figures</t>
    </r>
    <r>
      <rPr>
        <b/>
        <vertAlign val="superscript"/>
        <sz val="10"/>
        <color indexed="53"/>
        <rFont val="Frutiger Light"/>
        <family val="2"/>
      </rPr>
      <t xml:space="preserve"> 2)</t>
    </r>
  </si>
  <si>
    <r>
      <t>Return on equity based on 10% core Tier 1</t>
    </r>
    <r>
      <rPr>
        <vertAlign val="superscript"/>
        <sz val="10"/>
        <rFont val="Frutiger Light"/>
        <family val="2"/>
      </rPr>
      <t xml:space="preserve"> 3)</t>
    </r>
  </si>
  <si>
    <r>
      <t>1)</t>
    </r>
    <r>
      <rPr>
        <sz val="10"/>
        <rFont val="Frutiger Light"/>
        <family val="2"/>
      </rPr>
      <t xml:space="preserve"> The comparative figures of 2012 have been restated to reflect the new pension accounting requirements under IFRS which took effect on 1 January 2013</t>
    </r>
  </si>
  <si>
    <r>
      <t>2)</t>
    </r>
    <r>
      <rPr>
        <sz val="10"/>
        <rFont val="Frutiger Light"/>
        <family val="2"/>
      </rPr>
      <t xml:space="preserve"> Key figures based on underlying figures</t>
    </r>
  </si>
  <si>
    <r>
      <t>3)</t>
    </r>
    <r>
      <rPr>
        <sz val="10"/>
        <rFont val="Frutiger Light"/>
        <family val="2"/>
      </rPr>
      <t xml:space="preserve"> Underlying after-tax return divided by average equity based on 10.0% core Tier 1 ratio (annualised)</t>
    </r>
  </si>
  <si>
    <t>Banking: Profit and loss 3Q2013</t>
  </si>
  <si>
    <r>
      <t>2)</t>
    </r>
    <r>
      <rPr>
        <sz val="10"/>
        <rFont val="Frutiger Light"/>
        <family val="2"/>
      </rPr>
      <t xml:space="preserve"> Underlying after-tax return divided by average equity based on 10.0% core Tier 1 ratio (annualised)</t>
    </r>
  </si>
  <si>
    <r>
      <t>BANKING</t>
    </r>
    <r>
      <rPr>
        <sz val="24"/>
        <color indexed="41"/>
        <rFont val="Frutiger Light"/>
        <family val="2"/>
      </rPr>
      <t xml:space="preserve"> 2.2 CLIENT BALANCES</t>
    </r>
  </si>
  <si>
    <t>Banking: Client balances 4Q2013</t>
  </si>
  <si>
    <t>Residential Mortgages</t>
  </si>
  <si>
    <t>Beginning of period Client Balances</t>
  </si>
  <si>
    <t>Net production</t>
  </si>
  <si>
    <t>Acquisitions / divestments</t>
  </si>
  <si>
    <t>Market performance</t>
  </si>
  <si>
    <t>FX impact and other</t>
  </si>
  <si>
    <t>End of period</t>
  </si>
  <si>
    <t>Other Lending</t>
  </si>
  <si>
    <t xml:space="preserve">Funds Entrusted </t>
  </si>
  <si>
    <t>Assets under Management/Mutual Funds</t>
  </si>
  <si>
    <r>
      <t>BANKING</t>
    </r>
    <r>
      <rPr>
        <sz val="24"/>
        <color indexed="42"/>
        <rFont val="Frutiger Light"/>
        <family val="2"/>
      </rPr>
      <t xml:space="preserve"> </t>
    </r>
    <r>
      <rPr>
        <sz val="24"/>
        <color indexed="41"/>
        <rFont val="Frutiger Light"/>
        <family val="2"/>
      </rPr>
      <t>2.3 ADDITIONAL INFORMATION RETAIL BANKING INTERNATIONAL</t>
    </r>
  </si>
  <si>
    <t>Retail Banking International: Underlying profit before tax</t>
  </si>
  <si>
    <t>RB Germany before impairm. &amp; cap.gains/losses</t>
  </si>
  <si>
    <r>
      <t>Impairments and capital gains/losses</t>
    </r>
    <r>
      <rPr>
        <vertAlign val="superscript"/>
        <sz val="10"/>
        <rFont val="Frutiger Light"/>
        <family val="2"/>
      </rPr>
      <t xml:space="preserve"> 1)</t>
    </r>
  </si>
  <si>
    <t>Retail Banking Germany</t>
  </si>
  <si>
    <t>RB Direct Rest of Europe before impairm. &amp; cap.gains/losses</t>
  </si>
  <si>
    <t>Retail Banking Direct Rest of Europe</t>
  </si>
  <si>
    <t>RB Direct Outside Europe before impairm. &amp; cap.gains/losses</t>
  </si>
  <si>
    <t>Retail Banking Direct Outside Europe</t>
  </si>
  <si>
    <t>Total ING Direct countries</t>
  </si>
  <si>
    <t>Retail Banking Central Europe</t>
  </si>
  <si>
    <r>
      <t>Retail Banking Asia</t>
    </r>
    <r>
      <rPr>
        <vertAlign val="superscript"/>
        <sz val="10"/>
        <rFont val="Frutiger Light"/>
        <family val="2"/>
      </rPr>
      <t xml:space="preserve"> 2)</t>
    </r>
  </si>
  <si>
    <t>Retail Banking International (excl. UK Legacy run-off results)</t>
  </si>
  <si>
    <t>UK Legacy run-off results</t>
  </si>
  <si>
    <t>Retail Banking International</t>
  </si>
  <si>
    <r>
      <t xml:space="preserve">1) </t>
    </r>
    <r>
      <rPr>
        <sz val="10"/>
        <rFont val="Frutiger Light"/>
        <family val="2"/>
      </rPr>
      <t>Impairments on debt securities (including reversal of impairments) and capital gains/losses from portfolio restructuring related to bank-wide coordinated debt securities transactions</t>
    </r>
  </si>
  <si>
    <r>
      <t xml:space="preserve">2) </t>
    </r>
    <r>
      <rPr>
        <sz val="10"/>
        <rFont val="Frutiger Light"/>
        <family val="2"/>
      </rPr>
      <t>The comparative figures of 2012 have been restated to reflect the new pension accounting requirements under IFRS which took effect on 1 January 2013.</t>
    </r>
  </si>
  <si>
    <t>Retail Banking International: Client balances</t>
  </si>
  <si>
    <t>Other lending</t>
  </si>
  <si>
    <t>Funds Entrusted</t>
  </si>
  <si>
    <t>AuM/Mutual Funds</t>
  </si>
  <si>
    <t>France</t>
  </si>
  <si>
    <t>Italy</t>
  </si>
  <si>
    <t>Spain</t>
  </si>
  <si>
    <t>Australia</t>
  </si>
  <si>
    <t>Retail Banking Asia</t>
  </si>
  <si>
    <t>Banking: Geographical split ING Bank 4Q2013</t>
  </si>
  <si>
    <t>Rest of Europe</t>
  </si>
  <si>
    <t>Outside Europe</t>
  </si>
  <si>
    <r>
      <t>Other</t>
    </r>
    <r>
      <rPr>
        <vertAlign val="superscript"/>
        <sz val="10"/>
        <rFont val="Frutiger Light"/>
        <family val="2"/>
      </rPr>
      <t xml:space="preserve"> 1)</t>
    </r>
  </si>
  <si>
    <t>Profit &amp; Loss</t>
  </si>
  <si>
    <t>Retail Banking</t>
  </si>
  <si>
    <t>Commercial Banking</t>
  </si>
  <si>
    <t>Corporate Line</t>
  </si>
  <si>
    <t>Client balances (in EUR billion)</t>
  </si>
  <si>
    <t>Funds entrusted</t>
  </si>
  <si>
    <t>AuM/Mutual funds</t>
  </si>
  <si>
    <r>
      <t xml:space="preserve">Return on equity based on 10.0% core Tier 1 </t>
    </r>
    <r>
      <rPr>
        <vertAlign val="superscript"/>
        <sz val="10"/>
        <rFont val="Frutiger Light"/>
        <family val="2"/>
      </rPr>
      <t>3)</t>
    </r>
  </si>
  <si>
    <r>
      <t>Risk</t>
    </r>
    <r>
      <rPr>
        <b/>
        <vertAlign val="superscript"/>
        <sz val="10"/>
        <color indexed="53"/>
        <rFont val="Frutiger Light"/>
        <family val="2"/>
      </rPr>
      <t xml:space="preserve"> 2)</t>
    </r>
  </si>
  <si>
    <t>Risk costs in bp of average RWA</t>
  </si>
  <si>
    <r>
      <t>1)</t>
    </r>
    <r>
      <rPr>
        <sz val="10"/>
        <rFont val="Frutiger Light"/>
        <family val="2"/>
      </rPr>
      <t xml:space="preserve"> Region Other consists of Corporate Line and Real Estate Development/Investment Portfolio</t>
    </r>
  </si>
  <si>
    <r>
      <t>Banking: Geographical split ING Bank 4Q2012</t>
    </r>
    <r>
      <rPr>
        <b/>
        <vertAlign val="superscript"/>
        <sz val="12"/>
        <color indexed="9"/>
        <rFont val="Frutiger Light"/>
        <family val="2"/>
      </rPr>
      <t xml:space="preserve"> 1)</t>
    </r>
  </si>
  <si>
    <r>
      <t>Other</t>
    </r>
    <r>
      <rPr>
        <vertAlign val="superscript"/>
        <sz val="10"/>
        <rFont val="Frutiger Light"/>
        <family val="2"/>
      </rPr>
      <t xml:space="preserve"> 2)</t>
    </r>
  </si>
  <si>
    <r>
      <t>Key figures</t>
    </r>
    <r>
      <rPr>
        <b/>
        <vertAlign val="superscript"/>
        <sz val="10"/>
        <color indexed="53"/>
        <rFont val="Frutiger Light"/>
        <family val="2"/>
      </rPr>
      <t xml:space="preserve"> 3)</t>
    </r>
  </si>
  <si>
    <r>
      <t>Return on equity based on 10.0% core Tier 1</t>
    </r>
    <r>
      <rPr>
        <vertAlign val="superscript"/>
        <sz val="10"/>
        <rFont val="Frutiger Light"/>
        <family val="2"/>
      </rPr>
      <t xml:space="preserve"> 4)</t>
    </r>
  </si>
  <si>
    <r>
      <t>Risk</t>
    </r>
    <r>
      <rPr>
        <b/>
        <vertAlign val="superscript"/>
        <sz val="10"/>
        <color indexed="53"/>
        <rFont val="Frutiger Light"/>
        <family val="2"/>
      </rPr>
      <t xml:space="preserve"> 3)</t>
    </r>
  </si>
  <si>
    <r>
      <t>2)</t>
    </r>
    <r>
      <rPr>
        <sz val="10"/>
        <rFont val="Frutiger Light"/>
        <family val="2"/>
      </rPr>
      <t xml:space="preserve"> Region Other consists of Corporate Line and Real Estate Development/Investment Portfolio</t>
    </r>
  </si>
  <si>
    <r>
      <t>3)</t>
    </r>
    <r>
      <rPr>
        <sz val="10"/>
        <rFont val="Frutiger Light"/>
        <family val="2"/>
      </rPr>
      <t xml:space="preserve"> Key figures based on underlying figures</t>
    </r>
  </si>
  <si>
    <r>
      <t>4)</t>
    </r>
    <r>
      <rPr>
        <sz val="10"/>
        <rFont val="Frutiger Light"/>
        <family val="2"/>
      </rPr>
      <t xml:space="preserve"> Underlying after-tax return divided by average equity based on 10.0% core Tier 1 ratio (annualised)</t>
    </r>
  </si>
  <si>
    <t>Banking: Geographical Split ING Bank 3Q2013</t>
  </si>
  <si>
    <r>
      <t>Return on equity based on 10.0% core Tier 1</t>
    </r>
    <r>
      <rPr>
        <vertAlign val="superscript"/>
        <sz val="10"/>
        <rFont val="Frutiger Light"/>
        <family val="2"/>
      </rPr>
      <t xml:space="preserve"> 3)</t>
    </r>
  </si>
  <si>
    <r>
      <t>ING INSURANCE</t>
    </r>
    <r>
      <rPr>
        <sz val="24"/>
        <color indexed="42"/>
        <rFont val="Frutiger Light"/>
        <family val="2"/>
      </rPr>
      <t xml:space="preserve"> </t>
    </r>
    <r>
      <rPr>
        <sz val="24"/>
        <color indexed="41"/>
        <rFont val="Frutiger Light"/>
        <family val="2"/>
      </rPr>
      <t>3.1 CLIENT BALANCES: TOTAL</t>
    </r>
  </si>
  <si>
    <t>ING Insurance: Client balances 4Q2013</t>
  </si>
  <si>
    <t>Insurance</t>
  </si>
  <si>
    <t>Japan</t>
  </si>
  <si>
    <t>Investment</t>
  </si>
  <si>
    <t>Life</t>
  </si>
  <si>
    <t>Europe</t>
  </si>
  <si>
    <t>Management</t>
  </si>
  <si>
    <t>(NN Bank)</t>
  </si>
  <si>
    <t>Closed Block VA</t>
  </si>
  <si>
    <t>Client Balances included on Balance Sheet</t>
  </si>
  <si>
    <t>Beginning of period</t>
  </si>
  <si>
    <t xml:space="preserve">    Deposits</t>
  </si>
  <si>
    <t xml:space="preserve">    Withdrawals / Benefits</t>
  </si>
  <si>
    <t>Acquisition / Divestments / Transfers</t>
  </si>
  <si>
    <t xml:space="preserve">Market performance / Interest credited </t>
  </si>
  <si>
    <r>
      <t xml:space="preserve">Off Balance Sheet Institutional Asset Management </t>
    </r>
    <r>
      <rPr>
        <b/>
        <vertAlign val="superscript"/>
        <sz val="10"/>
        <color indexed="53"/>
        <rFont val="Frutiger Light"/>
        <family val="2"/>
      </rPr>
      <t>1)</t>
    </r>
  </si>
  <si>
    <r>
      <t xml:space="preserve">Off Balance Sheet Pension and Mutual Funds business </t>
    </r>
    <r>
      <rPr>
        <b/>
        <vertAlign val="superscript"/>
        <sz val="10"/>
        <color indexed="53"/>
        <rFont val="Frutiger Light"/>
        <family val="2"/>
      </rPr>
      <t>2)</t>
    </r>
  </si>
  <si>
    <t>Total Client Balances</t>
  </si>
  <si>
    <r>
      <t>1)</t>
    </r>
    <r>
      <rPr>
        <sz val="10"/>
        <color indexed="8"/>
        <rFont val="Frutiger Light"/>
        <family val="2"/>
      </rPr>
      <t xml:space="preserve"> Off Balance Sheet Institutional Asset Management includes third party assets under management on behalf of institutional clients.</t>
    </r>
  </si>
  <si>
    <r>
      <t>2)</t>
    </r>
    <r>
      <rPr>
        <sz val="10"/>
        <color indexed="8"/>
        <rFont val="Frutiger Light"/>
        <family val="2"/>
      </rPr>
      <t xml:space="preserve"> Off Balance Sheet Pension and Mutual Funds business includes third party assets under management on behalf of retail clients and defined contribution pension fund assets under management where the individual member is the end client.</t>
    </r>
  </si>
  <si>
    <r>
      <t>ING INSURANCE</t>
    </r>
    <r>
      <rPr>
        <sz val="24"/>
        <color indexed="42"/>
        <rFont val="Frutiger Light"/>
        <family val="2"/>
      </rPr>
      <t xml:space="preserve"> </t>
    </r>
    <r>
      <rPr>
        <sz val="24"/>
        <color indexed="41"/>
        <rFont val="Frutiger Light"/>
        <family val="2"/>
      </rPr>
      <t>3.2 ADDITIONAL INFORMATION: INSURANCE EUROPE KEY FIGURES BY COUNTRY</t>
    </r>
  </si>
  <si>
    <t>Insurance Europe: Operating result by country</t>
  </si>
  <si>
    <t>Poland</t>
  </si>
  <si>
    <t>Czech Republic</t>
  </si>
  <si>
    <t>Hungary</t>
  </si>
  <si>
    <t>Insurance Europe</t>
  </si>
  <si>
    <t>Insurance Europe: New sales (APE) by country</t>
  </si>
  <si>
    <t xml:space="preserve">   </t>
  </si>
  <si>
    <r>
      <t>ING INSURANCE</t>
    </r>
    <r>
      <rPr>
        <sz val="24"/>
        <color indexed="41"/>
        <rFont val="Frutiger Light"/>
        <family val="2"/>
      </rPr>
      <t xml:space="preserve"> 3.3 ADDITIONAL INFORMATION: NETHERLANDS NON-LIFE</t>
    </r>
  </si>
  <si>
    <t>Fire</t>
  </si>
  <si>
    <t>Marine &amp; Aviation</t>
  </si>
  <si>
    <t>Motor</t>
  </si>
  <si>
    <t>Health</t>
  </si>
  <si>
    <t>Income/Accident</t>
  </si>
  <si>
    <t>Miscellaneous</t>
  </si>
  <si>
    <t>Indirect business</t>
  </si>
  <si>
    <t>Operating result by line of business</t>
  </si>
  <si>
    <t>Assets under Management (AuM) and Assets under Administration (AuA)</t>
  </si>
  <si>
    <t>Proprietary (general account assets)</t>
  </si>
  <si>
    <t>Institutional</t>
  </si>
  <si>
    <t>Total Assets under Management</t>
  </si>
  <si>
    <t>Assets under Administration</t>
  </si>
  <si>
    <t>AuM by investor category and Investor class (4Q2013)</t>
  </si>
  <si>
    <t>Proprietary</t>
  </si>
  <si>
    <t>Equity</t>
  </si>
  <si>
    <t>Fixed income</t>
  </si>
  <si>
    <t>Money Market</t>
  </si>
  <si>
    <t>AUM rollforward (4Q2013)</t>
  </si>
  <si>
    <t>Net inflow</t>
  </si>
  <si>
    <t>Acquisition/ Divestments</t>
  </si>
  <si>
    <r>
      <t>INSURANCE OTHER</t>
    </r>
    <r>
      <rPr>
        <sz val="24"/>
        <color indexed="42"/>
        <rFont val="Frutiger Light"/>
        <family val="2"/>
      </rPr>
      <t xml:space="preserve"> </t>
    </r>
    <r>
      <rPr>
        <sz val="24"/>
        <color indexed="41"/>
        <rFont val="Frutiger Light"/>
        <family val="2"/>
      </rPr>
      <t>4.1 PROFIT AND LOSS</t>
    </r>
  </si>
  <si>
    <t>Insurance Other: Profit and loss</t>
  </si>
  <si>
    <t>Total investment and other income</t>
  </si>
  <si>
    <t>Reinsurance and retrocession premiums</t>
  </si>
  <si>
    <t>Net benefits Life insurance for risk company and Non-Life claims incurred</t>
  </si>
  <si>
    <t>Changes in Life insurance provisions for risk company</t>
  </si>
  <si>
    <t>Result sharing and rebates</t>
  </si>
  <si>
    <t>Change in deferred acquisition costs</t>
  </si>
  <si>
    <t>Other underwriting expenditure (incl. change in provision unearned premiums)</t>
  </si>
  <si>
    <t>Interest expenses</t>
  </si>
  <si>
    <t>Net results from divested units</t>
  </si>
  <si>
    <t>Net result from discontinued operations</t>
  </si>
  <si>
    <t>Other key figures</t>
  </si>
  <si>
    <t>Employees (FTEs end of period)</t>
  </si>
  <si>
    <r>
      <t xml:space="preserve">INSURANCE OTHER </t>
    </r>
    <r>
      <rPr>
        <sz val="24"/>
        <color indexed="41"/>
        <rFont val="Frutiger Light"/>
        <family val="2"/>
      </rPr>
      <t xml:space="preserve"> 4.2 MARGIN ANALYSIS</t>
    </r>
  </si>
  <si>
    <t>Insurance Other: Margin analysis</t>
  </si>
  <si>
    <t>Margin analysis</t>
  </si>
  <si>
    <t>Operating result</t>
  </si>
  <si>
    <t>Gains/losses and impairments</t>
  </si>
  <si>
    <t>Revaluations</t>
  </si>
  <si>
    <t>Market &amp; other impacts</t>
  </si>
  <si>
    <t>Administrative expenses (total)</t>
  </si>
  <si>
    <r>
      <t>1)</t>
    </r>
    <r>
      <rPr>
        <sz val="10"/>
        <rFont val="Frutiger Light"/>
        <family val="2"/>
      </rPr>
      <t xml:space="preserve"> These figures represent ING’s shareholding percentage in Insurance ING U.S. (31 December 2013: 56.7%, 30 September 2013: 71.25%)</t>
    </r>
  </si>
  <si>
    <t>Client Balances Roll forward for banking as wel as for ING Insurance</t>
  </si>
  <si>
    <t>Insurance Europe: key figures by country</t>
  </si>
  <si>
    <t>Netherlands Non-Life: gross premiums and operating result by line of business</t>
  </si>
  <si>
    <r>
      <t xml:space="preserve">ING INSURANCE </t>
    </r>
    <r>
      <rPr>
        <sz val="24"/>
        <color indexed="41"/>
        <rFont val="Frutiger Light"/>
        <family val="2"/>
      </rPr>
      <t>3.4 ADDITIONAL INFORMATION: INVESTMENT MANAGEMENT</t>
    </r>
  </si>
  <si>
    <t>2.1.2 Profit and loss 4Q2012</t>
  </si>
  <si>
    <t>2.1.3 Profit and loss 3Q2013</t>
  </si>
  <si>
    <t>2.1.1 Profit and loss 4Q2013</t>
  </si>
  <si>
    <t>2.4.2 Geographical split 4Q2012</t>
  </si>
  <si>
    <t>2.4.1 Geographical split 4Q2013</t>
  </si>
  <si>
    <t>2.4.3 Geographical split 3Q2013</t>
  </si>
  <si>
    <t>Insurance Europe: Gross premium income by country</t>
  </si>
  <si>
    <t>Gross premium income by line of business</t>
  </si>
  <si>
    <r>
      <t>BANKING</t>
    </r>
    <r>
      <rPr>
        <sz val="24"/>
        <color indexed="41"/>
        <rFont val="Frutiger Light"/>
        <family val="2"/>
      </rPr>
      <t xml:space="preserve"> 2.4.1 GEOGRAPHICAL SPLIT: ING BANK</t>
    </r>
  </si>
  <si>
    <r>
      <t>BANKING</t>
    </r>
    <r>
      <rPr>
        <sz val="24"/>
        <color indexed="41"/>
        <rFont val="Frutiger Light"/>
        <family val="2"/>
      </rPr>
      <t xml:space="preserve"> 2.4.3 GEOGRAPHICAL SPLIT: ING BANK</t>
    </r>
  </si>
  <si>
    <r>
      <t>BANKING</t>
    </r>
    <r>
      <rPr>
        <sz val="24"/>
        <color indexed="41"/>
        <rFont val="Frutiger Light"/>
        <family val="2"/>
      </rPr>
      <t xml:space="preserve"> 2.4.2 GEOGRAPHICAL SPLIT: ING BANK</t>
    </r>
  </si>
  <si>
    <r>
      <t>BANKING</t>
    </r>
    <r>
      <rPr>
        <sz val="24"/>
        <color indexed="41"/>
        <rFont val="Frutiger Light"/>
        <family val="2"/>
      </rPr>
      <t xml:space="preserve"> 2.1.1 PROFIT AND LOSS</t>
    </r>
  </si>
  <si>
    <r>
      <t>BANKING</t>
    </r>
    <r>
      <rPr>
        <sz val="24"/>
        <color indexed="42"/>
        <rFont val="Frutiger Light"/>
        <family val="2"/>
      </rPr>
      <t xml:space="preserve"> </t>
    </r>
    <r>
      <rPr>
        <sz val="24"/>
        <color indexed="41"/>
        <rFont val="Frutiger Light"/>
        <family val="2"/>
      </rPr>
      <t>2.1.2 PROFIT AND LOSS</t>
    </r>
  </si>
  <si>
    <r>
      <t>BANKING</t>
    </r>
    <r>
      <rPr>
        <sz val="24"/>
        <color indexed="41"/>
        <rFont val="Frutiger Light"/>
        <family val="2"/>
      </rPr>
      <t xml:space="preserve"> 2.1.3 PROFIT AND LOSS</t>
    </r>
  </si>
  <si>
    <t>Holdings/Eliminations</t>
  </si>
  <si>
    <t>Holdings / Eliminations</t>
  </si>
  <si>
    <t>1)</t>
  </si>
  <si>
    <t>3.4 Additional information: Investment Management</t>
  </si>
  <si>
    <r>
      <rPr>
        <sz val="24"/>
        <color theme="9" tint="-0.249977111117893"/>
        <rFont val="Frutiger 45 Light"/>
      </rPr>
      <t>ING GROUP</t>
    </r>
    <r>
      <rPr>
        <sz val="24"/>
        <color indexed="41"/>
        <rFont val="Frutiger 45 Light"/>
      </rPr>
      <t xml:space="preserve"> </t>
    </r>
    <r>
      <rPr>
        <sz val="24"/>
        <color theme="0" tint="-0.34998626667073579"/>
        <rFont val="Frutiger 45 Light"/>
      </rPr>
      <t>1.8.1 INVESTMENTS: GROUP</t>
    </r>
  </si>
  <si>
    <r>
      <rPr>
        <sz val="24"/>
        <color theme="9" tint="-0.249977111117893"/>
        <rFont val="Frutiger 45 Light"/>
      </rPr>
      <t>ING GROUP</t>
    </r>
    <r>
      <rPr>
        <sz val="24"/>
        <color indexed="42"/>
        <rFont val="Frutiger 45 Light"/>
      </rPr>
      <t xml:space="preserve"> </t>
    </r>
    <r>
      <rPr>
        <sz val="24"/>
        <color theme="0" tint="-0.34998626667073579"/>
        <rFont val="Frutiger 45 Light"/>
      </rPr>
      <t>1.8.2 INVESTMENTS: ING BANK N.V.</t>
    </r>
  </si>
  <si>
    <r>
      <rPr>
        <sz val="24"/>
        <color theme="9" tint="-0.249977111117893"/>
        <rFont val="Frutiger 45 Light"/>
      </rPr>
      <t>ING GROUP</t>
    </r>
    <r>
      <rPr>
        <sz val="24"/>
        <color indexed="42"/>
        <rFont val="Frutiger 45 Light"/>
      </rPr>
      <t xml:space="preserve"> </t>
    </r>
    <r>
      <rPr>
        <sz val="24"/>
        <color theme="0" tint="-0.249977111117893"/>
        <rFont val="Frutiger 45 Light"/>
      </rPr>
      <t xml:space="preserve">1.8.3 INVESTMENTS: ING INSURANCE </t>
    </r>
  </si>
  <si>
    <t>Going forward, ‘operating result of the ongoing business’ and ‘result before tax’ are the main performance indicators for ING Insurance instead of underlying result. 
As a consequence, the profit &amp; loss, which was previously prepared on an underlying basis, of ING Insurance has been removed.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</si>
</sst>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3" formatCode="_-* #,##0.00_-;\-* #,##0.00_-;_-* &quot;-&quot;??_-;_-@_-"/>
    <numFmt numFmtId="164" formatCode="&quot;$&quot;#,##0_);[Red]\(&quot;$&quot;#,##0\)"/>
    <numFmt numFmtId="165" formatCode="_(* #,##0_);_(* \(#,##0\);_(* &quot;-&quot;_);_(@_)"/>
    <numFmt numFmtId="166" formatCode="_(* #,##0.00_);_(* \(#,##0.00\);_(* &quot;-&quot;??_);_(@_)"/>
    <numFmt numFmtId="167" formatCode="_-* #,##0.00_-;_-* #,##0.00\-;_-* &quot;-&quot;??_-;_-@_-"/>
    <numFmt numFmtId="168" formatCode="_ * #,##0_ ;_ * \-#,##0_ ;_ * &quot;-&quot;??_ ;_ @_ "/>
    <numFmt numFmtId="169" formatCode="_ * #,##0.00_ ;_ * \-#,##0.00_ ;_ * &quot;-&quot;??_ ;_ @_ "/>
    <numFmt numFmtId="170" formatCode="#,##0.0"/>
    <numFmt numFmtId="171" formatCode="0.0"/>
    <numFmt numFmtId="172" formatCode="[$-809]dd\ mmmm\ yyyy"/>
    <numFmt numFmtId="173" formatCode="_-* #,##0_-;\-* #,##0_-;_-* &quot;-&quot;??_-;_-@_-"/>
    <numFmt numFmtId="174" formatCode="#,##0.00000"/>
    <numFmt numFmtId="175" formatCode="0.0_)\%;\(0.0\)\%;0.0_)\%;@_)_%"/>
    <numFmt numFmtId="176" formatCode="#,##0.0_)_%;\(#,##0.0\)_%;0.0_)_%;@_)_%"/>
    <numFmt numFmtId="177" formatCode="#,##0.0_);\(#,##0.0\);#,##0.0_);@_)"/>
    <numFmt numFmtId="178" formatCode="&quot;$&quot;_(#,##0.00_);&quot;$&quot;\(#,##0.00\);&quot;$&quot;_(0.00_);@_)"/>
    <numFmt numFmtId="179" formatCode="#,##0.00_);\(#,##0.00\);0.00_);@_)"/>
    <numFmt numFmtId="180" formatCode="\€_(#,##0.00_);\€\(#,##0.00\);\€_(0.00_);@_)"/>
    <numFmt numFmtId="181" formatCode="#,##0_)\x;\(#,##0\)\x;0_)\x;@_)_x"/>
    <numFmt numFmtId="182" formatCode="#,##0_)_x;\(#,##0\)_x;0_)_x;@_)_x"/>
    <numFmt numFmtId="183" formatCode="_-* #,##0.00\ [$€]_-;\-* #,##0.00\ [$€]_-;_-* &quot;-&quot;??\ [$€]_-;_-@_-"/>
    <numFmt numFmtId="184" formatCode="General_)"/>
    <numFmt numFmtId="185" formatCode="0.00_)"/>
    <numFmt numFmtId="186" formatCode="_-* #,##0\ _F_-;\-* #,##0\ _F_-;_-* &quot;-&quot;\ _F_-;_-@_-"/>
    <numFmt numFmtId="187" formatCode="_-* #,##0.00\ _F_-;\-* #,##0.00\ _F_-;_-* &quot;-&quot;??\ _F_-;_-@_-"/>
    <numFmt numFmtId="188" formatCode="_-* #,##0\ &quot;F&quot;_-;\-* #,##0\ &quot;F&quot;_-;_-* &quot;-&quot;\ &quot;F&quot;_-;_-@_-"/>
    <numFmt numFmtId="189" formatCode="_-* #,##0.00\ &quot;F&quot;_-;\-* #,##0.00\ &quot;F&quot;_-;_-* &quot;-&quot;??\ &quot;F&quot;_-;_-@_-"/>
    <numFmt numFmtId="190" formatCode="\$#,##0.00_);\(\$#,##0.00\)"/>
    <numFmt numFmtId="191" formatCode="\$#,##0_);\(\$#,##0\)"/>
    <numFmt numFmtId="192" formatCode="[Red]dd/mm/yy"/>
    <numFmt numFmtId="193" formatCode="0.0%"/>
    <numFmt numFmtId="194" formatCode="mm/dd/yy"/>
    <numFmt numFmtId="195" formatCode="_ * #,##0.0_ ;_ * \-#,##0.0_ ;_ * &quot;-&quot;??_ ;_ @_ "/>
  </numFmts>
  <fonts count="153">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u/>
      <sz val="10"/>
      <color indexed="12"/>
      <name val="Arial"/>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MS Sans Serif"/>
      <family val="2"/>
    </font>
    <font>
      <b/>
      <sz val="10"/>
      <name val="MS Sans Serif"/>
      <family val="2"/>
    </font>
    <font>
      <b/>
      <sz val="10"/>
      <name val="Arial"/>
      <family val="2"/>
    </font>
    <font>
      <b/>
      <i/>
      <sz val="10"/>
      <color indexed="20"/>
      <name val="Arial"/>
      <family val="2"/>
    </font>
    <font>
      <b/>
      <sz val="10"/>
      <name val="Frutiger Light"/>
      <family val="2"/>
    </font>
    <font>
      <sz val="10"/>
      <name val="Frutiger Light"/>
      <family val="2"/>
    </font>
    <font>
      <sz val="10"/>
      <name val="MS Sans Serif"/>
      <family val="2"/>
    </font>
    <font>
      <b/>
      <sz val="11"/>
      <color indexed="47"/>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b/>
      <sz val="10"/>
      <name val="MS Sans Serif"/>
      <family val="2"/>
    </font>
    <font>
      <b/>
      <sz val="18"/>
      <color indexed="62"/>
      <name val="Cambria"/>
      <family val="2"/>
    </font>
    <font>
      <sz val="10"/>
      <name val="MS Sans Serif"/>
      <family val="2"/>
    </font>
    <font>
      <b/>
      <sz val="10"/>
      <name val="MS Sans Serif"/>
      <family val="2"/>
    </font>
    <font>
      <vertAlign val="superscript"/>
      <sz val="10"/>
      <name val="Frutiger Light"/>
      <family val="2"/>
    </font>
    <font>
      <b/>
      <sz val="10"/>
      <color indexed="8"/>
      <name val="Frutiger Light"/>
      <family val="2"/>
    </font>
    <font>
      <sz val="10"/>
      <color indexed="8"/>
      <name val="Frutiger Light"/>
      <family val="2"/>
    </font>
    <font>
      <b/>
      <sz val="12"/>
      <color indexed="9"/>
      <name val="Frutiger Light"/>
      <family val="2"/>
    </font>
    <font>
      <b/>
      <sz val="10"/>
      <color indexed="53"/>
      <name val="Frutiger Light"/>
      <family val="2"/>
    </font>
    <font>
      <sz val="24"/>
      <color indexed="53"/>
      <name val="Frutiger Light"/>
      <family val="2"/>
    </font>
    <font>
      <sz val="24"/>
      <color indexed="43"/>
      <name val="Frutiger Light"/>
      <family val="2"/>
    </font>
    <font>
      <sz val="24"/>
      <color indexed="41"/>
      <name val="Frutiger Light"/>
      <family val="2"/>
    </font>
    <font>
      <sz val="24"/>
      <color indexed="42"/>
      <name val="Frutiger Light"/>
      <family val="2"/>
    </font>
    <font>
      <sz val="24"/>
      <color indexed="9"/>
      <name val="Frutiger Light"/>
      <family val="2"/>
    </font>
    <font>
      <sz val="10"/>
      <color indexed="41"/>
      <name val="Frutiger Light"/>
      <family val="2"/>
    </font>
    <font>
      <sz val="12"/>
      <color indexed="8"/>
      <name val="Frutiger Light"/>
      <family val="2"/>
    </font>
    <font>
      <sz val="12"/>
      <name val="Frutiger Light"/>
      <family val="2"/>
    </font>
    <font>
      <sz val="28"/>
      <color indexed="8"/>
      <name val="Frutiger Light"/>
      <family val="2"/>
    </font>
    <font>
      <sz val="22"/>
      <color indexed="43"/>
      <name val="Frutiger Light"/>
      <family val="2"/>
    </font>
    <font>
      <vertAlign val="superscript"/>
      <sz val="10"/>
      <name val="Frutiger Light"/>
      <family val="2"/>
    </font>
    <font>
      <sz val="12"/>
      <name val="Arial"/>
      <family val="2"/>
    </font>
    <font>
      <b/>
      <sz val="10"/>
      <color indexed="10"/>
      <name val="Frutiger Light"/>
      <family val="2"/>
    </font>
    <font>
      <sz val="10"/>
      <color indexed="10"/>
      <name val="Frutiger Light"/>
      <family val="2"/>
    </font>
    <font>
      <b/>
      <sz val="7"/>
      <name val="Frutiger Light"/>
      <family val="2"/>
    </font>
    <font>
      <sz val="10"/>
      <name val="Frutiger 45 Light"/>
    </font>
    <font>
      <b/>
      <sz val="10"/>
      <color indexed="9"/>
      <name val="Frutiger Light"/>
      <family val="2"/>
    </font>
    <font>
      <sz val="7"/>
      <name val="Frutiger Light"/>
      <family val="2"/>
    </font>
    <font>
      <sz val="9"/>
      <name val="Frutiger Light"/>
      <family val="2"/>
    </font>
    <font>
      <b/>
      <vertAlign val="superscript"/>
      <sz val="10"/>
      <name val="Frutiger Light"/>
      <family val="2"/>
    </font>
    <font>
      <sz val="12"/>
      <color theme="1"/>
      <name val="Frutiger Light"/>
      <family val="2"/>
    </font>
    <font>
      <sz val="11"/>
      <name val="Calibri"/>
      <family val="2"/>
      <scheme val="minor"/>
    </font>
    <font>
      <sz val="10"/>
      <color rgb="FFFF0000"/>
      <name val="Frutiger Light"/>
      <family val="2"/>
    </font>
    <font>
      <b/>
      <sz val="9"/>
      <name val="Frutiger Light"/>
      <family val="2"/>
    </font>
    <font>
      <b/>
      <sz val="7"/>
      <color indexed="53"/>
      <name val="Frutiger Light"/>
      <family val="2"/>
    </font>
    <font>
      <b/>
      <i/>
      <sz val="7"/>
      <name val="Frutiger Light"/>
      <family val="2"/>
    </font>
    <font>
      <b/>
      <sz val="8"/>
      <color indexed="9"/>
      <name val="Frutiger Light"/>
      <family val="2"/>
    </font>
    <font>
      <sz val="11"/>
      <name val="Frutiger Light"/>
      <family val="2"/>
    </font>
    <font>
      <b/>
      <sz val="12"/>
      <color indexed="9"/>
      <name val="Frutiger 45 Light"/>
    </font>
    <font>
      <sz val="10"/>
      <name val="Frutiger LT Std 55 Roman"/>
      <family val="2"/>
    </font>
    <font>
      <sz val="24"/>
      <color indexed="41"/>
      <name val="Frutiger 55 Roman"/>
    </font>
    <font>
      <sz val="24"/>
      <color indexed="43"/>
      <name val="Frutiger 55 Roman"/>
    </font>
    <font>
      <b/>
      <sz val="10"/>
      <color indexed="8"/>
      <name val="Frutiger 45 Light"/>
    </font>
    <font>
      <sz val="10"/>
      <color indexed="8"/>
      <name val="Frutiger 45 Light"/>
    </font>
    <font>
      <b/>
      <sz val="12"/>
      <color theme="0"/>
      <name val="Frutiger 45 Light"/>
    </font>
    <font>
      <sz val="8"/>
      <name val="MS Sans Serif"/>
      <family val="2"/>
    </font>
    <font>
      <sz val="10"/>
      <name val="Courier"/>
      <family val="3"/>
    </font>
    <font>
      <sz val="10"/>
      <name val="Helv"/>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8"/>
      <name val="맑은 고딕"/>
      <family val="3"/>
      <charset val="129"/>
    </font>
    <font>
      <sz val="11"/>
      <color indexed="9"/>
      <name val="Calibri"/>
      <family val="2"/>
    </font>
    <font>
      <sz val="11"/>
      <color indexed="9"/>
      <name val="맑은 고딕"/>
      <family val="3"/>
      <charset val="129"/>
    </font>
    <font>
      <sz val="10"/>
      <name val="Helv"/>
    </font>
    <font>
      <b/>
      <sz val="10"/>
      <color indexed="10"/>
      <name val="Arial"/>
      <family val="2"/>
    </font>
    <font>
      <b/>
      <sz val="10"/>
      <color indexed="12"/>
      <name val="Arial"/>
      <family val="2"/>
    </font>
    <font>
      <sz val="9"/>
      <name val="Arial Narrow"/>
      <family val="2"/>
    </font>
    <font>
      <b/>
      <sz val="10"/>
      <color indexed="8"/>
      <name val="Arial"/>
      <family val="2"/>
    </font>
    <font>
      <sz val="10"/>
      <color indexed="8"/>
      <name val="Arial"/>
      <family val="2"/>
    </font>
    <font>
      <b/>
      <sz val="11"/>
      <color indexed="52"/>
      <name val="Calibri"/>
      <family val="2"/>
    </font>
    <font>
      <sz val="11"/>
      <color indexed="52"/>
      <name val="Calibri"/>
      <family val="2"/>
    </font>
    <font>
      <b/>
      <sz val="18"/>
      <name val="Arial"/>
      <family val="2"/>
    </font>
    <font>
      <b/>
      <sz val="14"/>
      <name val="Georgia"/>
      <family val="1"/>
    </font>
    <font>
      <b/>
      <sz val="11"/>
      <color indexed="49"/>
      <name val="Calibri"/>
      <family val="2"/>
    </font>
    <font>
      <sz val="11"/>
      <color indexed="54"/>
      <name val="Calibri"/>
      <family val="2"/>
    </font>
    <font>
      <b/>
      <sz val="12"/>
      <name val="Arial"/>
      <family val="2"/>
    </font>
    <font>
      <b/>
      <sz val="16"/>
      <color indexed="18"/>
      <name val="Arial"/>
      <family val="2"/>
    </font>
    <font>
      <i/>
      <sz val="10"/>
      <color indexed="32"/>
      <name val="MS Sans Serif"/>
      <family val="2"/>
    </font>
    <font>
      <sz val="11"/>
      <name val="Arial"/>
      <family val="2"/>
    </font>
    <font>
      <sz val="7"/>
      <name val="Small Fonts"/>
      <family val="2"/>
    </font>
    <font>
      <b/>
      <i/>
      <sz val="16"/>
      <name val="Helv"/>
    </font>
    <font>
      <sz val="12"/>
      <name val="Times New Roman CE"/>
      <charset val="238"/>
    </font>
    <font>
      <sz val="10"/>
      <name val="Times New Roman CE"/>
      <charset val="238"/>
    </font>
    <font>
      <i/>
      <sz val="10"/>
      <name val="Helv"/>
    </font>
    <font>
      <sz val="9"/>
      <name val="Helv"/>
    </font>
    <font>
      <b/>
      <sz val="11"/>
      <color indexed="23"/>
      <name val="Calibri"/>
      <family val="2"/>
    </font>
    <font>
      <i/>
      <sz val="11"/>
      <color indexed="63"/>
      <name val="Calibri"/>
      <family val="2"/>
    </font>
    <font>
      <b/>
      <sz val="18"/>
      <color indexed="49"/>
      <name val="Cambria"/>
      <family val="2"/>
    </font>
    <font>
      <b/>
      <sz val="15"/>
      <color indexed="49"/>
      <name val="Calibri"/>
      <family val="2"/>
    </font>
    <font>
      <b/>
      <sz val="13"/>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color indexed="10"/>
      <name val="Frutiger LT Std 55 Roman"/>
      <family val="2"/>
    </font>
    <font>
      <sz val="10"/>
      <color indexed="53"/>
      <name val="Frutiger 45 Light"/>
    </font>
    <font>
      <b/>
      <vertAlign val="superscript"/>
      <sz val="10"/>
      <color indexed="53"/>
      <name val="Frutiger Light"/>
      <family val="2"/>
    </font>
    <font>
      <vertAlign val="superscript"/>
      <sz val="10"/>
      <color indexed="8"/>
      <name val="Frutiger Light"/>
      <family val="2"/>
    </font>
    <font>
      <b/>
      <vertAlign val="superscript"/>
      <sz val="12"/>
      <color indexed="9"/>
      <name val="Frutiger Light"/>
      <family val="2"/>
    </font>
    <font>
      <b/>
      <sz val="10"/>
      <color rgb="FFFF6600"/>
      <name val="Frutiger Light"/>
      <family val="2"/>
    </font>
    <font>
      <b/>
      <sz val="22"/>
      <color indexed="18"/>
      <name val="Frutiger Light"/>
      <family val="2"/>
    </font>
    <font>
      <b/>
      <sz val="22"/>
      <name val="Frutiger Light"/>
      <family val="2"/>
    </font>
    <font>
      <sz val="22"/>
      <name val="Frutiger Light"/>
      <family val="2"/>
    </font>
    <font>
      <b/>
      <sz val="10"/>
      <color rgb="FFFF0000"/>
      <name val="Frutiger Light"/>
      <family val="2"/>
    </font>
    <font>
      <vertAlign val="superscript"/>
      <sz val="10"/>
      <color theme="1"/>
      <name val="Frutiger Light"/>
      <family val="2"/>
    </font>
    <font>
      <sz val="10"/>
      <color theme="1"/>
      <name val="Frutiger Light"/>
      <family val="2"/>
    </font>
    <font>
      <sz val="10"/>
      <color indexed="9"/>
      <name val="Frutiger Light"/>
      <family val="2"/>
    </font>
    <font>
      <b/>
      <sz val="10"/>
      <color indexed="12"/>
      <name val="Frutiger Light"/>
      <family val="2"/>
    </font>
    <font>
      <sz val="10"/>
      <color indexed="59"/>
      <name val="Frutiger Light"/>
      <family val="2"/>
    </font>
    <font>
      <b/>
      <sz val="10"/>
      <color indexed="59"/>
      <name val="Frutiger Light"/>
      <family val="2"/>
    </font>
    <font>
      <vertAlign val="superscript"/>
      <sz val="10"/>
      <color indexed="10"/>
      <name val="Frutiger Light"/>
      <family val="2"/>
    </font>
    <font>
      <sz val="10"/>
      <color indexed="12"/>
      <name val="Frutiger Light"/>
      <family val="2"/>
    </font>
    <font>
      <sz val="24"/>
      <color indexed="12"/>
      <name val="Frutiger Light"/>
      <family val="2"/>
    </font>
    <font>
      <sz val="24"/>
      <color indexed="42"/>
      <name val="Frutiger 45 Light"/>
    </font>
    <font>
      <sz val="24"/>
      <color theme="9" tint="-0.249977111117893"/>
      <name val="Frutiger 45 Light"/>
    </font>
    <font>
      <sz val="24"/>
      <color indexed="41"/>
      <name val="Frutiger 45 Light"/>
    </font>
    <font>
      <sz val="24"/>
      <color theme="0" tint="-0.34998626667073579"/>
      <name val="Frutiger 45 Light"/>
    </font>
    <font>
      <sz val="24"/>
      <color theme="0" tint="-0.249977111117893"/>
      <name val="Frutiger 45 Light"/>
    </font>
  </fonts>
  <fills count="46">
    <fill>
      <patternFill patternType="none"/>
    </fill>
    <fill>
      <patternFill patternType="gray125"/>
    </fill>
    <fill>
      <patternFill patternType="solid">
        <fgColor indexed="46"/>
      </patternFill>
    </fill>
    <fill>
      <patternFill patternType="solid">
        <fgColor indexed="9"/>
      </patternFill>
    </fill>
    <fill>
      <patternFill patternType="solid">
        <fgColor indexed="26"/>
      </patternFill>
    </fill>
    <fill>
      <patternFill patternType="solid">
        <fgColor indexed="55"/>
      </patternFill>
    </fill>
    <fill>
      <patternFill patternType="solid">
        <fgColor indexed="29"/>
      </patternFill>
    </fill>
    <fill>
      <patternFill patternType="solid">
        <fgColor indexed="44"/>
      </patternFill>
    </fill>
    <fill>
      <patternFill patternType="mediumGray">
        <fgColor indexed="22"/>
      </patternFill>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indexed="46"/>
        <bgColor indexed="64"/>
      </patternFill>
    </fill>
    <fill>
      <patternFill patternType="solid">
        <fgColor indexed="9"/>
        <bgColor indexed="9"/>
      </patternFill>
    </fill>
    <fill>
      <patternFill patternType="solid">
        <fgColor indexed="46"/>
        <bgColor indexed="31"/>
      </patternFill>
    </fill>
    <fill>
      <patternFill patternType="solid">
        <fgColor rgb="FFFF6600"/>
        <bgColor indexed="64"/>
      </patternFill>
    </fill>
    <fill>
      <patternFill patternType="solid">
        <fgColor indexed="42"/>
        <bgColor indexed="64"/>
      </patternFill>
    </fill>
    <fill>
      <patternFill patternType="solid">
        <fgColor theme="9" tint="-0.249977111117893"/>
        <bgColor indexed="64"/>
      </patternFill>
    </fill>
    <fill>
      <patternFill patternType="solid">
        <fgColor theme="0"/>
        <bgColor indexed="64"/>
      </patternFill>
    </fill>
    <fill>
      <patternFill patternType="solid">
        <fgColor indexed="43"/>
      </patternFill>
    </fill>
    <fill>
      <patternFill patternType="solid">
        <fgColor indexed="62"/>
      </patternFill>
    </fill>
    <fill>
      <patternFill patternType="solid">
        <fgColor indexed="47"/>
      </patternFill>
    </fill>
    <fill>
      <patternFill patternType="solid">
        <f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1"/>
        <bgColor indexed="8"/>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s>
  <borders count="1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47"/>
      </bottom>
      <diagonal/>
    </border>
    <border>
      <left/>
      <right/>
      <top/>
      <bottom style="thick">
        <color indexed="45"/>
      </bottom>
      <diagonal/>
    </border>
    <border>
      <left/>
      <right/>
      <top/>
      <bottom style="thick">
        <color indexed="42"/>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right/>
      <top style="thin">
        <color indexed="41"/>
      </top>
      <bottom style="thin">
        <color indexed="41"/>
      </bottom>
      <diagonal/>
    </border>
    <border>
      <left/>
      <right/>
      <top/>
      <bottom style="thin">
        <color indexed="41"/>
      </bottom>
      <diagonal/>
    </border>
    <border>
      <left/>
      <right/>
      <top/>
      <bottom style="thin">
        <color indexed="64"/>
      </bottom>
      <diagonal/>
    </border>
    <border>
      <left/>
      <right style="thin">
        <color indexed="41"/>
      </right>
      <top/>
      <bottom style="thin">
        <color indexed="64"/>
      </bottom>
      <diagonal/>
    </border>
    <border>
      <left style="thin">
        <color indexed="41"/>
      </left>
      <right/>
      <top/>
      <bottom style="thin">
        <color indexed="64"/>
      </bottom>
      <diagonal/>
    </border>
    <border>
      <left/>
      <right style="thin">
        <color indexed="41"/>
      </right>
      <top/>
      <bottom/>
      <diagonal/>
    </border>
    <border>
      <left style="thin">
        <color indexed="41"/>
      </left>
      <right/>
      <top/>
      <bottom/>
      <diagonal/>
    </border>
    <border>
      <left/>
      <right style="thin">
        <color indexed="41"/>
      </right>
      <top style="thin">
        <color indexed="41"/>
      </top>
      <bottom style="thin">
        <color indexed="41"/>
      </bottom>
      <diagonal/>
    </border>
    <border>
      <left style="thin">
        <color indexed="41"/>
      </left>
      <right/>
      <top style="thin">
        <color indexed="41"/>
      </top>
      <bottom style="thin">
        <color indexed="41"/>
      </bottom>
      <diagonal/>
    </border>
    <border>
      <left/>
      <right/>
      <top style="thin">
        <color indexed="41"/>
      </top>
      <bottom style="thin">
        <color indexed="64"/>
      </bottom>
      <diagonal/>
    </border>
    <border>
      <left/>
      <right style="thin">
        <color indexed="41"/>
      </right>
      <top style="thin">
        <color indexed="41"/>
      </top>
      <bottom style="thin">
        <color indexed="64"/>
      </bottom>
      <diagonal/>
    </border>
    <border>
      <left style="thin">
        <color indexed="41"/>
      </left>
      <right/>
      <top style="thin">
        <color indexed="41"/>
      </top>
      <bottom style="thin">
        <color indexed="64"/>
      </bottom>
      <diagonal/>
    </border>
    <border>
      <left/>
      <right style="thin">
        <color indexed="41"/>
      </right>
      <top/>
      <bottom style="thin">
        <color indexed="41"/>
      </bottom>
      <diagonal/>
    </border>
    <border>
      <left style="thin">
        <color indexed="41"/>
      </left>
      <right/>
      <top/>
      <bottom style="thin">
        <color indexed="41"/>
      </bottom>
      <diagonal/>
    </border>
    <border>
      <left style="thin">
        <color indexed="41"/>
      </left>
      <right/>
      <top style="thin">
        <color indexed="41"/>
      </top>
      <bottom/>
      <diagonal/>
    </border>
    <border>
      <left style="thin">
        <color indexed="41"/>
      </left>
      <right/>
      <top style="thin">
        <color indexed="41"/>
      </top>
      <bottom style="thin">
        <color indexed="8"/>
      </bottom>
      <diagonal/>
    </border>
    <border>
      <left/>
      <right/>
      <top style="thin">
        <color indexed="41"/>
      </top>
      <bottom style="thin">
        <color indexed="8"/>
      </bottom>
      <diagonal/>
    </border>
    <border>
      <left style="thin">
        <color indexed="41"/>
      </left>
      <right/>
      <top/>
      <bottom style="thin">
        <color indexed="22"/>
      </bottom>
      <diagonal/>
    </border>
    <border>
      <left/>
      <right/>
      <top/>
      <bottom style="thin">
        <color indexed="22"/>
      </bottom>
      <diagonal/>
    </border>
    <border>
      <left style="thin">
        <color indexed="41"/>
      </left>
      <right style="thin">
        <color indexed="41"/>
      </right>
      <top/>
      <bottom/>
      <diagonal/>
    </border>
    <border>
      <left style="thin">
        <color indexed="41"/>
      </left>
      <right style="thin">
        <color indexed="41"/>
      </right>
      <top/>
      <bottom style="thin">
        <color indexed="41"/>
      </bottom>
      <diagonal/>
    </border>
    <border>
      <left/>
      <right style="thin">
        <color indexed="41"/>
      </right>
      <top/>
      <bottom style="thin">
        <color indexed="22"/>
      </bottom>
      <diagonal/>
    </border>
    <border>
      <left/>
      <right/>
      <top style="thin">
        <color indexed="41"/>
      </top>
      <bottom/>
      <diagonal/>
    </border>
    <border>
      <left style="thin">
        <color indexed="41"/>
      </left>
      <right style="thin">
        <color indexed="41"/>
      </right>
      <top style="thin">
        <color indexed="41"/>
      </top>
      <bottom/>
      <diagonal/>
    </border>
    <border>
      <left/>
      <right style="thin">
        <color indexed="41"/>
      </right>
      <top style="thin">
        <color indexed="41"/>
      </top>
      <bottom/>
      <diagonal/>
    </border>
    <border>
      <left/>
      <right/>
      <top style="thin">
        <color indexed="64"/>
      </top>
      <bottom/>
      <diagonal/>
    </border>
    <border>
      <left style="thin">
        <color rgb="FFBFB6AC"/>
      </left>
      <right style="thin">
        <color rgb="FFBFB6AC"/>
      </right>
      <top/>
      <bottom/>
      <diagonal/>
    </border>
    <border>
      <left style="thin">
        <color rgb="FFBFB6AC"/>
      </left>
      <right/>
      <top/>
      <bottom/>
      <diagonal/>
    </border>
    <border>
      <left style="thin">
        <color rgb="FFBFB6AC"/>
      </left>
      <right style="thin">
        <color rgb="FFBFB6AC"/>
      </right>
      <top style="thin">
        <color rgb="FFBFB6AC"/>
      </top>
      <bottom style="thin">
        <color rgb="FFBFB6AC"/>
      </bottom>
      <diagonal/>
    </border>
    <border>
      <left/>
      <right/>
      <top style="thin">
        <color rgb="FFBFB6AC"/>
      </top>
      <bottom style="thin">
        <color rgb="FFBFB6AC"/>
      </bottom>
      <diagonal/>
    </border>
    <border>
      <left style="thin">
        <color rgb="FFBFB6AC"/>
      </left>
      <right/>
      <top style="thin">
        <color rgb="FFBFB6AC"/>
      </top>
      <bottom style="thin">
        <color rgb="FFBFB6AC"/>
      </bottom>
      <diagonal/>
    </border>
    <border>
      <left/>
      <right style="thin">
        <color indexed="41"/>
      </right>
      <top style="thin">
        <color indexed="41"/>
      </top>
      <bottom style="thin">
        <color indexed="8"/>
      </bottom>
      <diagonal/>
    </border>
    <border>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diagonal/>
    </border>
    <border>
      <left/>
      <right style="thin">
        <color theme="0" tint="-0.14996795556505021"/>
      </right>
      <top/>
      <bottom/>
      <diagonal/>
    </border>
    <border>
      <left style="thin">
        <color theme="0" tint="-0.14993743705557422"/>
      </left>
      <right style="thin">
        <color theme="0" tint="-0.14993743705557422"/>
      </right>
      <top/>
      <bottom/>
      <diagonal/>
    </border>
    <border>
      <left/>
      <right style="thin">
        <color theme="0" tint="-0.14996795556505021"/>
      </right>
      <top/>
      <bottom style="thin">
        <color theme="1"/>
      </bottom>
      <diagonal/>
    </border>
    <border>
      <left/>
      <right style="thin">
        <color theme="0" tint="-0.14996795556505021"/>
      </right>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diagonal/>
    </border>
    <border>
      <left style="thin">
        <color theme="0" tint="-0.14996795556505021"/>
      </left>
      <right style="thin">
        <color theme="0" tint="-0.14996795556505021"/>
      </right>
      <top/>
      <bottom/>
      <diagonal/>
    </border>
    <border>
      <left style="thin">
        <color theme="0" tint="-0.14993743705557422"/>
      </left>
      <right style="thin">
        <color theme="0" tint="-0.14996795556505021"/>
      </right>
      <top/>
      <bottom/>
      <diagonal/>
    </border>
    <border>
      <left/>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double">
        <color indexed="23"/>
      </left>
      <right style="double">
        <color indexed="23"/>
      </right>
      <top style="double">
        <color indexed="23"/>
      </top>
      <bottom style="double">
        <color indexed="23"/>
      </bottom>
      <diagonal/>
    </border>
    <border>
      <left/>
      <right/>
      <top/>
      <bottom style="double">
        <color indexed="52"/>
      </bottom>
      <diagonal/>
    </border>
    <border>
      <left style="medium">
        <color indexed="64"/>
      </left>
      <right/>
      <top/>
      <bottom/>
      <diagonal/>
    </border>
    <border>
      <left/>
      <right/>
      <top style="medium">
        <color indexed="64"/>
      </top>
      <bottom style="medium">
        <color indexed="64"/>
      </bottom>
      <diagonal/>
    </border>
    <border>
      <left/>
      <right/>
      <top/>
      <bottom style="thin">
        <color indexed="5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style="medium">
        <color indexed="64"/>
      </right>
      <top style="medium">
        <color indexed="64"/>
      </top>
      <bottom/>
      <diagonal/>
    </border>
    <border>
      <left/>
      <right/>
      <top/>
      <bottom style="thick">
        <color indexed="61"/>
      </bottom>
      <diagonal/>
    </border>
    <border>
      <left/>
      <right/>
      <top/>
      <bottom style="thick">
        <color indexed="62"/>
      </bottom>
      <diagonal/>
    </border>
    <border>
      <left/>
      <right/>
      <top/>
      <bottom style="medium">
        <color indexed="62"/>
      </bottom>
      <diagonal/>
    </border>
    <border>
      <left/>
      <right style="medium">
        <color indexed="24"/>
      </right>
      <top/>
      <bottom/>
      <diagonal/>
    </border>
    <border>
      <left/>
      <right/>
      <top/>
      <bottom style="medium">
        <color indexed="24"/>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thin">
        <color indexed="64"/>
      </bottom>
      <diagonal/>
    </border>
    <border>
      <left/>
      <right style="thin">
        <color rgb="FFBFB6AC"/>
      </right>
      <top/>
      <bottom/>
      <diagonal/>
    </border>
    <border>
      <left/>
      <right style="thin">
        <color rgb="FFBFB6AC"/>
      </right>
      <top/>
      <bottom style="thin">
        <color rgb="FFBFB6AC"/>
      </bottom>
      <diagonal/>
    </border>
    <border>
      <left style="thin">
        <color rgb="FFBFB6AC"/>
      </left>
      <right style="thin">
        <color rgb="FFBFB6AC"/>
      </right>
      <top/>
      <bottom style="thin">
        <color rgb="FFBFB6AC"/>
      </bottom>
      <diagonal/>
    </border>
    <border>
      <left style="thin">
        <color rgb="FFBFB6AC"/>
      </left>
      <right/>
      <top/>
      <bottom style="thin">
        <color rgb="FFBFB6AC"/>
      </bottom>
      <diagonal/>
    </border>
    <border>
      <left/>
      <right/>
      <top/>
      <bottom style="thin">
        <color rgb="FFBFB6AC"/>
      </bottom>
      <diagonal/>
    </border>
    <border>
      <left/>
      <right style="thin">
        <color rgb="FFBFB6AC"/>
      </right>
      <top style="thin">
        <color rgb="FFBFB6AC"/>
      </top>
      <bottom/>
      <diagonal/>
    </border>
    <border>
      <left style="thin">
        <color rgb="FFBFB6AC"/>
      </left>
      <right style="thin">
        <color rgb="FFBFB6AC"/>
      </right>
      <top style="thin">
        <color rgb="FFBFB6AC"/>
      </top>
      <bottom/>
      <diagonal/>
    </border>
    <border>
      <left style="thin">
        <color rgb="FFBFB6AC"/>
      </left>
      <right/>
      <top style="thin">
        <color rgb="FFBFB6AC"/>
      </top>
      <bottom/>
      <diagonal/>
    </border>
    <border>
      <left/>
      <right/>
      <top style="thin">
        <color rgb="FFBFB6AC"/>
      </top>
      <bottom/>
      <diagonal/>
    </border>
    <border>
      <left/>
      <right style="thin">
        <color rgb="FFBFB6AC"/>
      </right>
      <top style="thin">
        <color rgb="FFBFB6AC"/>
      </top>
      <bottom style="thin">
        <color rgb="FFBFB6AC"/>
      </bottom>
      <diagonal/>
    </border>
    <border>
      <left/>
      <right style="thin">
        <color rgb="FFBFB6AC"/>
      </right>
      <top/>
      <bottom style="thin">
        <color indexed="64"/>
      </bottom>
      <diagonal/>
    </border>
    <border>
      <left style="thin">
        <color rgb="FFBFB6AC"/>
      </left>
      <right style="thin">
        <color rgb="FFBFB6AC"/>
      </right>
      <top/>
      <bottom style="thin">
        <color indexed="64"/>
      </bottom>
      <diagonal/>
    </border>
    <border>
      <left style="thin">
        <color rgb="FFBFB6AC"/>
      </left>
      <right/>
      <top/>
      <bottom style="thin">
        <color indexed="64"/>
      </bottom>
      <diagonal/>
    </border>
    <border>
      <left style="thin">
        <color indexed="41"/>
      </left>
      <right style="thin">
        <color indexed="41"/>
      </right>
      <top/>
      <bottom style="thin">
        <color rgb="FFBFB6AC"/>
      </bottom>
      <diagonal/>
    </border>
    <border>
      <left/>
      <right style="thin">
        <color indexed="41"/>
      </right>
      <top/>
      <bottom style="thin">
        <color rgb="FFBFB6AC"/>
      </bottom>
      <diagonal/>
    </border>
    <border>
      <left style="thin">
        <color indexed="41"/>
      </left>
      <right style="thin">
        <color indexed="41"/>
      </right>
      <top style="thin">
        <color rgb="FFBFB6AC"/>
      </top>
      <bottom/>
      <diagonal/>
    </border>
    <border>
      <left style="thin">
        <color indexed="41"/>
      </left>
      <right/>
      <top style="thin">
        <color rgb="FFBFB6AC"/>
      </top>
      <bottom/>
      <diagonal/>
    </border>
    <border>
      <left/>
      <right style="thin">
        <color indexed="41"/>
      </right>
      <top style="thin">
        <color rgb="FFBFB6AC"/>
      </top>
      <bottom/>
      <diagonal/>
    </border>
    <border>
      <left style="thin">
        <color indexed="41"/>
      </left>
      <right/>
      <top/>
      <bottom style="thin">
        <color rgb="FFBFB6AC"/>
      </bottom>
      <diagonal/>
    </border>
    <border>
      <left style="thin">
        <color indexed="41"/>
      </left>
      <right style="thin">
        <color indexed="41"/>
      </right>
      <top style="thin">
        <color rgb="FFBFB6AC"/>
      </top>
      <bottom style="thin">
        <color rgb="FFBFB6AC"/>
      </bottom>
      <diagonal/>
    </border>
    <border>
      <left style="thin">
        <color indexed="41"/>
      </left>
      <right/>
      <top style="thin">
        <color rgb="FFBFB6AC"/>
      </top>
      <bottom style="thin">
        <color rgb="FFBFB6AC"/>
      </bottom>
      <diagonal/>
    </border>
    <border>
      <left/>
      <right style="thin">
        <color indexed="41"/>
      </right>
      <top style="thin">
        <color rgb="FFBFB6AC"/>
      </top>
      <bottom style="thin">
        <color rgb="FFBFB6AC"/>
      </bottom>
      <diagonal/>
    </border>
    <border>
      <left/>
      <right/>
      <top style="thin">
        <color rgb="FFBFB6AC"/>
      </top>
      <bottom style="thin">
        <color indexed="8"/>
      </bottom>
      <diagonal/>
    </border>
    <border>
      <left style="thin">
        <color indexed="41"/>
      </left>
      <right style="thin">
        <color indexed="41"/>
      </right>
      <top style="thin">
        <color rgb="FFBFB6AC"/>
      </top>
      <bottom style="thin">
        <color indexed="8"/>
      </bottom>
      <diagonal/>
    </border>
    <border>
      <left style="thin">
        <color indexed="41"/>
      </left>
      <right/>
      <top style="thin">
        <color rgb="FFBFB6AC"/>
      </top>
      <bottom style="thin">
        <color indexed="8"/>
      </bottom>
      <diagonal/>
    </border>
    <border>
      <left/>
      <right style="thin">
        <color indexed="41"/>
      </right>
      <top style="thin">
        <color rgb="FFBFB6AC"/>
      </top>
      <bottom style="thin">
        <color indexed="8"/>
      </bottom>
      <diagonal/>
    </border>
    <border>
      <left/>
      <right style="thin">
        <color rgb="FFBFB6AC"/>
      </right>
      <top style="thin">
        <color rgb="FFBFB6AC"/>
      </top>
      <bottom style="thin">
        <color indexed="64"/>
      </bottom>
      <diagonal/>
    </border>
    <border>
      <left style="thin">
        <color rgb="FFBFB6AC"/>
      </left>
      <right/>
      <top style="thin">
        <color rgb="FFBFB6AC"/>
      </top>
      <bottom style="thin">
        <color indexed="64"/>
      </bottom>
      <diagonal/>
    </border>
    <border>
      <left/>
      <right/>
      <top style="thin">
        <color rgb="FFBFB6AC"/>
      </top>
      <bottom style="thin">
        <color indexed="64"/>
      </bottom>
      <diagonal/>
    </border>
    <border>
      <left style="thin">
        <color indexed="41"/>
      </left>
      <right/>
      <top style="thin">
        <color indexed="41"/>
      </top>
      <bottom style="thin">
        <color rgb="FFBFB6AC"/>
      </bottom>
      <diagonal/>
    </border>
    <border>
      <left/>
      <right style="thin">
        <color indexed="41"/>
      </right>
      <top style="thin">
        <color indexed="41"/>
      </top>
      <bottom style="thin">
        <color rgb="FFBFB6AC"/>
      </bottom>
      <diagonal/>
    </border>
    <border>
      <left/>
      <right style="thin">
        <color indexed="41"/>
      </right>
      <top style="thin">
        <color rgb="FFBFB6AC"/>
      </top>
      <bottom style="thin">
        <color indexed="64"/>
      </bottom>
      <diagonal/>
    </border>
    <border>
      <left style="thin">
        <color indexed="41"/>
      </left>
      <right/>
      <top style="thin">
        <color rgb="FFBFB6AC"/>
      </top>
      <bottom style="thin">
        <color indexed="64"/>
      </bottom>
      <diagonal/>
    </border>
    <border>
      <left style="thin">
        <color indexed="41"/>
      </left>
      <right style="thin">
        <color indexed="41"/>
      </right>
      <top style="thin">
        <color indexed="41"/>
      </top>
      <bottom style="thin">
        <color indexed="64"/>
      </bottom>
      <diagonal/>
    </border>
    <border>
      <left style="thin">
        <color indexed="41"/>
      </left>
      <right style="thin">
        <color indexed="41"/>
      </right>
      <top style="thin">
        <color indexed="41"/>
      </top>
      <bottom style="thin">
        <color indexed="8"/>
      </bottom>
      <diagonal/>
    </border>
    <border>
      <left/>
      <right/>
      <top style="thin">
        <color indexed="22"/>
      </top>
      <bottom/>
      <diagonal/>
    </border>
    <border>
      <left style="thin">
        <color indexed="22"/>
      </left>
      <right style="thin">
        <color indexed="22"/>
      </right>
      <top/>
      <bottom/>
      <diagonal/>
    </border>
    <border>
      <left style="thin">
        <color indexed="22"/>
      </left>
      <right/>
      <top style="thin">
        <color indexed="41"/>
      </top>
      <bottom/>
      <diagonal/>
    </border>
    <border>
      <left style="thin">
        <color indexed="22"/>
      </left>
      <right/>
      <top/>
      <bottom/>
      <diagonal/>
    </border>
    <border>
      <left style="thin">
        <color indexed="22"/>
      </left>
      <right style="thin">
        <color indexed="22"/>
      </right>
      <top style="thin">
        <color indexed="41"/>
      </top>
      <bottom style="thin">
        <color indexed="41"/>
      </bottom>
      <diagonal/>
    </border>
    <border>
      <left style="thin">
        <color indexed="22"/>
      </left>
      <right/>
      <top style="thin">
        <color indexed="41"/>
      </top>
      <bottom style="thin">
        <color indexed="41"/>
      </bottom>
      <diagonal/>
    </border>
    <border>
      <left/>
      <right/>
      <top/>
      <bottom style="thin">
        <color rgb="FFFF6600"/>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diagonal/>
    </border>
    <border>
      <left style="thin">
        <color theme="0" tint="-0.14993743705557422"/>
      </left>
      <right/>
      <top/>
      <bottom/>
      <diagonal/>
    </border>
    <border>
      <left style="thin">
        <color theme="0" tint="-0.14993743705557422"/>
      </left>
      <right/>
      <top style="thin">
        <color indexed="64"/>
      </top>
      <bottom style="thin">
        <color indexed="64"/>
      </bottom>
      <diagonal/>
    </border>
    <border>
      <left style="thin">
        <color theme="0" tint="-0.14993743705557422"/>
      </left>
      <right/>
      <top style="thin">
        <color theme="0" tint="-0.14996795556505021"/>
      </top>
      <bottom style="thin">
        <color theme="0" tint="-0.14993743705557422"/>
      </bottom>
      <diagonal/>
    </border>
    <border>
      <left style="thin">
        <color theme="0" tint="-0.14996795556505021"/>
      </left>
      <right/>
      <top style="thin">
        <color theme="0" tint="-0.14993743705557422"/>
      </top>
      <bottom/>
      <diagonal/>
    </border>
    <border>
      <left style="thin">
        <color theme="0" tint="-0.14996795556505021"/>
      </left>
      <right/>
      <top/>
      <bottom/>
      <diagonal/>
    </border>
    <border>
      <left style="thin">
        <color theme="0" tint="-0.14996795556505021"/>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style="thin">
        <color indexed="64"/>
      </top>
      <bottom style="thin">
        <color indexed="64"/>
      </bottom>
      <diagonal/>
    </border>
    <border>
      <left style="thin">
        <color theme="0" tint="-0.24994659260841701"/>
      </left>
      <right/>
      <top/>
      <bottom style="thin">
        <color theme="0" tint="-0.24994659260841701"/>
      </bottom>
      <diagonal/>
    </border>
    <border>
      <left style="thin">
        <color theme="0" tint="-0.14993743705557422"/>
      </left>
      <right/>
      <top/>
      <bottom style="thin">
        <color theme="0" tint="-0.14993743705557422"/>
      </bottom>
      <diagonal/>
    </border>
    <border>
      <left style="thin">
        <color theme="0" tint="-0.14996795556505021"/>
      </left>
      <right/>
      <top/>
      <bottom style="thin">
        <color theme="0" tint="-0.14996795556505021"/>
      </bottom>
      <diagonal/>
    </border>
    <border>
      <left/>
      <right/>
      <top style="thin">
        <color indexed="41"/>
      </top>
      <bottom style="thin">
        <color rgb="FFBFB6AC"/>
      </bottom>
      <diagonal/>
    </border>
  </borders>
  <cellStyleXfs count="388">
    <xf numFmtId="0" fontId="0" fillId="0" borderId="0"/>
    <xf numFmtId="0" fontId="2" fillId="0" borderId="0"/>
    <xf numFmtId="0" fontId="16" fillId="0" borderId="0"/>
    <xf numFmtId="0" fontId="22" fillId="0" borderId="0"/>
    <xf numFmtId="0" fontId="30" fillId="0" borderId="0"/>
    <xf numFmtId="0" fontId="23" fillId="3" borderId="1" applyNumberFormat="0" applyAlignment="0" applyProtection="0"/>
    <xf numFmtId="167" fontId="2" fillId="0" borderId="0" applyFont="0" applyFill="0" applyBorder="0" applyAlignment="0" applyProtection="0"/>
    <xf numFmtId="167" fontId="4" fillId="0" borderId="0" applyFont="0" applyFill="0" applyBorder="0" applyAlignment="0" applyProtection="0"/>
    <xf numFmtId="167"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2" fillId="0" borderId="0" applyFont="0" applyFill="0" applyBorder="0" applyAlignment="0" applyProtection="0"/>
    <xf numFmtId="0" fontId="8" fillId="5" borderId="2" applyNumberFormat="0" applyAlignment="0" applyProtection="0"/>
    <xf numFmtId="0" fontId="24" fillId="0" borderId="3" applyNumberFormat="0" applyFill="0" applyAlignment="0" applyProtection="0"/>
    <xf numFmtId="0" fontId="10" fillId="7" borderId="0" applyNumberFormat="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ont="0" applyFill="0" applyBorder="0" applyAlignment="0" applyProtection="0">
      <alignment vertical="top"/>
      <protection locked="0"/>
    </xf>
    <xf numFmtId="0" fontId="5" fillId="0" borderId="0" applyNumberFormat="0" applyFont="0" applyFill="0" applyBorder="0" applyAlignment="0" applyProtection="0">
      <alignment vertical="top"/>
      <protection locked="0"/>
    </xf>
    <xf numFmtId="0" fontId="11" fillId="6" borderId="1" applyNumberFormat="0" applyAlignment="0" applyProtection="0"/>
    <xf numFmtId="0" fontId="25" fillId="0" borderId="5" applyNumberFormat="0" applyFill="0" applyAlignment="0" applyProtection="0"/>
    <xf numFmtId="0" fontId="26" fillId="0" borderId="4"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2" fillId="4" borderId="0" applyNumberFormat="0" applyBorder="0" applyAlignment="0" applyProtection="0"/>
    <xf numFmtId="0" fontId="4" fillId="0" borderId="0"/>
    <xf numFmtId="0" fontId="2" fillId="0" borderId="0"/>
    <xf numFmtId="0" fontId="2" fillId="0" borderId="0"/>
    <xf numFmtId="0" fontId="2" fillId="4" borderId="7" applyNumberFormat="0" applyFont="0" applyAlignment="0" applyProtection="0"/>
    <xf numFmtId="0" fontId="7" fillId="2" borderId="0" applyNumberFormat="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6"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15" fontId="16" fillId="0" borderId="0" applyFont="0" applyFill="0" applyBorder="0" applyAlignment="0" applyProtection="0"/>
    <xf numFmtId="15" fontId="22" fillId="0" borderId="0" applyFont="0" applyFill="0" applyBorder="0" applyAlignment="0" applyProtection="0"/>
    <xf numFmtId="4" fontId="16" fillId="0" borderId="0" applyFont="0" applyFill="0" applyBorder="0" applyAlignment="0" applyProtection="0"/>
    <xf numFmtId="4" fontId="22" fillId="0" borderId="0" applyFont="0" applyFill="0" applyBorder="0" applyAlignment="0" applyProtection="0"/>
    <xf numFmtId="0" fontId="17" fillId="0" borderId="9">
      <alignment horizontal="center"/>
    </xf>
    <xf numFmtId="0" fontId="28" fillId="0" borderId="9">
      <alignment horizontal="center"/>
    </xf>
    <xf numFmtId="0" fontId="31" fillId="0" borderId="9">
      <alignment horizontal="center"/>
    </xf>
    <xf numFmtId="3" fontId="16" fillId="0" borderId="0" applyFont="0" applyFill="0" applyBorder="0" applyAlignment="0" applyProtection="0"/>
    <xf numFmtId="3" fontId="22" fillId="0" borderId="0" applyFont="0" applyFill="0" applyBorder="0" applyAlignment="0" applyProtection="0"/>
    <xf numFmtId="0" fontId="16" fillId="8" borderId="0" applyNumberFormat="0" applyFont="0" applyBorder="0" applyAlignment="0" applyProtection="0"/>
    <xf numFmtId="0" fontId="22" fillId="8" borderId="0" applyNumberFormat="0" applyFont="0" applyBorder="0" applyAlignment="0" applyProtection="0"/>
    <xf numFmtId="165" fontId="18" fillId="0" borderId="0" applyFill="0"/>
    <xf numFmtId="0" fontId="19" fillId="0" borderId="0" applyFill="0">
      <alignment horizontal="left" indent="6"/>
    </xf>
    <xf numFmtId="0" fontId="2" fillId="0" borderId="0"/>
    <xf numFmtId="0" fontId="2" fillId="0" borderId="0"/>
    <xf numFmtId="0" fontId="4" fillId="0" borderId="0"/>
    <xf numFmtId="0" fontId="29" fillId="0" borderId="0" applyNumberFormat="0" applyFill="0" applyBorder="0" applyAlignment="0" applyProtection="0"/>
    <xf numFmtId="0" fontId="14" fillId="0" borderId="10" applyNumberFormat="0" applyFill="0" applyAlignment="0" applyProtection="0"/>
    <xf numFmtId="0" fontId="13" fillId="3" borderId="8"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xf numFmtId="0" fontId="2" fillId="0" borderId="0"/>
    <xf numFmtId="0" fontId="16" fillId="0" borderId="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17" fillId="0" borderId="9">
      <alignment horizontal="center"/>
    </xf>
    <xf numFmtId="3" fontId="16" fillId="0" borderId="0" applyFont="0" applyFill="0" applyBorder="0" applyAlignment="0" applyProtection="0"/>
    <xf numFmtId="0" fontId="16" fillId="8" borderId="0" applyNumberFormat="0" applyFont="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4" fontId="72" fillId="0" borderId="65"/>
    <xf numFmtId="0" fontId="2" fillId="0" borderId="0"/>
    <xf numFmtId="14" fontId="73" fillId="0" borderId="0" applyProtection="0">
      <alignment vertical="center"/>
    </xf>
    <xf numFmtId="0" fontId="2" fillId="0" borderId="0" applyFont="0" applyFill="0" applyBorder="0" applyAlignment="0" applyProtection="0"/>
    <xf numFmtId="0" fontId="74" fillId="0" borderId="0"/>
    <xf numFmtId="175" fontId="2" fillId="0" borderId="0" applyFont="0" applyFill="0" applyBorder="0" applyAlignment="0" applyProtection="0"/>
    <xf numFmtId="176" fontId="2" fillId="0" borderId="0" applyFont="0" applyFill="0" applyBorder="0" applyAlignment="0" applyProtection="0"/>
    <xf numFmtId="0" fontId="2" fillId="0" borderId="0">
      <alignment horizontal="left" wrapText="1"/>
    </xf>
    <xf numFmtId="0" fontId="2" fillId="0" borderId="0">
      <alignment horizontal="left" wrapText="1"/>
    </xf>
    <xf numFmtId="0" fontId="73" fillId="0" borderId="0">
      <alignment vertical="center"/>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6" fillId="0" borderId="0"/>
    <xf numFmtId="0" fontId="16" fillId="0" borderId="0"/>
    <xf numFmtId="0" fontId="16" fillId="0" borderId="0"/>
    <xf numFmtId="14" fontId="73" fillId="0" borderId="0" applyProtection="0">
      <alignment vertical="center"/>
    </xf>
    <xf numFmtId="14" fontId="73" fillId="0" borderId="0" applyProtection="0">
      <alignment vertical="center"/>
    </xf>
    <xf numFmtId="0" fontId="16" fillId="0" borderId="0"/>
    <xf numFmtId="0" fontId="16" fillId="0" borderId="0"/>
    <xf numFmtId="0" fontId="16" fillId="0" borderId="0"/>
    <xf numFmtId="0" fontId="16" fillId="0" borderId="0"/>
    <xf numFmtId="0" fontId="2" fillId="0" borderId="0">
      <alignment horizontal="left" wrapText="1"/>
    </xf>
    <xf numFmtId="14" fontId="73" fillId="0" borderId="0" applyProtection="0">
      <alignment vertical="center"/>
    </xf>
    <xf numFmtId="14" fontId="73" fillId="0" borderId="0" applyProtection="0">
      <alignment vertical="center"/>
    </xf>
    <xf numFmtId="0" fontId="2" fillId="0" borderId="0">
      <alignment vertical="top"/>
    </xf>
    <xf numFmtId="177" fontId="2" fillId="0" borderId="0" applyFont="0" applyFill="0" applyBorder="0" applyAlignment="0" applyProtection="0"/>
    <xf numFmtId="0" fontId="16" fillId="0" borderId="0"/>
    <xf numFmtId="178" fontId="2" fillId="0" borderId="0" applyFont="0" applyFill="0" applyBorder="0" applyAlignment="0" applyProtection="0"/>
    <xf numFmtId="179"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xf numFmtId="14" fontId="73" fillId="0" borderId="0" applyProtection="0">
      <alignment vertical="center"/>
    </xf>
    <xf numFmtId="14" fontId="73" fillId="0" borderId="0" applyProtection="0">
      <alignment vertical="center"/>
    </xf>
    <xf numFmtId="0" fontId="2" fillId="0" borderId="0">
      <alignment horizontal="left" wrapText="1"/>
    </xf>
    <xf numFmtId="14" fontId="73" fillId="0" borderId="0" applyProtection="0">
      <alignment vertical="center"/>
    </xf>
    <xf numFmtId="14" fontId="73" fillId="0" borderId="0" applyProtection="0">
      <alignment vertical="center"/>
    </xf>
    <xf numFmtId="14" fontId="73" fillId="0" borderId="0" applyProtection="0">
      <alignment vertical="center"/>
    </xf>
    <xf numFmtId="180" fontId="2" fillId="0" borderId="0" applyFont="0" applyFill="0" applyBorder="0" applyAlignment="0" applyProtection="0"/>
    <xf numFmtId="0" fontId="2" fillId="0" borderId="0">
      <alignment horizontal="left" wrapText="1"/>
    </xf>
    <xf numFmtId="0" fontId="16" fillId="0" borderId="0"/>
    <xf numFmtId="0" fontId="16" fillId="0" borderId="0"/>
    <xf numFmtId="0" fontId="2" fillId="0" borderId="0">
      <alignment horizontal="left" wrapText="1"/>
    </xf>
    <xf numFmtId="0" fontId="75" fillId="0" borderId="0" applyNumberFormat="0" applyFill="0" applyBorder="0" applyAlignment="0" applyProtection="0"/>
    <xf numFmtId="0" fontId="2" fillId="19" borderId="0" applyNumberFormat="0" applyFont="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16" fillId="0" borderId="0"/>
    <xf numFmtId="0" fontId="2" fillId="0" borderId="0">
      <alignment horizontal="left" wrapText="1"/>
    </xf>
    <xf numFmtId="14" fontId="73" fillId="0" borderId="0" applyProtection="0">
      <alignment vertical="center"/>
    </xf>
    <xf numFmtId="14" fontId="73" fillId="0" borderId="0" applyProtection="0">
      <alignment vertical="center"/>
    </xf>
    <xf numFmtId="0" fontId="16"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horizontal="left" wrapText="1"/>
    </xf>
    <xf numFmtId="0" fontId="16" fillId="0" borderId="0"/>
    <xf numFmtId="0" fontId="16" fillId="0" borderId="0"/>
    <xf numFmtId="0" fontId="16" fillId="0" borderId="0"/>
    <xf numFmtId="0" fontId="16" fillId="0" borderId="0"/>
    <xf numFmtId="0" fontId="16" fillId="0" borderId="0"/>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0" fontId="2" fillId="0" borderId="0"/>
    <xf numFmtId="181" fontId="2" fillId="0" borderId="0" applyFont="0" applyFill="0" applyBorder="0" applyAlignment="0" applyProtection="0"/>
    <xf numFmtId="182" fontId="2" fillId="0" borderId="0" applyFont="0" applyFill="0" applyBorder="0" applyProtection="0">
      <alignment horizontal="right"/>
    </xf>
    <xf numFmtId="0" fontId="2" fillId="0" borderId="0">
      <alignment horizontal="left" wrapText="1"/>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14" fontId="73" fillId="0" borderId="0" applyProtection="0">
      <alignment vertical="center"/>
    </xf>
    <xf numFmtId="0" fontId="2" fillId="0" borderId="0">
      <alignment horizontal="left" wrapText="1"/>
    </xf>
    <xf numFmtId="0" fontId="2" fillId="0" borderId="0">
      <alignment horizontal="left" wrapText="1"/>
    </xf>
    <xf numFmtId="0" fontId="2" fillId="0" borderId="0">
      <alignment horizontal="left" wrapText="1"/>
    </xf>
    <xf numFmtId="14" fontId="73" fillId="0" borderId="0" applyProtection="0">
      <alignment vertical="center"/>
    </xf>
    <xf numFmtId="14" fontId="73" fillId="0" borderId="0" applyProtection="0">
      <alignment vertical="center"/>
    </xf>
    <xf numFmtId="0" fontId="2" fillId="0" borderId="0">
      <alignment vertical="top"/>
    </xf>
    <xf numFmtId="0" fontId="2" fillId="0" borderId="0">
      <alignment horizontal="left" wrapText="1"/>
    </xf>
    <xf numFmtId="0" fontId="2" fillId="0" borderId="0"/>
    <xf numFmtId="0" fontId="2" fillId="0" borderId="0">
      <alignment horizontal="left" wrapText="1"/>
    </xf>
    <xf numFmtId="14" fontId="73" fillId="0" borderId="0" applyProtection="0">
      <alignment vertical="center"/>
    </xf>
    <xf numFmtId="0" fontId="2" fillId="0" borderId="0">
      <alignment horizontal="left" wrapText="1"/>
    </xf>
    <xf numFmtId="0" fontId="2" fillId="0" borderId="0">
      <alignment horizontal="left" wrapText="1"/>
    </xf>
    <xf numFmtId="0" fontId="2" fillId="0" borderId="0">
      <alignment horizontal="left" wrapText="1"/>
    </xf>
    <xf numFmtId="14" fontId="73" fillId="0" borderId="0" applyProtection="0">
      <alignment vertical="center"/>
    </xf>
    <xf numFmtId="14" fontId="73" fillId="0" borderId="0" applyProtection="0">
      <alignment vertical="center"/>
    </xf>
    <xf numFmtId="14" fontId="73" fillId="0" borderId="0" applyProtection="0">
      <alignment vertical="center"/>
    </xf>
    <xf numFmtId="0" fontId="2" fillId="0" borderId="0">
      <alignment horizontal="left" wrapText="1"/>
    </xf>
    <xf numFmtId="0" fontId="2" fillId="0" borderId="0">
      <alignment horizontal="left" wrapText="1"/>
    </xf>
    <xf numFmtId="14" fontId="73" fillId="0" borderId="0" applyProtection="0">
      <alignment vertical="center"/>
    </xf>
    <xf numFmtId="0" fontId="2" fillId="0" borderId="0">
      <alignment horizontal="left" wrapText="1"/>
    </xf>
    <xf numFmtId="0" fontId="76" fillId="0" borderId="0" applyNumberFormat="0" applyFill="0" applyBorder="0" applyProtection="0">
      <alignment vertical="top"/>
    </xf>
    <xf numFmtId="0" fontId="2" fillId="0" borderId="0">
      <alignment horizontal="left" wrapText="1"/>
    </xf>
    <xf numFmtId="0" fontId="77" fillId="0" borderId="66" applyNumberFormat="0" applyFill="0" applyAlignment="0" applyProtection="0"/>
    <xf numFmtId="0" fontId="78" fillId="0" borderId="67" applyNumberFormat="0" applyFill="0" applyProtection="0">
      <alignment horizontal="center"/>
    </xf>
    <xf numFmtId="0" fontId="78" fillId="0" borderId="0" applyNumberFormat="0" applyFill="0" applyBorder="0" applyProtection="0">
      <alignment horizontal="left"/>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79" fillId="0" borderId="0" applyNumberFormat="0" applyFill="0" applyBorder="0" applyProtection="0">
      <alignment horizontal="centerContinuous"/>
    </xf>
    <xf numFmtId="0" fontId="2" fillId="0" borderId="0">
      <alignment horizontal="left" wrapText="1"/>
    </xf>
    <xf numFmtId="0" fontId="2" fillId="0" borderId="0">
      <alignment horizontal="left" wrapText="1"/>
    </xf>
    <xf numFmtId="0" fontId="16" fillId="0" borderId="0"/>
    <xf numFmtId="0" fontId="16" fillId="0" borderId="0"/>
    <xf numFmtId="0" fontId="16" fillId="0" borderId="0"/>
    <xf numFmtId="0" fontId="16" fillId="0" borderId="0"/>
    <xf numFmtId="0" fontId="2" fillId="0" borderId="0">
      <alignment horizontal="left" wrapText="1"/>
    </xf>
    <xf numFmtId="14" fontId="73" fillId="0" borderId="0" applyProtection="0">
      <alignment vertical="center"/>
    </xf>
    <xf numFmtId="14" fontId="73" fillId="0" borderId="0" applyProtection="0">
      <alignment vertical="center"/>
    </xf>
    <xf numFmtId="0" fontId="16" fillId="0" borderId="0"/>
    <xf numFmtId="0" fontId="16" fillId="0" borderId="0"/>
    <xf numFmtId="14" fontId="73" fillId="0" borderId="0" applyProtection="0">
      <alignment vertical="center"/>
    </xf>
    <xf numFmtId="14" fontId="73" fillId="0" borderId="0" applyProtection="0">
      <alignment vertical="center"/>
    </xf>
    <xf numFmtId="0" fontId="73" fillId="0" borderId="0">
      <alignment vertical="center"/>
    </xf>
    <xf numFmtId="0" fontId="80" fillId="20" borderId="0" applyNumberFormat="0" applyBorder="0" applyAlignment="0" applyProtection="0"/>
    <xf numFmtId="0" fontId="80" fillId="21" borderId="0" applyNumberFormat="0" applyBorder="0" applyAlignment="0" applyProtection="0"/>
    <xf numFmtId="0" fontId="80" fillId="4" borderId="0" applyNumberFormat="0" applyBorder="0" applyAlignment="0" applyProtection="0"/>
    <xf numFmtId="0" fontId="80" fillId="22"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1" fillId="23" borderId="0" applyNumberFormat="0" applyBorder="0" applyAlignment="0" applyProtection="0">
      <alignment vertical="center"/>
    </xf>
    <xf numFmtId="0" fontId="81" fillId="24" borderId="0" applyNumberFormat="0" applyBorder="0" applyAlignment="0" applyProtection="0">
      <alignment vertical="center"/>
    </xf>
    <xf numFmtId="0" fontId="81" fillId="25" borderId="0" applyNumberFormat="0" applyBorder="0" applyAlignment="0" applyProtection="0">
      <alignment vertical="center"/>
    </xf>
    <xf numFmtId="0" fontId="81" fillId="2" borderId="0" applyNumberFormat="0" applyBorder="0" applyAlignment="0" applyProtection="0">
      <alignment vertical="center"/>
    </xf>
    <xf numFmtId="0" fontId="81" fillId="26" borderId="0" applyNumberFormat="0" applyBorder="0" applyAlignment="0" applyProtection="0">
      <alignment vertical="center"/>
    </xf>
    <xf numFmtId="0" fontId="81" fillId="21" borderId="0" applyNumberFormat="0" applyBorder="0" applyAlignment="0" applyProtection="0">
      <alignment vertical="center"/>
    </xf>
    <xf numFmtId="0" fontId="80" fillId="20" borderId="0" applyNumberFormat="0" applyBorder="0" applyAlignment="0" applyProtection="0"/>
    <xf numFmtId="0" fontId="80" fillId="6" borderId="0" applyNumberFormat="0" applyBorder="0" applyAlignment="0" applyProtection="0"/>
    <xf numFmtId="0" fontId="80" fillId="19" borderId="0" applyNumberFormat="0" applyBorder="0" applyAlignment="0" applyProtection="0"/>
    <xf numFmtId="0" fontId="80" fillId="27"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1" fillId="7" borderId="0" applyNumberFormat="0" applyBorder="0" applyAlignment="0" applyProtection="0">
      <alignment vertical="center"/>
    </xf>
    <xf numFmtId="0" fontId="81" fillId="6" borderId="0" applyNumberFormat="0" applyBorder="0" applyAlignment="0" applyProtection="0">
      <alignment vertical="center"/>
    </xf>
    <xf numFmtId="0" fontId="81" fillId="28" borderId="0" applyNumberFormat="0" applyBorder="0" applyAlignment="0" applyProtection="0">
      <alignment vertical="center"/>
    </xf>
    <xf numFmtId="0" fontId="81" fillId="2" borderId="0" applyNumberFormat="0" applyBorder="0" applyAlignment="0" applyProtection="0">
      <alignment vertical="center"/>
    </xf>
    <xf numFmtId="0" fontId="81" fillId="7" borderId="0" applyNumberFormat="0" applyBorder="0" applyAlignment="0" applyProtection="0">
      <alignment vertical="center"/>
    </xf>
    <xf numFmtId="0" fontId="81" fillId="29" borderId="0" applyNumberFormat="0" applyBorder="0" applyAlignment="0" applyProtection="0">
      <alignment vertical="center"/>
    </xf>
    <xf numFmtId="0" fontId="82" fillId="20" borderId="0" applyNumberFormat="0" applyBorder="0" applyAlignment="0" applyProtection="0"/>
    <xf numFmtId="0" fontId="82" fillId="6" borderId="0" applyNumberFormat="0" applyBorder="0" applyAlignment="0" applyProtection="0"/>
    <xf numFmtId="0" fontId="82" fillId="19" borderId="0" applyNumberFormat="0" applyBorder="0" applyAlignment="0" applyProtection="0"/>
    <xf numFmtId="0" fontId="82" fillId="27"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3" fillId="30" borderId="0" applyNumberFormat="0" applyBorder="0" applyAlignment="0" applyProtection="0">
      <alignment vertical="center"/>
    </xf>
    <xf numFmtId="0" fontId="83" fillId="6" borderId="0" applyNumberFormat="0" applyBorder="0" applyAlignment="0" applyProtection="0">
      <alignment vertical="center"/>
    </xf>
    <xf numFmtId="0" fontId="83" fillId="28" borderId="0" applyNumberFormat="0" applyBorder="0" applyAlignment="0" applyProtection="0">
      <alignment vertical="center"/>
    </xf>
    <xf numFmtId="0" fontId="83" fillId="31" borderId="0" applyNumberFormat="0" applyBorder="0" applyAlignment="0" applyProtection="0">
      <alignment vertical="center"/>
    </xf>
    <xf numFmtId="0" fontId="83" fillId="32" borderId="0" applyNumberFormat="0" applyBorder="0" applyAlignment="0" applyProtection="0">
      <alignment vertical="center"/>
    </xf>
    <xf numFmtId="0" fontId="83" fillId="33" borderId="0" applyNumberFormat="0" applyBorder="0" applyAlignment="0" applyProtection="0">
      <alignment vertical="center"/>
    </xf>
    <xf numFmtId="164" fontId="84" fillId="34" borderId="0" applyFont="0" applyFill="0" applyBorder="0" applyProtection="0">
      <alignment horizontal="right"/>
    </xf>
    <xf numFmtId="0" fontId="85" fillId="0" borderId="0" applyNumberFormat="0" applyFill="0" applyBorder="0" applyAlignment="0">
      <alignment horizontal="right"/>
    </xf>
    <xf numFmtId="0" fontId="86" fillId="0" borderId="0" applyNumberFormat="0" applyFill="0" applyBorder="0" applyAlignment="0">
      <alignment horizontal="right"/>
    </xf>
    <xf numFmtId="4" fontId="72" fillId="0" borderId="0"/>
    <xf numFmtId="0" fontId="18" fillId="0" borderId="0" applyNumberFormat="0" applyFill="0" applyBorder="0" applyAlignment="0">
      <alignment horizontal="left"/>
    </xf>
    <xf numFmtId="37" fontId="87" fillId="0" borderId="0" applyNumberFormat="0" applyFont="0" applyFill="0" applyAlignment="0" applyProtection="0"/>
    <xf numFmtId="0" fontId="10" fillId="25" borderId="0" applyNumberFormat="0" applyBorder="0" applyAlignment="0" applyProtection="0"/>
    <xf numFmtId="0" fontId="88" fillId="3" borderId="0">
      <protection locked="0"/>
    </xf>
    <xf numFmtId="0" fontId="89" fillId="3" borderId="0">
      <protection locked="0"/>
    </xf>
    <xf numFmtId="0" fontId="90" fillId="22" borderId="8" applyNumberFormat="0" applyAlignment="0" applyProtection="0"/>
    <xf numFmtId="0" fontId="8" fillId="5" borderId="68" applyNumberFormat="0" applyAlignment="0" applyProtection="0"/>
    <xf numFmtId="0" fontId="91" fillId="0" borderId="69" applyNumberFormat="0" applyFill="0" applyAlignment="0" applyProtection="0"/>
    <xf numFmtId="167" fontId="2" fillId="0" borderId="0" applyFont="0" applyFill="0" applyBorder="0" applyAlignment="0" applyProtection="0"/>
    <xf numFmtId="0" fontId="92" fillId="0" borderId="0"/>
    <xf numFmtId="0" fontId="2" fillId="0" borderId="0" applyNumberFormat="0" applyFont="0" applyFill="0" applyBorder="0" applyAlignment="0" applyProtection="0"/>
    <xf numFmtId="0" fontId="93" fillId="0" borderId="0" applyNumberFormat="0" applyFont="0" applyFill="0" applyBorder="0" applyAlignment="0"/>
    <xf numFmtId="0" fontId="94" fillId="0" borderId="0" applyNumberFormat="0" applyFill="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2" borderId="0" applyNumberFormat="0" applyBorder="0" applyAlignment="0" applyProtection="0"/>
    <xf numFmtId="0" fontId="82" fillId="39" borderId="0" applyNumberFormat="0" applyBorder="0" applyAlignment="0" applyProtection="0"/>
    <xf numFmtId="0" fontId="95" fillId="21" borderId="8" applyNumberFormat="0" applyAlignment="0" applyProtection="0"/>
    <xf numFmtId="183" fontId="2"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4" fontId="2" fillId="0" borderId="0" applyNumberFormat="0" applyFont="0" applyFill="0" applyBorder="0" applyAlignment="0" applyProtection="0"/>
    <xf numFmtId="0" fontId="3" fillId="0" borderId="0" applyNumberFormat="0" applyFont="0" applyFill="0" applyBorder="0" applyAlignment="0" applyProtection="0"/>
    <xf numFmtId="1" fontId="3" fillId="0" borderId="0" applyFont="0" applyFill="0" applyBorder="0" applyAlignment="0" applyProtection="0"/>
    <xf numFmtId="0" fontId="89" fillId="3" borderId="0">
      <protection locked="0"/>
    </xf>
    <xf numFmtId="0" fontId="78" fillId="0" borderId="70" applyNumberFormat="0" applyFill="0" applyBorder="0" applyAlignment="0"/>
    <xf numFmtId="185" fontId="89" fillId="3" borderId="0">
      <protection locked="0"/>
    </xf>
    <xf numFmtId="38" fontId="3" fillId="40" borderId="0" applyNumberFormat="0" applyBorder="0" applyAlignment="0" applyProtection="0"/>
    <xf numFmtId="0" fontId="96" fillId="0" borderId="71" applyNumberFormat="0" applyAlignment="0" applyProtection="0">
      <alignment horizontal="left" vertical="center"/>
    </xf>
    <xf numFmtId="0" fontId="96" fillId="0" borderId="63">
      <alignment horizontal="left" vertical="center"/>
    </xf>
    <xf numFmtId="0" fontId="18" fillId="0" borderId="0" applyNumberFormat="0" applyFill="0" applyBorder="0" applyAlignment="0"/>
    <xf numFmtId="0" fontId="7" fillId="24" borderId="0" applyNumberFormat="0" applyBorder="0" applyAlignment="0" applyProtection="0"/>
    <xf numFmtId="0" fontId="97" fillId="0" borderId="72" applyNumberFormat="0" applyProtection="0">
      <alignment horizontal="left" vertical="center"/>
    </xf>
    <xf numFmtId="10" fontId="3" fillId="41" borderId="73" applyNumberFormat="0" applyBorder="0" applyAlignment="0" applyProtection="0"/>
    <xf numFmtId="0" fontId="92" fillId="0" borderId="0"/>
    <xf numFmtId="0" fontId="92" fillId="0" borderId="0"/>
    <xf numFmtId="166" fontId="2" fillId="0" borderId="0" applyFont="0" applyFill="0" applyBorder="0" applyAlignment="0" applyProtection="0"/>
    <xf numFmtId="166" fontId="2" fillId="0" borderId="0" applyFont="0" applyFill="0" applyBorder="0" applyAlignment="0" applyProtection="0"/>
    <xf numFmtId="40" fontId="98" fillId="9" borderId="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89" fillId="3" borderId="0">
      <protection locked="0"/>
    </xf>
    <xf numFmtId="191" fontId="89" fillId="3" borderId="0">
      <protection locked="0"/>
    </xf>
    <xf numFmtId="0" fontId="99" fillId="40" borderId="0">
      <alignment horizontal="center" vertical="center"/>
    </xf>
    <xf numFmtId="37" fontId="100" fillId="0" borderId="0"/>
    <xf numFmtId="0" fontId="3" fillId="0" borderId="0" applyNumberFormat="0" applyFont="0" applyFill="0" applyBorder="0" applyAlignment="0" applyProtection="0"/>
    <xf numFmtId="185" fontId="101" fillId="0" borderId="0"/>
    <xf numFmtId="0" fontId="2" fillId="0" borderId="0"/>
    <xf numFmtId="0" fontId="2" fillId="0" borderId="0"/>
    <xf numFmtId="0" fontId="102" fillId="0" borderId="0"/>
    <xf numFmtId="0" fontId="103" fillId="0" borderId="0"/>
    <xf numFmtId="0" fontId="2" fillId="4" borderId="74" applyNumberFormat="0" applyFont="0" applyAlignment="0" applyProtection="0"/>
    <xf numFmtId="0" fontId="104" fillId="0" borderId="65"/>
    <xf numFmtId="0" fontId="73" fillId="0" borderId="0"/>
    <xf numFmtId="10" fontId="2" fillId="0" borderId="0" applyFont="0" applyFill="0" applyBorder="0" applyAlignment="0" applyProtection="0"/>
    <xf numFmtId="10" fontId="89" fillId="3" borderId="0">
      <protection locked="0"/>
    </xf>
    <xf numFmtId="9" fontId="2" fillId="0" borderId="0" applyFont="0" applyFill="0" applyBorder="0" applyAlignment="0" applyProtection="0"/>
    <xf numFmtId="9" fontId="2" fillId="0" borderId="0" applyFont="0" applyFill="0" applyBorder="0" applyAlignment="0" applyProtection="0"/>
    <xf numFmtId="39" fontId="89" fillId="3" borderId="0">
      <protection locked="0"/>
    </xf>
    <xf numFmtId="37" fontId="89" fillId="3" borderId="0">
      <protection locked="0"/>
    </xf>
    <xf numFmtId="0" fontId="105" fillId="0" borderId="75">
      <alignment horizontal="left"/>
    </xf>
    <xf numFmtId="192" fontId="84" fillId="0" borderId="0">
      <alignment horizontal="center"/>
    </xf>
    <xf numFmtId="0" fontId="106" fillId="22" borderId="1" applyNumberFormat="0" applyAlignment="0" applyProtection="0"/>
    <xf numFmtId="0" fontId="2" fillId="0" borderId="0"/>
    <xf numFmtId="0" fontId="2" fillId="0" borderId="0">
      <alignment horizontal="left" wrapText="1"/>
    </xf>
    <xf numFmtId="0" fontId="99"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92" fillId="0" borderId="0"/>
    <xf numFmtId="193" fontId="2" fillId="0" borderId="76">
      <alignment horizontal="center"/>
    </xf>
    <xf numFmtId="0" fontId="15"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77" applyNumberFormat="0" applyFill="0" applyAlignment="0" applyProtection="0"/>
    <xf numFmtId="0" fontId="110" fillId="0" borderId="78" applyNumberFormat="0" applyFill="0" applyAlignment="0" applyProtection="0"/>
    <xf numFmtId="0" fontId="94" fillId="0" borderId="79" applyNumberFormat="0" applyFill="0" applyAlignment="0" applyProtection="0"/>
    <xf numFmtId="0" fontId="73" fillId="0" borderId="0"/>
    <xf numFmtId="0" fontId="92" fillId="0" borderId="0"/>
    <xf numFmtId="194" fontId="2" fillId="0" borderId="0"/>
    <xf numFmtId="43" fontId="3" fillId="0" borderId="0"/>
    <xf numFmtId="0" fontId="111" fillId="42" borderId="0"/>
    <xf numFmtId="0" fontId="112" fillId="43" borderId="0"/>
    <xf numFmtId="0" fontId="112" fillId="23" borderId="80"/>
    <xf numFmtId="0" fontId="111" fillId="44" borderId="81"/>
    <xf numFmtId="0" fontId="111" fillId="45" borderId="0"/>
    <xf numFmtId="0" fontId="113" fillId="20" borderId="79"/>
    <xf numFmtId="0" fontId="111" fillId="42" borderId="0"/>
    <xf numFmtId="0" fontId="83" fillId="20" borderId="0" applyNumberFormat="0" applyBorder="0" applyAlignment="0" applyProtection="0">
      <alignment vertical="center"/>
    </xf>
    <xf numFmtId="0" fontId="83" fillId="36" borderId="0" applyNumberFormat="0" applyBorder="0" applyAlignment="0" applyProtection="0">
      <alignment vertical="center"/>
    </xf>
    <xf numFmtId="0" fontId="83" fillId="37" borderId="0" applyNumberFormat="0" applyBorder="0" applyAlignment="0" applyProtection="0">
      <alignment vertical="center"/>
    </xf>
    <xf numFmtId="0" fontId="83" fillId="31" borderId="0" applyNumberFormat="0" applyBorder="0" applyAlignment="0" applyProtection="0">
      <alignment vertical="center"/>
    </xf>
    <xf numFmtId="0" fontId="83" fillId="32" borderId="0" applyNumberFormat="0" applyBorder="0" applyAlignment="0" applyProtection="0">
      <alignment vertical="center"/>
    </xf>
    <xf numFmtId="0" fontId="83" fillId="39" borderId="0" applyNumberFormat="0" applyBorder="0" applyAlignment="0" applyProtection="0">
      <alignment vertical="center"/>
    </xf>
    <xf numFmtId="0" fontId="114" fillId="0" borderId="0" applyNumberFormat="0" applyFill="0" applyBorder="0" applyAlignment="0" applyProtection="0">
      <alignment vertical="center"/>
    </xf>
    <xf numFmtId="0" fontId="115" fillId="27" borderId="1" applyNumberFormat="0" applyAlignment="0" applyProtection="0">
      <alignment vertical="center"/>
    </xf>
    <xf numFmtId="0" fontId="116" fillId="24" borderId="0" applyNumberFormat="0" applyBorder="0" applyAlignment="0" applyProtection="0">
      <alignment vertical="center"/>
    </xf>
    <xf numFmtId="0" fontId="2" fillId="4" borderId="74" applyNumberFormat="0" applyFont="0" applyAlignment="0" applyProtection="0">
      <alignment vertical="center"/>
    </xf>
    <xf numFmtId="0" fontId="117" fillId="19" borderId="0" applyNumberFormat="0" applyBorder="0" applyAlignment="0" applyProtection="0">
      <alignment vertical="center"/>
    </xf>
    <xf numFmtId="0" fontId="118" fillId="0" borderId="0" applyNumberFormat="0" applyFill="0" applyBorder="0" applyAlignment="0" applyProtection="0">
      <alignment vertical="center"/>
    </xf>
    <xf numFmtId="0" fontId="119" fillId="5" borderId="2" applyNumberFormat="0" applyAlignment="0" applyProtection="0">
      <alignment vertical="center"/>
    </xf>
    <xf numFmtId="0" fontId="120" fillId="0" borderId="69" applyNumberFormat="0" applyFill="0" applyAlignment="0" applyProtection="0">
      <alignment vertical="center"/>
    </xf>
    <xf numFmtId="0" fontId="121" fillId="0" borderId="82" applyNumberFormat="0" applyFill="0" applyAlignment="0" applyProtection="0">
      <alignment vertical="center"/>
    </xf>
    <xf numFmtId="0" fontId="122" fillId="21" borderId="1" applyNumberFormat="0" applyAlignment="0" applyProtection="0">
      <alignment vertical="center"/>
    </xf>
    <xf numFmtId="0" fontId="123" fillId="0" borderId="0" applyNumberFormat="0" applyFill="0" applyBorder="0" applyAlignment="0" applyProtection="0">
      <alignment vertical="center"/>
    </xf>
    <xf numFmtId="0" fontId="124" fillId="0" borderId="78" applyNumberFormat="0" applyFill="0" applyAlignment="0" applyProtection="0">
      <alignment vertical="center"/>
    </xf>
    <xf numFmtId="0" fontId="125" fillId="0" borderId="83" applyNumberFormat="0" applyFill="0" applyAlignment="0" applyProtection="0">
      <alignment vertical="center"/>
    </xf>
    <xf numFmtId="0" fontId="126" fillId="0" borderId="84" applyNumberFormat="0" applyFill="0" applyAlignment="0" applyProtection="0">
      <alignment vertical="center"/>
    </xf>
    <xf numFmtId="0" fontId="126" fillId="0" borderId="0" applyNumberFormat="0" applyFill="0" applyBorder="0" applyAlignment="0" applyProtection="0">
      <alignment vertical="center"/>
    </xf>
    <xf numFmtId="0" fontId="127" fillId="25" borderId="0" applyNumberFormat="0" applyBorder="0" applyAlignment="0" applyProtection="0">
      <alignment vertical="center"/>
    </xf>
    <xf numFmtId="0" fontId="128" fillId="27" borderId="8" applyNumberFormat="0" applyAlignment="0" applyProtection="0">
      <alignment vertical="center"/>
    </xf>
    <xf numFmtId="0" fontId="2" fillId="0" borderId="0">
      <alignment horizontal="left" wrapText="1"/>
    </xf>
    <xf numFmtId="0" fontId="74" fillId="0" borderId="0"/>
    <xf numFmtId="0" fontId="2" fillId="0" borderId="0">
      <alignment horizontal="left" wrapText="1"/>
    </xf>
    <xf numFmtId="169" fontId="2" fillId="0" borderId="0" applyFont="0" applyFill="0" applyBorder="0" applyAlignment="0" applyProtection="0"/>
    <xf numFmtId="0" fontId="16" fillId="0" borderId="0"/>
    <xf numFmtId="0" fontId="5" fillId="0" borderId="0" applyNumberFormat="0" applyFill="0" applyBorder="0" applyAlignment="0" applyProtection="0">
      <alignment vertical="top"/>
      <protection locked="0"/>
    </xf>
    <xf numFmtId="0" fontId="2" fillId="0" borderId="0"/>
    <xf numFmtId="0" fontId="2" fillId="0" borderId="0"/>
    <xf numFmtId="0" fontId="1" fillId="0" borderId="0"/>
    <xf numFmtId="9" fontId="2" fillId="0" borderId="0" applyFont="0" applyFill="0" applyBorder="0" applyAlignment="0" applyProtection="0"/>
    <xf numFmtId="0" fontId="17" fillId="0" borderId="9">
      <alignment horizontal="center"/>
    </xf>
    <xf numFmtId="0" fontId="2" fillId="0" borderId="0"/>
  </cellStyleXfs>
  <cellXfs count="985">
    <xf numFmtId="0" fontId="0" fillId="0" borderId="0" xfId="0"/>
    <xf numFmtId="0" fontId="37" fillId="9" borderId="0" xfId="0" applyFont="1" applyFill="1" applyAlignment="1">
      <alignment horizontal="left" vertical="center"/>
    </xf>
    <xf numFmtId="0" fontId="21" fillId="9" borderId="0" xfId="0" applyFont="1" applyFill="1" applyBorder="1"/>
    <xf numFmtId="0" fontId="35" fillId="10" borderId="0" xfId="0" applyFont="1" applyFill="1" applyBorder="1" applyAlignment="1">
      <alignment horizontal="left" vertical="center"/>
    </xf>
    <xf numFmtId="0" fontId="21" fillId="9" borderId="0" xfId="0" applyFont="1" applyFill="1" applyBorder="1" applyAlignment="1">
      <alignment vertical="center"/>
    </xf>
    <xf numFmtId="0" fontId="21" fillId="9" borderId="0" xfId="0" applyFont="1" applyFill="1" applyAlignment="1">
      <alignment vertical="center"/>
    </xf>
    <xf numFmtId="0" fontId="21" fillId="9" borderId="12" xfId="0" applyFont="1" applyFill="1" applyBorder="1" applyAlignment="1">
      <alignment horizontal="left" vertical="center" indent="1"/>
    </xf>
    <xf numFmtId="3" fontId="21" fillId="9" borderId="0" xfId="0" applyNumberFormat="1" applyFont="1" applyFill="1" applyBorder="1" applyAlignment="1">
      <alignment vertical="center"/>
    </xf>
    <xf numFmtId="0" fontId="20" fillId="9" borderId="0" xfId="0" applyFont="1" applyFill="1" applyAlignment="1">
      <alignment vertical="center"/>
    </xf>
    <xf numFmtId="0" fontId="35" fillId="0" borderId="0" xfId="0" applyFont="1" applyBorder="1" applyAlignment="1">
      <alignment vertical="center"/>
    </xf>
    <xf numFmtId="0" fontId="21" fillId="0" borderId="0" xfId="0" applyFont="1" applyBorder="1" applyAlignment="1">
      <alignment vertical="center"/>
    </xf>
    <xf numFmtId="0" fontId="21" fillId="9" borderId="0" xfId="0" applyFont="1" applyFill="1"/>
    <xf numFmtId="0" fontId="20"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10" borderId="0" xfId="0" applyFont="1" applyFill="1" applyBorder="1" applyAlignment="1">
      <alignment vertical="center"/>
    </xf>
    <xf numFmtId="0" fontId="39" fillId="9" borderId="0" xfId="0" applyFont="1" applyFill="1" applyAlignment="1">
      <alignment horizontal="left" vertical="center"/>
    </xf>
    <xf numFmtId="0" fontId="20" fillId="1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20" fillId="0" borderId="0" xfId="0" applyFont="1" applyFill="1" applyAlignment="1">
      <alignment vertical="center"/>
    </xf>
    <xf numFmtId="0" fontId="21" fillId="0" borderId="0" xfId="0" applyFont="1" applyFill="1" applyBorder="1" applyAlignment="1">
      <alignment horizontal="left" vertical="center"/>
    </xf>
    <xf numFmtId="0" fontId="20" fillId="0" borderId="11" xfId="0" applyFont="1" applyFill="1" applyBorder="1" applyAlignment="1">
      <alignment vertical="center"/>
    </xf>
    <xf numFmtId="0" fontId="21" fillId="0" borderId="0" xfId="0" applyFont="1"/>
    <xf numFmtId="0" fontId="21" fillId="0" borderId="0" xfId="0" applyFont="1" applyBorder="1"/>
    <xf numFmtId="0" fontId="21" fillId="0" borderId="0" xfId="0" applyFont="1" applyFill="1" applyBorder="1"/>
    <xf numFmtId="0" fontId="20" fillId="0" borderId="0" xfId="0" applyFont="1"/>
    <xf numFmtId="10" fontId="21" fillId="9" borderId="0" xfId="30" applyNumberFormat="1" applyFont="1" applyFill="1" applyBorder="1" applyAlignment="1">
      <alignment horizontal="right" vertical="center"/>
    </xf>
    <xf numFmtId="0" fontId="21" fillId="0" borderId="0" xfId="0" applyFont="1" applyFill="1"/>
    <xf numFmtId="0" fontId="20" fillId="9" borderId="0" xfId="0" applyFont="1" applyFill="1" applyAlignment="1">
      <alignment vertical="top"/>
    </xf>
    <xf numFmtId="0" fontId="39" fillId="0" borderId="0" xfId="0" applyFont="1" applyFill="1" applyAlignment="1">
      <alignment horizontal="left" vertical="center"/>
    </xf>
    <xf numFmtId="0" fontId="42" fillId="0" borderId="0" xfId="0" applyFont="1" applyFill="1" applyBorder="1"/>
    <xf numFmtId="0" fontId="42" fillId="0" borderId="0" xfId="0" applyFont="1" applyFill="1"/>
    <xf numFmtId="0" fontId="20" fillId="0" borderId="0" xfId="0" applyFont="1" applyFill="1" applyBorder="1" applyAlignment="1">
      <alignment vertical="center"/>
    </xf>
    <xf numFmtId="0" fontId="21" fillId="11" borderId="0" xfId="0" applyFont="1" applyFill="1"/>
    <xf numFmtId="0" fontId="21" fillId="9" borderId="0" xfId="0" applyFont="1" applyFill="1" applyAlignment="1">
      <alignment horizontal="left" vertical="center"/>
    </xf>
    <xf numFmtId="9" fontId="21" fillId="9" borderId="0" xfId="30" applyNumberFormat="1" applyFont="1" applyFill="1" applyBorder="1" applyAlignment="1">
      <alignment horizontal="right" vertical="center"/>
    </xf>
    <xf numFmtId="49" fontId="21" fillId="9" borderId="0" xfId="30" applyNumberFormat="1" applyFont="1" applyFill="1" applyBorder="1" applyAlignment="1">
      <alignment horizontal="right" vertical="center"/>
    </xf>
    <xf numFmtId="0" fontId="35" fillId="10" borderId="0" xfId="0" applyFont="1" applyFill="1" applyAlignment="1">
      <alignment vertical="center"/>
    </xf>
    <xf numFmtId="0" fontId="20" fillId="0" borderId="0" xfId="0" applyFont="1" applyFill="1" applyAlignment="1">
      <alignment horizontal="left" vertical="center"/>
    </xf>
    <xf numFmtId="0" fontId="45" fillId="9" borderId="0" xfId="0" applyFont="1" applyFill="1" applyBorder="1" applyAlignment="1">
      <alignment horizontal="left" vertical="center"/>
    </xf>
    <xf numFmtId="0" fontId="46" fillId="0" borderId="0" xfId="0" applyFont="1" applyFill="1" applyBorder="1" applyAlignment="1">
      <alignment horizontal="left" vertical="center"/>
    </xf>
    <xf numFmtId="0" fontId="44" fillId="9" borderId="0" xfId="0" applyFont="1" applyFill="1" applyAlignment="1">
      <alignment vertical="center"/>
    </xf>
    <xf numFmtId="0" fontId="43" fillId="0" borderId="0" xfId="0" applyFont="1" applyFill="1" applyAlignment="1">
      <alignment vertical="center"/>
    </xf>
    <xf numFmtId="0" fontId="43" fillId="9" borderId="0" xfId="0" applyFont="1" applyFill="1" applyAlignment="1">
      <alignment vertical="center"/>
    </xf>
    <xf numFmtId="0" fontId="43" fillId="9" borderId="0" xfId="15" quotePrefix="1" applyFont="1" applyFill="1" applyAlignment="1" applyProtection="1">
      <alignment horizontal="left" vertical="center"/>
    </xf>
    <xf numFmtId="0" fontId="44" fillId="9" borderId="0" xfId="18" applyFont="1" applyFill="1" applyAlignment="1" applyProtection="1">
      <alignment horizontal="left" vertical="center"/>
    </xf>
    <xf numFmtId="0" fontId="44" fillId="9" borderId="0" xfId="0" applyFont="1" applyFill="1" applyAlignment="1">
      <alignment horizontal="left" vertical="center"/>
    </xf>
    <xf numFmtId="0" fontId="43" fillId="9" borderId="0" xfId="18" quotePrefix="1" applyFont="1" applyFill="1" applyAlignment="1" applyProtection="1">
      <alignment horizontal="left" vertical="center"/>
    </xf>
    <xf numFmtId="0" fontId="44" fillId="9" borderId="0" xfId="0" applyFont="1" applyFill="1" applyBorder="1"/>
    <xf numFmtId="0" fontId="44" fillId="9" borderId="0" xfId="0" applyFont="1" applyFill="1" applyBorder="1" applyAlignment="1">
      <alignment vertical="center"/>
    </xf>
    <xf numFmtId="0" fontId="44" fillId="0" borderId="0" xfId="0" applyFont="1" applyFill="1" applyAlignment="1">
      <alignment vertical="center"/>
    </xf>
    <xf numFmtId="0" fontId="44" fillId="9" borderId="0" xfId="0" applyFont="1" applyFill="1"/>
    <xf numFmtId="0" fontId="44" fillId="9" borderId="0" xfId="0" applyFont="1" applyFill="1" applyAlignment="1">
      <alignment horizontal="left" vertical="center" wrapText="1"/>
    </xf>
    <xf numFmtId="0" fontId="36" fillId="9" borderId="0" xfId="0" applyFont="1" applyFill="1" applyBorder="1" applyAlignment="1">
      <alignment vertical="center"/>
    </xf>
    <xf numFmtId="0" fontId="20" fillId="9" borderId="0" xfId="0" applyFont="1" applyFill="1"/>
    <xf numFmtId="0" fontId="20" fillId="9" borderId="11" xfId="0" applyFont="1" applyFill="1" applyBorder="1" applyAlignment="1">
      <alignment vertical="center"/>
    </xf>
    <xf numFmtId="0" fontId="21" fillId="9" borderId="13" xfId="0" applyFont="1" applyFill="1" applyBorder="1"/>
    <xf numFmtId="0" fontId="21" fillId="9" borderId="12" xfId="0" applyFont="1" applyFill="1" applyBorder="1" applyAlignment="1">
      <alignment vertical="center"/>
    </xf>
    <xf numFmtId="0" fontId="20" fillId="9" borderId="0" xfId="0" applyFont="1" applyFill="1" applyBorder="1" applyAlignment="1">
      <alignment vertical="center"/>
    </xf>
    <xf numFmtId="0" fontId="51" fillId="9" borderId="0" xfId="0" applyFont="1" applyFill="1" applyAlignment="1">
      <alignment vertical="center"/>
    </xf>
    <xf numFmtId="0" fontId="20" fillId="9" borderId="0" xfId="0" applyFont="1" applyFill="1" applyBorder="1"/>
    <xf numFmtId="0" fontId="20" fillId="0" borderId="0" xfId="0" applyFont="1" applyFill="1"/>
    <xf numFmtId="0" fontId="54" fillId="9" borderId="0" xfId="0" applyFont="1" applyFill="1" applyBorder="1"/>
    <xf numFmtId="0" fontId="54" fillId="9" borderId="0" xfId="0" applyFont="1" applyFill="1" applyBorder="1" applyAlignment="1">
      <alignment horizontal="right"/>
    </xf>
    <xf numFmtId="3" fontId="21" fillId="9" borderId="0" xfId="0" applyNumberFormat="1" applyFont="1" applyFill="1" applyBorder="1" applyAlignment="1">
      <alignment horizontal="right" vertical="center"/>
    </xf>
    <xf numFmtId="0" fontId="47" fillId="9" borderId="0" xfId="0" quotePrefix="1" applyFont="1" applyFill="1" applyBorder="1" applyAlignment="1">
      <alignment vertical="center"/>
    </xf>
    <xf numFmtId="0" fontId="54" fillId="9" borderId="0" xfId="0" applyFont="1" applyFill="1" applyBorder="1" applyAlignment="1">
      <alignment vertical="center"/>
    </xf>
    <xf numFmtId="3" fontId="21" fillId="9" borderId="13" xfId="6" applyNumberFormat="1" applyFont="1" applyFill="1" applyBorder="1" applyAlignment="1">
      <alignment vertical="center"/>
    </xf>
    <xf numFmtId="3" fontId="21" fillId="12" borderId="13" xfId="6" applyNumberFormat="1" applyFont="1" applyFill="1" applyBorder="1" applyAlignment="1">
      <alignment vertical="center"/>
    </xf>
    <xf numFmtId="3" fontId="21" fillId="9" borderId="14" xfId="6" applyNumberFormat="1" applyFont="1" applyFill="1" applyBorder="1" applyAlignment="1">
      <alignment horizontal="right" vertical="center"/>
    </xf>
    <xf numFmtId="3" fontId="21" fillId="12" borderId="15" xfId="6" applyNumberFormat="1" applyFont="1" applyFill="1" applyBorder="1" applyAlignment="1">
      <alignment horizontal="right" vertical="center"/>
    </xf>
    <xf numFmtId="0" fontId="21" fillId="9" borderId="14" xfId="0" quotePrefix="1" applyFont="1" applyFill="1" applyBorder="1" applyAlignment="1">
      <alignment vertical="center"/>
    </xf>
    <xf numFmtId="3" fontId="21" fillId="9" borderId="0" xfId="6" applyNumberFormat="1" applyFont="1" applyFill="1" applyBorder="1" applyAlignment="1">
      <alignment vertical="center"/>
    </xf>
    <xf numFmtId="3" fontId="21" fillId="12" borderId="0" xfId="6" applyNumberFormat="1" applyFont="1" applyFill="1" applyBorder="1" applyAlignment="1">
      <alignment vertical="center"/>
    </xf>
    <xf numFmtId="3" fontId="21" fillId="9" borderId="16" xfId="6" applyNumberFormat="1" applyFont="1" applyFill="1" applyBorder="1" applyAlignment="1">
      <alignment horizontal="right" vertical="center"/>
    </xf>
    <xf numFmtId="3" fontId="21" fillId="12" borderId="17" xfId="6" applyNumberFormat="1" applyFont="1" applyFill="1" applyBorder="1" applyAlignment="1">
      <alignment horizontal="right" vertical="center"/>
    </xf>
    <xf numFmtId="0" fontId="21" fillId="9" borderId="0" xfId="0" quotePrefix="1" applyFont="1" applyFill="1" applyBorder="1" applyAlignment="1">
      <alignment vertical="center"/>
    </xf>
    <xf numFmtId="3" fontId="20" fillId="9" borderId="11" xfId="6" applyNumberFormat="1" applyFont="1" applyFill="1" applyBorder="1" applyAlignment="1">
      <alignment vertical="center"/>
    </xf>
    <xf numFmtId="3" fontId="20" fillId="12" borderId="11" xfId="6" applyNumberFormat="1" applyFont="1" applyFill="1" applyBorder="1" applyAlignment="1">
      <alignment vertical="center"/>
    </xf>
    <xf numFmtId="3" fontId="20" fillId="9" borderId="18" xfId="6" applyNumberFormat="1" applyFont="1" applyFill="1" applyBorder="1" applyAlignment="1">
      <alignment horizontal="right" vertical="center"/>
    </xf>
    <xf numFmtId="3" fontId="20" fillId="12" borderId="19" xfId="6" applyNumberFormat="1" applyFont="1" applyFill="1" applyBorder="1" applyAlignment="1">
      <alignment horizontal="right" vertical="center"/>
    </xf>
    <xf numFmtId="0" fontId="20" fillId="9" borderId="11" xfId="0" quotePrefix="1" applyFont="1" applyFill="1" applyBorder="1" applyAlignment="1">
      <alignment vertical="center"/>
    </xf>
    <xf numFmtId="0" fontId="51" fillId="9" borderId="0" xfId="0" applyFont="1" applyFill="1" applyBorder="1" applyAlignment="1">
      <alignment vertical="center"/>
    </xf>
    <xf numFmtId="3" fontId="21" fillId="0" borderId="0" xfId="6" applyNumberFormat="1" applyFont="1" applyFill="1" applyBorder="1" applyAlignment="1">
      <alignment vertical="center"/>
    </xf>
    <xf numFmtId="3" fontId="21" fillId="0" borderId="16" xfId="6" applyNumberFormat="1" applyFont="1" applyFill="1" applyBorder="1" applyAlignment="1">
      <alignment horizontal="right" vertical="center"/>
    </xf>
    <xf numFmtId="3" fontId="55" fillId="0" borderId="0" xfId="0" applyNumberFormat="1" applyFont="1" applyFill="1" applyBorder="1" applyAlignment="1">
      <alignment horizontal="right" vertical="center" wrapText="1"/>
    </xf>
    <xf numFmtId="3" fontId="20" fillId="0" borderId="11" xfId="6" applyNumberFormat="1" applyFont="1" applyFill="1" applyBorder="1" applyAlignment="1">
      <alignment vertical="center"/>
    </xf>
    <xf numFmtId="3" fontId="20" fillId="0" borderId="18" xfId="6" applyNumberFormat="1" applyFont="1" applyFill="1" applyBorder="1" applyAlignment="1">
      <alignment horizontal="right" vertical="center"/>
    </xf>
    <xf numFmtId="3" fontId="21" fillId="0" borderId="0" xfId="6" applyNumberFormat="1" applyFont="1" applyFill="1" applyBorder="1" applyAlignment="1">
      <alignment horizontal="right" vertical="center"/>
    </xf>
    <xf numFmtId="3" fontId="21" fillId="12" borderId="0" xfId="6" applyNumberFormat="1" applyFont="1" applyFill="1" applyBorder="1" applyAlignment="1">
      <alignment horizontal="right" vertical="center"/>
    </xf>
    <xf numFmtId="3" fontId="21" fillId="12" borderId="17" xfId="6" applyNumberFormat="1" applyFont="1" applyFill="1" applyBorder="1" applyAlignment="1">
      <alignment vertical="center"/>
    </xf>
    <xf numFmtId="0" fontId="21" fillId="0" borderId="0" xfId="0" quotePrefix="1" applyFont="1" applyFill="1" applyBorder="1" applyAlignment="1">
      <alignment horizontal="left" vertical="center"/>
    </xf>
    <xf numFmtId="3" fontId="21" fillId="12" borderId="17" xfId="0" applyNumberFormat="1" applyFont="1" applyFill="1" applyBorder="1" applyAlignment="1">
      <alignment horizontal="right" vertical="center"/>
    </xf>
    <xf numFmtId="0" fontId="36" fillId="0" borderId="0" xfId="0" applyFont="1" applyFill="1" applyBorder="1" applyAlignment="1">
      <alignment vertical="center"/>
    </xf>
    <xf numFmtId="3" fontId="21" fillId="9" borderId="0" xfId="6" applyNumberFormat="1" applyFont="1" applyFill="1" applyBorder="1" applyAlignment="1">
      <alignment horizontal="right" vertical="center"/>
    </xf>
    <xf numFmtId="0" fontId="21" fillId="9" borderId="0" xfId="0" quotePrefix="1" applyFont="1" applyFill="1" applyBorder="1" applyAlignment="1">
      <alignment horizontal="left" vertical="center"/>
    </xf>
    <xf numFmtId="3" fontId="20" fillId="9" borderId="11" xfId="6" applyNumberFormat="1" applyFont="1" applyFill="1" applyBorder="1" applyAlignment="1">
      <alignment horizontal="right" vertical="center"/>
    </xf>
    <xf numFmtId="3" fontId="20" fillId="12" borderId="11" xfId="6" applyNumberFormat="1" applyFont="1" applyFill="1" applyBorder="1" applyAlignment="1">
      <alignment horizontal="right" vertical="center"/>
    </xf>
    <xf numFmtId="0" fontId="54" fillId="9" borderId="0" xfId="0" applyFont="1" applyFill="1"/>
    <xf numFmtId="0" fontId="54" fillId="9" borderId="0" xfId="0" applyFont="1" applyFill="1" applyAlignment="1">
      <alignment horizontal="right"/>
    </xf>
    <xf numFmtId="0" fontId="54" fillId="0" borderId="0" xfId="0" applyFont="1" applyFill="1" applyBorder="1" applyAlignment="1">
      <alignment vertical="center"/>
    </xf>
    <xf numFmtId="0" fontId="54" fillId="9" borderId="0" xfId="0" applyFont="1" applyFill="1" applyAlignment="1">
      <alignment vertical="center"/>
    </xf>
    <xf numFmtId="0" fontId="20" fillId="9" borderId="20" xfId="0" applyFont="1" applyFill="1" applyBorder="1" applyAlignment="1">
      <alignment vertical="center"/>
    </xf>
    <xf numFmtId="14" fontId="21" fillId="12" borderId="24" xfId="0" quotePrefix="1" applyNumberFormat="1" applyFont="1" applyFill="1" applyBorder="1" applyAlignment="1">
      <alignment horizontal="right" vertical="center"/>
    </xf>
    <xf numFmtId="3" fontId="54" fillId="0" borderId="0" xfId="6" applyNumberFormat="1" applyFont="1" applyFill="1" applyBorder="1" applyAlignment="1">
      <alignment horizontal="right" vertical="center"/>
    </xf>
    <xf numFmtId="3" fontId="54" fillId="13" borderId="0" xfId="6" applyNumberFormat="1" applyFont="1" applyFill="1" applyBorder="1" applyAlignment="1">
      <alignment horizontal="right" vertical="center"/>
    </xf>
    <xf numFmtId="3" fontId="21" fillId="12" borderId="15" xfId="0" applyNumberFormat="1" applyFont="1" applyFill="1" applyBorder="1" applyAlignment="1">
      <alignment vertical="center"/>
    </xf>
    <xf numFmtId="0" fontId="21" fillId="0" borderId="13" xfId="0" applyFont="1" applyFill="1" applyBorder="1" applyAlignment="1">
      <alignment vertical="center"/>
    </xf>
    <xf numFmtId="4" fontId="34" fillId="12" borderId="17" xfId="0" applyNumberFormat="1" applyFont="1" applyFill="1" applyBorder="1" applyAlignment="1">
      <alignment horizontal="right" vertical="center"/>
    </xf>
    <xf numFmtId="0" fontId="21" fillId="12" borderId="17" xfId="0" applyFont="1" applyFill="1" applyBorder="1" applyAlignment="1">
      <alignment horizontal="right" vertical="center"/>
    </xf>
    <xf numFmtId="3" fontId="20" fillId="9" borderId="0" xfId="0" applyNumberFormat="1" applyFont="1" applyFill="1" applyBorder="1"/>
    <xf numFmtId="3" fontId="21" fillId="9" borderId="0" xfId="0" applyNumberFormat="1" applyFont="1" applyFill="1" applyBorder="1"/>
    <xf numFmtId="3" fontId="20" fillId="12" borderId="22" xfId="0" applyNumberFormat="1" applyFont="1" applyFill="1" applyBorder="1"/>
    <xf numFmtId="0" fontId="20" fillId="0" borderId="20" xfId="0" applyFont="1" applyBorder="1"/>
    <xf numFmtId="3" fontId="21" fillId="12" borderId="24" xfId="0" applyNumberFormat="1" applyFont="1" applyFill="1" applyBorder="1"/>
    <xf numFmtId="0" fontId="21" fillId="0" borderId="12" xfId="0" applyFont="1" applyBorder="1"/>
    <xf numFmtId="3" fontId="21" fillId="12" borderId="17" xfId="0" applyNumberFormat="1" applyFont="1" applyFill="1" applyBorder="1"/>
    <xf numFmtId="3" fontId="20" fillId="12" borderId="19" xfId="0" applyNumberFormat="1" applyFont="1" applyFill="1" applyBorder="1"/>
    <xf numFmtId="0" fontId="20" fillId="0" borderId="11" xfId="0" applyFont="1" applyBorder="1"/>
    <xf numFmtId="0" fontId="21" fillId="0" borderId="0" xfId="0" quotePrefix="1" applyFont="1" applyBorder="1"/>
    <xf numFmtId="3" fontId="20" fillId="12" borderId="17" xfId="0" applyNumberFormat="1" applyFont="1" applyFill="1" applyBorder="1"/>
    <xf numFmtId="172" fontId="21" fillId="0" borderId="23" xfId="0" applyNumberFormat="1" applyFont="1" applyBorder="1" applyAlignment="1">
      <alignment horizontal="left"/>
    </xf>
    <xf numFmtId="172" fontId="20" fillId="0" borderId="0" xfId="0" applyNumberFormat="1" applyFont="1" applyBorder="1" applyAlignment="1">
      <alignment horizontal="center" vertical="justify"/>
    </xf>
    <xf numFmtId="0" fontId="21" fillId="10" borderId="0" xfId="0" applyFont="1" applyFill="1" applyBorder="1" applyAlignment="1">
      <alignment vertical="center"/>
    </xf>
    <xf numFmtId="0" fontId="32" fillId="9" borderId="0" xfId="0" applyFont="1" applyFill="1" applyBorder="1"/>
    <xf numFmtId="0" fontId="32" fillId="9" borderId="0" xfId="0" applyFont="1" applyFill="1"/>
    <xf numFmtId="9" fontId="20" fillId="9" borderId="0" xfId="30" applyNumberFormat="1" applyFont="1" applyFill="1" applyBorder="1" applyAlignment="1">
      <alignment horizontal="right" vertical="center"/>
    </xf>
    <xf numFmtId="9" fontId="20" fillId="12" borderId="26" xfId="30" applyNumberFormat="1" applyFont="1" applyFill="1" applyBorder="1" applyAlignment="1">
      <alignment horizontal="right" vertical="center"/>
    </xf>
    <xf numFmtId="0" fontId="20" fillId="0" borderId="27" xfId="0" applyFont="1" applyBorder="1"/>
    <xf numFmtId="9" fontId="21" fillId="12" borderId="17" xfId="30" applyNumberFormat="1" applyFont="1" applyFill="1" applyBorder="1" applyAlignment="1">
      <alignment horizontal="right" vertical="center"/>
    </xf>
    <xf numFmtId="0" fontId="34" fillId="0" borderId="0" xfId="0" applyFont="1"/>
    <xf numFmtId="10" fontId="21" fillId="12" borderId="17" xfId="30" applyNumberFormat="1" applyFont="1" applyFill="1" applyBorder="1" applyAlignment="1">
      <alignment horizontal="right" vertical="center"/>
    </xf>
    <xf numFmtId="0" fontId="36" fillId="9" borderId="0" xfId="0" applyFont="1" applyFill="1"/>
    <xf numFmtId="4" fontId="21" fillId="9" borderId="0" xfId="30" applyNumberFormat="1" applyFont="1" applyFill="1" applyBorder="1" applyAlignment="1">
      <alignment horizontal="right" vertical="center"/>
    </xf>
    <xf numFmtId="4" fontId="21" fillId="12" borderId="28" xfId="30" applyNumberFormat="1" applyFont="1" applyFill="1" applyBorder="1" applyAlignment="1">
      <alignment horizontal="right" vertical="center"/>
    </xf>
    <xf numFmtId="0" fontId="21" fillId="9" borderId="29" xfId="0" applyFont="1" applyFill="1" applyBorder="1" applyAlignment="1">
      <alignment vertical="center" wrapText="1"/>
    </xf>
    <xf numFmtId="4" fontId="21" fillId="12" borderId="17" xfId="30" applyNumberFormat="1" applyFont="1" applyFill="1" applyBorder="1" applyAlignment="1">
      <alignment horizontal="right" vertical="center"/>
    </xf>
    <xf numFmtId="0" fontId="21" fillId="9" borderId="12" xfId="0" applyFont="1" applyFill="1" applyBorder="1"/>
    <xf numFmtId="3" fontId="21" fillId="9" borderId="0" xfId="0" applyNumberFormat="1" applyFont="1" applyFill="1"/>
    <xf numFmtId="3" fontId="21" fillId="9" borderId="15" xfId="0" applyNumberFormat="1" applyFont="1" applyFill="1" applyBorder="1"/>
    <xf numFmtId="3" fontId="21" fillId="9" borderId="13" xfId="0" applyNumberFormat="1" applyFont="1" applyFill="1" applyBorder="1"/>
    <xf numFmtId="3" fontId="21" fillId="9" borderId="17" xfId="0" applyNumberFormat="1" applyFont="1" applyFill="1" applyBorder="1"/>
    <xf numFmtId="0" fontId="21" fillId="9" borderId="32" xfId="0" applyFont="1" applyFill="1" applyBorder="1"/>
    <xf numFmtId="0" fontId="21" fillId="9" borderId="23" xfId="0" applyFont="1" applyFill="1" applyBorder="1" applyAlignment="1">
      <alignment horizontal="center" wrapText="1"/>
    </xf>
    <xf numFmtId="0" fontId="53" fillId="10" borderId="0" xfId="0" applyFont="1" applyFill="1" applyBorder="1" applyAlignment="1">
      <alignment vertical="center"/>
    </xf>
    <xf numFmtId="0" fontId="21" fillId="9" borderId="0" xfId="0" applyFont="1" applyFill="1" applyAlignment="1"/>
    <xf numFmtId="0" fontId="20" fillId="9" borderId="0" xfId="0" applyFont="1" applyFill="1" applyAlignment="1"/>
    <xf numFmtId="0" fontId="21" fillId="9" borderId="0" xfId="0" applyFont="1" applyFill="1" applyBorder="1" applyAlignment="1"/>
    <xf numFmtId="0" fontId="21" fillId="0" borderId="23" xfId="0" applyFont="1" applyFill="1" applyBorder="1" applyAlignment="1">
      <alignment horizontal="right" vertical="center"/>
    </xf>
    <xf numFmtId="0" fontId="21" fillId="14" borderId="19" xfId="0" applyFont="1" applyFill="1" applyBorder="1" applyAlignment="1">
      <alignment horizontal="right" vertical="center"/>
    </xf>
    <xf numFmtId="0" fontId="44" fillId="9" borderId="0" xfId="0" applyFont="1" applyFill="1" applyAlignment="1"/>
    <xf numFmtId="0" fontId="48" fillId="0" borderId="0" xfId="0" applyFont="1" applyAlignment="1"/>
    <xf numFmtId="0" fontId="21" fillId="9" borderId="0" xfId="0" applyFont="1" applyFill="1" applyBorder="1" applyAlignment="1">
      <alignment horizontal="center" wrapText="1"/>
    </xf>
    <xf numFmtId="0" fontId="21" fillId="0" borderId="23" xfId="0" quotePrefix="1" applyFont="1" applyBorder="1"/>
    <xf numFmtId="0" fontId="21" fillId="0" borderId="16" xfId="0" quotePrefix="1" applyFont="1" applyBorder="1"/>
    <xf numFmtId="0" fontId="21" fillId="9" borderId="0" xfId="27" applyFont="1" applyFill="1"/>
    <xf numFmtId="0" fontId="21" fillId="9" borderId="0" xfId="27" applyFont="1" applyFill="1" applyBorder="1"/>
    <xf numFmtId="0" fontId="21" fillId="0" borderId="0" xfId="27" applyFont="1" applyFill="1"/>
    <xf numFmtId="0" fontId="21" fillId="0" borderId="0" xfId="0" applyFont="1" applyAlignment="1"/>
    <xf numFmtId="0" fontId="38" fillId="15" borderId="0" xfId="0" applyFont="1" applyFill="1" applyBorder="1" applyAlignment="1">
      <alignment horizontal="left" vertical="center" indent="3"/>
    </xf>
    <xf numFmtId="0" fontId="21" fillId="15" borderId="0" xfId="0" applyFont="1" applyFill="1" applyBorder="1"/>
    <xf numFmtId="0" fontId="38" fillId="15" borderId="0" xfId="0" applyFont="1" applyFill="1" applyAlignment="1">
      <alignment horizontal="left" vertical="center" indent="3"/>
    </xf>
    <xf numFmtId="0" fontId="21" fillId="15" borderId="0" xfId="0" applyFont="1" applyFill="1"/>
    <xf numFmtId="0" fontId="41" fillId="15" borderId="0" xfId="0" applyFont="1" applyFill="1" applyAlignment="1">
      <alignment horizontal="left" vertical="center"/>
    </xf>
    <xf numFmtId="0" fontId="21" fillId="0" borderId="11" xfId="0" applyFont="1" applyFill="1" applyBorder="1" applyAlignment="1">
      <alignment horizontal="right" vertical="center"/>
    </xf>
    <xf numFmtId="0" fontId="21" fillId="14" borderId="24" xfId="0" applyFont="1" applyFill="1" applyBorder="1" applyAlignment="1">
      <alignment horizontal="right" vertical="center"/>
    </xf>
    <xf numFmtId="0" fontId="21" fillId="9" borderId="12" xfId="0" applyFont="1" applyFill="1" applyBorder="1" applyAlignment="1"/>
    <xf numFmtId="0" fontId="57" fillId="9" borderId="0" xfId="15" applyFont="1" applyFill="1" applyAlignment="1" applyProtection="1">
      <alignment horizontal="left" vertical="center"/>
    </xf>
    <xf numFmtId="0" fontId="57" fillId="9" borderId="0" xfId="15" quotePrefix="1" applyFont="1" applyFill="1" applyAlignment="1" applyProtection="1">
      <alignment horizontal="left" vertical="center"/>
    </xf>
    <xf numFmtId="0" fontId="57" fillId="9" borderId="0" xfId="0" applyFont="1" applyFill="1" applyAlignment="1">
      <alignment vertical="center"/>
    </xf>
    <xf numFmtId="0" fontId="57" fillId="9" borderId="0" xfId="15" applyFont="1" applyFill="1" applyAlignment="1" applyProtection="1">
      <alignment vertical="center"/>
    </xf>
    <xf numFmtId="0" fontId="57" fillId="0" borderId="0" xfId="15" applyFont="1" applyFill="1" applyAlignment="1" applyProtection="1">
      <alignment horizontal="left" vertical="center"/>
    </xf>
    <xf numFmtId="0" fontId="57" fillId="9" borderId="0" xfId="18" applyFont="1" applyFill="1" applyAlignment="1" applyProtection="1">
      <alignment horizontal="left" vertical="center"/>
    </xf>
    <xf numFmtId="0" fontId="21" fillId="0" borderId="16" xfId="0" applyFont="1" applyFill="1" applyBorder="1" applyAlignment="1">
      <alignment horizontal="right" vertical="center"/>
    </xf>
    <xf numFmtId="0" fontId="21" fillId="0" borderId="0" xfId="0" applyFont="1" applyFill="1" applyBorder="1" applyAlignment="1">
      <alignment horizontal="right" vertical="center"/>
    </xf>
    <xf numFmtId="3" fontId="21" fillId="9" borderId="0" xfId="0" applyNumberFormat="1" applyFont="1" applyFill="1" applyBorder="1" applyAlignment="1">
      <alignment vertical="center"/>
    </xf>
    <xf numFmtId="3" fontId="20" fillId="9" borderId="11" xfId="0" applyNumberFormat="1" applyFont="1" applyFill="1" applyBorder="1" applyAlignment="1">
      <alignment vertical="center"/>
    </xf>
    <xf numFmtId="3" fontId="21" fillId="9" borderId="12" xfId="0" applyNumberFormat="1" applyFont="1" applyFill="1" applyBorder="1" applyAlignment="1">
      <alignment horizontal="right" vertical="center"/>
    </xf>
    <xf numFmtId="3" fontId="20" fillId="9" borderId="20" xfId="0" applyNumberFormat="1" applyFont="1" applyFill="1" applyBorder="1" applyAlignment="1">
      <alignment vertical="center"/>
    </xf>
    <xf numFmtId="3" fontId="21" fillId="9" borderId="16" xfId="0" applyNumberFormat="1" applyFont="1" applyFill="1" applyBorder="1" applyAlignment="1">
      <alignment vertical="center"/>
    </xf>
    <xf numFmtId="3" fontId="20" fillId="9" borderId="18" xfId="0" applyNumberFormat="1" applyFont="1" applyFill="1" applyBorder="1" applyAlignment="1">
      <alignment vertical="center"/>
    </xf>
    <xf numFmtId="3" fontId="21" fillId="9" borderId="16" xfId="0" applyNumberFormat="1" applyFont="1" applyFill="1" applyBorder="1" applyAlignment="1">
      <alignment horizontal="right" vertical="center"/>
    </xf>
    <xf numFmtId="3" fontId="21" fillId="9" borderId="23" xfId="0" applyNumberFormat="1" applyFont="1" applyFill="1" applyBorder="1" applyAlignment="1">
      <alignment horizontal="right" vertical="center"/>
    </xf>
    <xf numFmtId="3" fontId="20" fillId="9" borderId="21" xfId="0" applyNumberFormat="1" applyFont="1" applyFill="1" applyBorder="1" applyAlignment="1">
      <alignment vertical="center"/>
    </xf>
    <xf numFmtId="14" fontId="21" fillId="0" borderId="18" xfId="0" quotePrefix="1" applyNumberFormat="1" applyFont="1" applyFill="1" applyBorder="1" applyAlignment="1">
      <alignment horizontal="right" vertical="center"/>
    </xf>
    <xf numFmtId="3" fontId="21" fillId="14" borderId="25" xfId="0" applyNumberFormat="1" applyFont="1" applyFill="1" applyBorder="1" applyAlignment="1">
      <alignment vertical="center"/>
    </xf>
    <xf numFmtId="3" fontId="21" fillId="14" borderId="17" xfId="0" applyNumberFormat="1" applyFont="1" applyFill="1" applyBorder="1" applyAlignment="1">
      <alignment vertical="center"/>
    </xf>
    <xf numFmtId="3" fontId="20" fillId="14" borderId="19" xfId="0" applyNumberFormat="1" applyFont="1" applyFill="1" applyBorder="1" applyAlignment="1">
      <alignment vertical="center"/>
    </xf>
    <xf numFmtId="3" fontId="21" fillId="14" borderId="17" xfId="0" applyNumberFormat="1" applyFont="1" applyFill="1" applyBorder="1" applyAlignment="1">
      <alignment horizontal="right" vertical="center"/>
    </xf>
    <xf numFmtId="3" fontId="21" fillId="14" borderId="24" xfId="0" applyNumberFormat="1" applyFont="1" applyFill="1" applyBorder="1" applyAlignment="1">
      <alignment horizontal="right" vertical="center"/>
    </xf>
    <xf numFmtId="3" fontId="20" fillId="14" borderId="22" xfId="0" applyNumberFormat="1" applyFont="1" applyFill="1" applyBorder="1" applyAlignment="1">
      <alignment vertical="center"/>
    </xf>
    <xf numFmtId="3" fontId="21" fillId="9" borderId="33" xfId="0" applyNumberFormat="1" applyFont="1" applyFill="1" applyBorder="1" applyAlignment="1">
      <alignment vertical="center"/>
    </xf>
    <xf numFmtId="14" fontId="21" fillId="0" borderId="11" xfId="0" quotePrefix="1" applyNumberFormat="1" applyFont="1" applyFill="1" applyBorder="1" applyAlignment="1">
      <alignment horizontal="right" vertical="center"/>
    </xf>
    <xf numFmtId="3" fontId="20" fillId="0" borderId="11" xfId="6" applyNumberFormat="1" applyFont="1" applyFill="1" applyBorder="1" applyAlignment="1">
      <alignment horizontal="right" vertical="center"/>
    </xf>
    <xf numFmtId="3" fontId="21" fillId="0" borderId="16" xfId="0" applyNumberFormat="1" applyFont="1" applyFill="1" applyBorder="1"/>
    <xf numFmtId="3" fontId="20" fillId="0" borderId="18" xfId="0" applyNumberFormat="1" applyFont="1" applyFill="1" applyBorder="1"/>
    <xf numFmtId="3" fontId="20" fillId="0" borderId="16" xfId="0" applyNumberFormat="1" applyFont="1" applyFill="1" applyBorder="1"/>
    <xf numFmtId="3" fontId="21" fillId="0" borderId="23" xfId="0" applyNumberFormat="1" applyFont="1" applyFill="1" applyBorder="1"/>
    <xf numFmtId="3" fontId="20" fillId="0" borderId="21" xfId="0" applyNumberFormat="1" applyFont="1" applyFill="1" applyBorder="1"/>
    <xf numFmtId="3" fontId="21" fillId="9" borderId="25" xfId="0" applyNumberFormat="1" applyFont="1" applyFill="1" applyBorder="1"/>
    <xf numFmtId="3" fontId="21" fillId="9" borderId="33" xfId="0" applyNumberFormat="1" applyFont="1" applyFill="1" applyBorder="1"/>
    <xf numFmtId="0" fontId="21" fillId="0" borderId="19" xfId="0" applyFont="1" applyFill="1" applyBorder="1" applyAlignment="1">
      <alignment horizontal="right" wrapText="1"/>
    </xf>
    <xf numFmtId="0" fontId="21" fillId="0" borderId="11" xfId="0" applyFont="1" applyFill="1" applyBorder="1" applyAlignment="1">
      <alignment horizontal="right" wrapText="1"/>
    </xf>
    <xf numFmtId="0" fontId="21" fillId="0" borderId="18" xfId="0" applyFont="1" applyFill="1" applyBorder="1" applyAlignment="1">
      <alignment horizontal="right" wrapText="1"/>
    </xf>
    <xf numFmtId="0" fontId="21" fillId="9" borderId="11" xfId="0" applyFont="1" applyFill="1" applyBorder="1" applyAlignment="1">
      <alignment wrapText="1"/>
    </xf>
    <xf numFmtId="0" fontId="21" fillId="9" borderId="11" xfId="0" applyFont="1" applyFill="1" applyBorder="1" applyAlignment="1">
      <alignment horizontal="right" wrapText="1"/>
    </xf>
    <xf numFmtId="14" fontId="21" fillId="0" borderId="12" xfId="0" quotePrefix="1" applyNumberFormat="1" applyFont="1" applyFill="1" applyBorder="1" applyAlignment="1">
      <alignment horizontal="right" vertical="center"/>
    </xf>
    <xf numFmtId="4" fontId="21" fillId="0" borderId="0" xfId="30" applyNumberFormat="1" applyFont="1" applyFill="1" applyBorder="1" applyAlignment="1">
      <alignment horizontal="right" vertical="center"/>
    </xf>
    <xf numFmtId="4" fontId="21" fillId="0" borderId="29" xfId="30" applyNumberFormat="1" applyFont="1" applyFill="1" applyBorder="1" applyAlignment="1">
      <alignment horizontal="right" vertical="center"/>
    </xf>
    <xf numFmtId="10" fontId="21" fillId="0" borderId="0" xfId="30" applyNumberFormat="1" applyFont="1" applyFill="1" applyBorder="1" applyAlignment="1">
      <alignment horizontal="right" vertical="center"/>
    </xf>
    <xf numFmtId="9" fontId="21" fillId="0" borderId="0" xfId="30" applyNumberFormat="1" applyFont="1" applyFill="1" applyBorder="1" applyAlignment="1">
      <alignment horizontal="right" vertical="center"/>
    </xf>
    <xf numFmtId="9" fontId="20" fillId="0" borderId="27" xfId="3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3" fontId="21" fillId="0" borderId="14" xfId="0" applyNumberFormat="1" applyFont="1" applyFill="1" applyBorder="1" applyAlignment="1">
      <alignment vertical="center"/>
    </xf>
    <xf numFmtId="14" fontId="21" fillId="12" borderId="19" xfId="0" quotePrefix="1" applyNumberFormat="1" applyFont="1" applyFill="1" applyBorder="1" applyAlignment="1">
      <alignment horizontal="right" vertical="center"/>
    </xf>
    <xf numFmtId="4" fontId="34" fillId="0" borderId="0" xfId="0" applyNumberFormat="1" applyFont="1" applyFill="1" applyBorder="1" applyAlignment="1">
      <alignment horizontal="right" vertical="center"/>
    </xf>
    <xf numFmtId="3" fontId="21" fillId="0" borderId="13" xfId="0" applyNumberFormat="1" applyFont="1" applyFill="1" applyBorder="1" applyAlignment="1">
      <alignment vertical="center"/>
    </xf>
    <xf numFmtId="3" fontId="21" fillId="0" borderId="0" xfId="0" applyNumberFormat="1" applyFont="1" applyFill="1" applyBorder="1"/>
    <xf numFmtId="3" fontId="20" fillId="0" borderId="11" xfId="0" applyNumberFormat="1" applyFont="1" applyFill="1" applyBorder="1"/>
    <xf numFmtId="3" fontId="20" fillId="0" borderId="0" xfId="0" applyNumberFormat="1" applyFont="1" applyFill="1" applyBorder="1"/>
    <xf numFmtId="3" fontId="21" fillId="0" borderId="12" xfId="0" applyNumberFormat="1" applyFont="1" applyFill="1" applyBorder="1"/>
    <xf numFmtId="3" fontId="20" fillId="0" borderId="20" xfId="0" applyNumberFormat="1" applyFont="1" applyFill="1" applyBorder="1"/>
    <xf numFmtId="0" fontId="48" fillId="0" borderId="0" xfId="0" applyFont="1" applyAlignment="1">
      <alignment vertical="top" wrapText="1"/>
    </xf>
    <xf numFmtId="173" fontId="58" fillId="0" borderId="0" xfId="0" applyNumberFormat="1" applyFont="1" applyFill="1" applyBorder="1"/>
    <xf numFmtId="173" fontId="34" fillId="0" borderId="25" xfId="6" applyNumberFormat="1" applyFont="1" applyBorder="1"/>
    <xf numFmtId="173" fontId="34" fillId="0" borderId="33" xfId="6" applyNumberFormat="1" applyFont="1" applyBorder="1"/>
    <xf numFmtId="173" fontId="21" fillId="0" borderId="17" xfId="0" applyNumberFormat="1" applyFont="1" applyBorder="1"/>
    <xf numFmtId="173" fontId="21" fillId="0" borderId="0" xfId="0" applyNumberFormat="1" applyFont="1" applyBorder="1"/>
    <xf numFmtId="173" fontId="21" fillId="0" borderId="17" xfId="0" applyNumberFormat="1" applyFont="1" applyFill="1" applyBorder="1"/>
    <xf numFmtId="173" fontId="21" fillId="0" borderId="0" xfId="0" applyNumberFormat="1" applyFont="1" applyFill="1" applyBorder="1"/>
    <xf numFmtId="173" fontId="34" fillId="0" borderId="0" xfId="6" applyNumberFormat="1" applyFont="1" applyBorder="1"/>
    <xf numFmtId="173" fontId="34" fillId="0" borderId="17" xfId="6" applyNumberFormat="1" applyFont="1" applyBorder="1"/>
    <xf numFmtId="173" fontId="21" fillId="0" borderId="17" xfId="6" applyNumberFormat="1" applyFont="1" applyBorder="1"/>
    <xf numFmtId="173" fontId="21" fillId="0" borderId="0" xfId="6" applyNumberFormat="1" applyFont="1" applyBorder="1"/>
    <xf numFmtId="173" fontId="59" fillId="0" borderId="0" xfId="6" applyNumberFormat="1" applyFont="1" applyBorder="1"/>
    <xf numFmtId="0" fontId="37" fillId="9" borderId="0" xfId="0" applyFont="1" applyFill="1" applyAlignment="1">
      <alignment horizontal="left" vertical="center"/>
    </xf>
    <xf numFmtId="0" fontId="40" fillId="9" borderId="0" xfId="0" applyFont="1" applyFill="1" applyAlignment="1">
      <alignment horizontal="left" vertical="center"/>
    </xf>
    <xf numFmtId="0" fontId="40" fillId="15" borderId="0" xfId="0" applyFont="1" applyFill="1" applyAlignment="1">
      <alignment horizontal="left" vertical="center" indent="3"/>
    </xf>
    <xf numFmtId="0" fontId="21" fillId="9" borderId="0" xfId="0" applyFont="1" applyFill="1" applyAlignment="1">
      <alignment horizontal="left" vertical="center" indent="1"/>
    </xf>
    <xf numFmtId="0" fontId="21" fillId="9" borderId="16" xfId="0" applyFont="1" applyFill="1" applyBorder="1" applyAlignment="1">
      <alignment horizontal="left" vertical="center" indent="1"/>
    </xf>
    <xf numFmtId="0" fontId="51" fillId="9" borderId="0" xfId="0" applyFont="1" applyFill="1" applyBorder="1"/>
    <xf numFmtId="0" fontId="51" fillId="9" borderId="0" xfId="0" applyFont="1" applyFill="1" applyBorder="1" applyAlignment="1">
      <alignment horizontal="right"/>
    </xf>
    <xf numFmtId="0" fontId="51" fillId="9" borderId="0" xfId="0" applyFont="1" applyFill="1" applyBorder="1" applyAlignment="1">
      <alignment horizontal="left"/>
    </xf>
    <xf numFmtId="0" fontId="54" fillId="9" borderId="0" xfId="0" applyFont="1" applyFill="1" applyBorder="1" applyAlignment="1">
      <alignment horizontal="left"/>
    </xf>
    <xf numFmtId="0" fontId="21" fillId="9" borderId="0" xfId="0" applyNumberFormat="1" applyFont="1" applyFill="1"/>
    <xf numFmtId="0" fontId="21" fillId="9" borderId="0" xfId="0" applyFont="1" applyFill="1" applyAlignment="1">
      <alignment horizontal="right"/>
    </xf>
    <xf numFmtId="0" fontId="35" fillId="0" borderId="0" xfId="26" applyFont="1" applyBorder="1" applyAlignment="1">
      <alignment vertical="center"/>
    </xf>
    <xf numFmtId="0" fontId="21" fillId="0" borderId="0" xfId="26" applyFont="1" applyBorder="1" applyAlignment="1">
      <alignment vertical="center"/>
    </xf>
    <xf numFmtId="0" fontId="37" fillId="9" borderId="0" xfId="26" applyFont="1" applyFill="1" applyAlignment="1">
      <alignment horizontal="left" vertical="center"/>
    </xf>
    <xf numFmtId="0" fontId="21" fillId="9" borderId="0" xfId="26" applyFont="1" applyFill="1"/>
    <xf numFmtId="0" fontId="21" fillId="9" borderId="0" xfId="26" applyFont="1" applyFill="1" applyBorder="1"/>
    <xf numFmtId="0" fontId="39" fillId="9" borderId="0" xfId="26" applyFont="1" applyFill="1" applyAlignment="1">
      <alignment horizontal="left" vertical="center"/>
    </xf>
    <xf numFmtId="0" fontId="38" fillId="16" borderId="0" xfId="26" applyFont="1" applyFill="1" applyAlignment="1">
      <alignment horizontal="left" vertical="center" indent="3"/>
    </xf>
    <xf numFmtId="0" fontId="21" fillId="16" borderId="0" xfId="26" applyFont="1" applyFill="1"/>
    <xf numFmtId="0" fontId="21" fillId="16" borderId="0" xfId="26" applyFont="1" applyFill="1" applyBorder="1"/>
    <xf numFmtId="0" fontId="41" fillId="16" borderId="0" xfId="26" applyFont="1" applyFill="1" applyAlignment="1">
      <alignment horizontal="left" vertical="center"/>
    </xf>
    <xf numFmtId="0" fontId="20" fillId="0" borderId="0" xfId="26" applyFont="1" applyBorder="1" applyAlignment="1">
      <alignment vertical="center"/>
    </xf>
    <xf numFmtId="0" fontId="20" fillId="0" borderId="0" xfId="26" applyFont="1" applyAlignment="1">
      <alignment vertical="center"/>
    </xf>
    <xf numFmtId="0" fontId="21" fillId="9" borderId="0" xfId="26" applyFont="1" applyFill="1" applyAlignment="1">
      <alignment vertical="center"/>
    </xf>
    <xf numFmtId="0" fontId="21" fillId="0" borderId="0" xfId="26" applyFont="1" applyAlignment="1">
      <alignment vertical="center"/>
    </xf>
    <xf numFmtId="0" fontId="35" fillId="10" borderId="0" xfId="26" applyFont="1" applyFill="1" applyBorder="1" applyAlignment="1">
      <alignment horizontal="left" vertical="center"/>
    </xf>
    <xf numFmtId="0" fontId="20" fillId="10" borderId="0" xfId="26" applyFont="1" applyFill="1" applyBorder="1" applyAlignment="1">
      <alignment vertical="center"/>
    </xf>
    <xf numFmtId="0" fontId="20" fillId="10" borderId="0" xfId="26" applyFont="1" applyFill="1" applyAlignment="1">
      <alignment vertical="center"/>
    </xf>
    <xf numFmtId="0" fontId="21" fillId="9" borderId="0" xfId="26" applyFont="1" applyFill="1" applyBorder="1" applyAlignment="1">
      <alignment vertical="center"/>
    </xf>
    <xf numFmtId="0" fontId="54" fillId="9" borderId="0" xfId="26" applyFont="1" applyFill="1" applyBorder="1" applyAlignment="1">
      <alignment vertical="center"/>
    </xf>
    <xf numFmtId="0" fontId="54" fillId="9" borderId="0" xfId="26" applyFont="1" applyFill="1" applyBorder="1"/>
    <xf numFmtId="0" fontId="55" fillId="9" borderId="0" xfId="26" applyFont="1" applyFill="1" applyBorder="1"/>
    <xf numFmtId="0" fontId="21" fillId="9" borderId="12" xfId="26" applyFont="1" applyFill="1" applyBorder="1" applyAlignment="1">
      <alignment vertical="center"/>
    </xf>
    <xf numFmtId="14" fontId="21" fillId="12" borderId="24" xfId="26" quotePrefix="1" applyNumberFormat="1" applyFont="1" applyFill="1" applyBorder="1" applyAlignment="1">
      <alignment horizontal="right" vertical="center"/>
    </xf>
    <xf numFmtId="14" fontId="21" fillId="9" borderId="23" xfId="26" quotePrefix="1" applyNumberFormat="1" applyFont="1" applyFill="1" applyBorder="1" applyAlignment="1">
      <alignment horizontal="right" vertical="center"/>
    </xf>
    <xf numFmtId="3" fontId="21" fillId="12" borderId="17" xfId="26" applyNumberFormat="1" applyFont="1" applyFill="1" applyBorder="1" applyAlignment="1">
      <alignment horizontal="right" vertical="center"/>
    </xf>
    <xf numFmtId="3" fontId="21" fillId="9" borderId="16" xfId="26" applyNumberFormat="1" applyFont="1" applyFill="1" applyBorder="1" applyAlignment="1">
      <alignment horizontal="right" vertical="center"/>
    </xf>
    <xf numFmtId="3" fontId="21" fillId="12" borderId="0" xfId="26" applyNumberFormat="1" applyFont="1" applyFill="1" applyBorder="1" applyAlignment="1">
      <alignment horizontal="right" vertical="center"/>
    </xf>
    <xf numFmtId="3" fontId="21" fillId="9" borderId="0" xfId="26" applyNumberFormat="1" applyFont="1" applyFill="1" applyBorder="1" applyAlignment="1">
      <alignment horizontal="right" vertical="center"/>
    </xf>
    <xf numFmtId="0" fontId="54" fillId="9" borderId="0" xfId="26" applyFont="1" applyFill="1"/>
    <xf numFmtId="0" fontId="55" fillId="9" borderId="0" xfId="26" applyFont="1" applyFill="1"/>
    <xf numFmtId="3" fontId="54" fillId="9" borderId="0" xfId="26" applyNumberFormat="1" applyFont="1" applyFill="1"/>
    <xf numFmtId="3" fontId="21" fillId="9" borderId="0" xfId="26" applyNumberFormat="1" applyFont="1" applyFill="1"/>
    <xf numFmtId="3" fontId="21" fillId="12" borderId="24" xfId="26" applyNumberFormat="1" applyFont="1" applyFill="1" applyBorder="1" applyAlignment="1">
      <alignment horizontal="right" vertical="center"/>
    </xf>
    <xf numFmtId="3" fontId="21" fillId="9" borderId="23" xfId="26" applyNumberFormat="1" applyFont="1" applyFill="1" applyBorder="1" applyAlignment="1">
      <alignment horizontal="right" vertical="center"/>
    </xf>
    <xf numFmtId="3" fontId="21" fillId="12" borderId="12" xfId="26" applyNumberFormat="1" applyFont="1" applyFill="1" applyBorder="1" applyAlignment="1">
      <alignment horizontal="right" vertical="center"/>
    </xf>
    <xf numFmtId="3" fontId="21" fillId="9" borderId="12" xfId="26" applyNumberFormat="1" applyFont="1" applyFill="1" applyBorder="1" applyAlignment="1">
      <alignment horizontal="right" vertical="center"/>
    </xf>
    <xf numFmtId="0" fontId="54" fillId="0" borderId="0" xfId="26" applyFont="1" applyFill="1" applyAlignment="1">
      <alignment vertical="center"/>
    </xf>
    <xf numFmtId="0" fontId="36" fillId="9" borderId="0" xfId="26" applyFont="1" applyFill="1" applyBorder="1" applyAlignment="1">
      <alignment vertical="center"/>
    </xf>
    <xf numFmtId="0" fontId="21" fillId="9" borderId="0" xfId="26" quotePrefix="1" applyFont="1" applyFill="1" applyBorder="1" applyAlignment="1">
      <alignment vertical="center"/>
    </xf>
    <xf numFmtId="0" fontId="21" fillId="9" borderId="12" xfId="26" quotePrefix="1" applyFont="1" applyFill="1" applyBorder="1" applyAlignment="1">
      <alignment vertical="center"/>
    </xf>
    <xf numFmtId="0" fontId="21" fillId="9" borderId="0" xfId="26" applyFont="1" applyFill="1" applyBorder="1" applyAlignment="1">
      <alignment horizontal="left" vertical="center" indent="1"/>
    </xf>
    <xf numFmtId="3" fontId="21" fillId="12" borderId="25" xfId="26" applyNumberFormat="1" applyFont="1" applyFill="1" applyBorder="1" applyAlignment="1">
      <alignment horizontal="right" vertical="center"/>
    </xf>
    <xf numFmtId="0" fontId="51" fillId="0" borderId="0" xfId="26" applyFont="1" applyFill="1" applyAlignment="1">
      <alignment vertical="center"/>
    </xf>
    <xf numFmtId="0" fontId="51" fillId="9" borderId="0" xfId="26" applyFont="1" applyFill="1"/>
    <xf numFmtId="0" fontId="60" fillId="9" borderId="0" xfId="26" applyFont="1" applyFill="1"/>
    <xf numFmtId="0" fontId="51" fillId="9" borderId="0" xfId="26" applyFont="1" applyFill="1" applyAlignment="1">
      <alignment vertical="center"/>
    </xf>
    <xf numFmtId="0" fontId="54" fillId="9" borderId="0" xfId="26" applyFont="1" applyFill="1" applyAlignment="1">
      <alignment vertical="center"/>
    </xf>
    <xf numFmtId="0" fontId="20" fillId="9" borderId="20" xfId="26" applyFont="1" applyFill="1" applyBorder="1" applyAlignment="1">
      <alignment vertical="center"/>
    </xf>
    <xf numFmtId="3" fontId="20" fillId="12" borderId="22" xfId="26" applyNumberFormat="1" applyFont="1" applyFill="1" applyBorder="1" applyAlignment="1">
      <alignment horizontal="right" vertical="center"/>
    </xf>
    <xf numFmtId="3" fontId="20" fillId="9" borderId="21" xfId="26" applyNumberFormat="1" applyFont="1" applyFill="1" applyBorder="1" applyAlignment="1">
      <alignment horizontal="right" vertical="center"/>
    </xf>
    <xf numFmtId="3" fontId="20" fillId="12" borderId="20" xfId="26" applyNumberFormat="1" applyFont="1" applyFill="1" applyBorder="1" applyAlignment="1">
      <alignment horizontal="right" vertical="center"/>
    </xf>
    <xf numFmtId="3" fontId="20" fillId="9" borderId="20" xfId="26" applyNumberFormat="1" applyFont="1" applyFill="1" applyBorder="1" applyAlignment="1">
      <alignment horizontal="right" vertical="center"/>
    </xf>
    <xf numFmtId="0" fontId="54" fillId="0" borderId="0" xfId="26" applyFont="1" applyFill="1"/>
    <xf numFmtId="0" fontId="21" fillId="0" borderId="0" xfId="26" applyFont="1" applyFill="1" applyBorder="1" applyAlignment="1">
      <alignment vertical="center" wrapText="1"/>
    </xf>
    <xf numFmtId="0" fontId="21" fillId="0" borderId="0" xfId="26" applyFont="1" applyFill="1" applyBorder="1" applyAlignment="1">
      <alignment vertical="center"/>
    </xf>
    <xf numFmtId="3" fontId="21" fillId="0" borderId="0" xfId="26" applyNumberFormat="1" applyFont="1" applyFill="1" applyBorder="1" applyAlignment="1">
      <alignment horizontal="right" vertical="center"/>
    </xf>
    <xf numFmtId="3" fontId="21" fillId="0" borderId="0" xfId="26" applyNumberFormat="1" applyFont="1" applyAlignment="1">
      <alignment vertical="center"/>
    </xf>
    <xf numFmtId="168" fontId="21" fillId="0" borderId="0" xfId="26" applyNumberFormat="1" applyFont="1" applyAlignment="1">
      <alignment vertical="center"/>
    </xf>
    <xf numFmtId="0" fontId="54" fillId="0" borderId="0" xfId="26" applyFont="1" applyFill="1" applyBorder="1" applyAlignment="1">
      <alignment vertical="center"/>
    </xf>
    <xf numFmtId="3" fontId="51" fillId="0" borderId="0" xfId="26" applyNumberFormat="1" applyFont="1" applyFill="1" applyBorder="1" applyAlignment="1">
      <alignment horizontal="right" vertical="center"/>
    </xf>
    <xf numFmtId="3" fontId="54" fillId="0" borderId="0" xfId="26" applyNumberFormat="1" applyFont="1" applyFill="1" applyBorder="1" applyAlignment="1">
      <alignment horizontal="right" vertical="center"/>
    </xf>
    <xf numFmtId="0" fontId="51" fillId="0" borderId="0" xfId="26" applyFont="1" applyFill="1" applyBorder="1" applyAlignment="1">
      <alignment vertical="center"/>
    </xf>
    <xf numFmtId="0" fontId="51" fillId="0" borderId="0" xfId="26" applyFont="1" applyFill="1" applyBorder="1" applyAlignment="1">
      <alignment horizontal="left" vertical="center"/>
    </xf>
    <xf numFmtId="0" fontId="61" fillId="0" borderId="0" xfId="26" applyFont="1" applyFill="1" applyBorder="1" applyAlignment="1">
      <alignment horizontal="left" vertical="center"/>
    </xf>
    <xf numFmtId="3" fontId="54" fillId="9" borderId="0" xfId="26" applyNumberFormat="1" applyFont="1" applyFill="1" applyBorder="1" applyAlignment="1">
      <alignment horizontal="right" vertical="center"/>
    </xf>
    <xf numFmtId="0" fontId="54" fillId="9" borderId="0" xfId="26" applyFont="1" applyFill="1" applyBorder="1" applyAlignment="1">
      <alignment horizontal="right"/>
    </xf>
    <xf numFmtId="0" fontId="62" fillId="9" borderId="0" xfId="26" applyFont="1" applyFill="1" applyBorder="1"/>
    <xf numFmtId="0" fontId="63" fillId="9" borderId="0" xfId="26" applyFont="1" applyFill="1" applyBorder="1" applyAlignment="1">
      <alignment vertical="center"/>
    </xf>
    <xf numFmtId="0" fontId="63" fillId="9" borderId="0" xfId="26" applyFont="1" applyFill="1" applyBorder="1" applyAlignment="1">
      <alignment horizontal="right" vertical="center"/>
    </xf>
    <xf numFmtId="0" fontId="54" fillId="9" borderId="0" xfId="26" applyFont="1" applyFill="1" applyBorder="1" applyAlignment="1">
      <alignment horizontal="center" vertical="center"/>
    </xf>
    <xf numFmtId="3" fontId="54" fillId="9" borderId="0" xfId="26" quotePrefix="1" applyNumberFormat="1" applyFont="1" applyFill="1" applyBorder="1" applyAlignment="1">
      <alignment horizontal="right" vertical="center"/>
    </xf>
    <xf numFmtId="49" fontId="54" fillId="9" borderId="0" xfId="26" applyNumberFormat="1" applyFont="1" applyFill="1" applyBorder="1" applyAlignment="1">
      <alignment horizontal="right" vertical="center"/>
    </xf>
    <xf numFmtId="0" fontId="54" fillId="9" borderId="0" xfId="26" applyFont="1" applyFill="1" applyAlignment="1">
      <alignment horizontal="right"/>
    </xf>
    <xf numFmtId="3" fontId="64" fillId="9" borderId="0" xfId="26" applyNumberFormat="1" applyFont="1" applyFill="1"/>
    <xf numFmtId="0" fontId="20" fillId="9" borderId="11" xfId="26" applyFont="1" applyFill="1" applyBorder="1" applyAlignment="1">
      <alignment horizontal="left" vertical="center"/>
    </xf>
    <xf numFmtId="3" fontId="20" fillId="12" borderId="19" xfId="26" applyNumberFormat="1" applyFont="1" applyFill="1" applyBorder="1" applyAlignment="1">
      <alignment horizontal="right" vertical="center"/>
    </xf>
    <xf numFmtId="3" fontId="20" fillId="9" borderId="18" xfId="26" applyNumberFormat="1" applyFont="1" applyFill="1" applyBorder="1" applyAlignment="1">
      <alignment horizontal="right" vertical="center"/>
    </xf>
    <xf numFmtId="0" fontId="20" fillId="9" borderId="0" xfId="26" applyFont="1" applyFill="1"/>
    <xf numFmtId="0" fontId="21" fillId="9" borderId="12" xfId="26" applyFont="1" applyFill="1" applyBorder="1" applyAlignment="1">
      <alignment horizontal="left" vertical="center" indent="1"/>
    </xf>
    <xf numFmtId="0" fontId="21" fillId="9" borderId="0" xfId="26" applyFont="1" applyFill="1" applyBorder="1" applyAlignment="1">
      <alignment horizontal="left" vertical="center"/>
    </xf>
    <xf numFmtId="0" fontId="21" fillId="9" borderId="11" xfId="26" applyFont="1" applyFill="1" applyBorder="1" applyAlignment="1">
      <alignment horizontal="left" vertical="center"/>
    </xf>
    <xf numFmtId="3" fontId="21" fillId="12" borderId="19" xfId="26" applyNumberFormat="1" applyFont="1" applyFill="1" applyBorder="1" applyAlignment="1">
      <alignment horizontal="right" vertical="center"/>
    </xf>
    <xf numFmtId="3" fontId="21" fillId="9" borderId="18" xfId="26" applyNumberFormat="1" applyFont="1" applyFill="1" applyBorder="1" applyAlignment="1">
      <alignment horizontal="right" vertical="center"/>
    </xf>
    <xf numFmtId="0" fontId="20" fillId="9" borderId="11" xfId="26" applyFont="1" applyFill="1" applyBorder="1" applyAlignment="1">
      <alignment vertical="center"/>
    </xf>
    <xf numFmtId="0" fontId="20" fillId="9" borderId="27" xfId="26" applyFont="1" applyFill="1" applyBorder="1" applyAlignment="1">
      <alignment vertical="center"/>
    </xf>
    <xf numFmtId="3" fontId="20" fillId="12" borderId="26" xfId="26" applyNumberFormat="1" applyFont="1" applyFill="1" applyBorder="1" applyAlignment="1">
      <alignment horizontal="right" vertical="center"/>
    </xf>
    <xf numFmtId="3" fontId="20" fillId="9" borderId="42" xfId="26" applyNumberFormat="1" applyFont="1" applyFill="1" applyBorder="1" applyAlignment="1">
      <alignment horizontal="right" vertical="center"/>
    </xf>
    <xf numFmtId="3" fontId="63" fillId="9" borderId="0" xfId="26" applyNumberFormat="1" applyFont="1" applyFill="1" applyBorder="1" applyAlignment="1">
      <alignment horizontal="right" vertical="center"/>
    </xf>
    <xf numFmtId="0" fontId="65" fillId="9" borderId="0" xfId="0" applyFont="1" applyFill="1" applyBorder="1" applyAlignment="1">
      <alignment vertical="center"/>
    </xf>
    <xf numFmtId="0" fontId="66" fillId="9" borderId="0" xfId="0" applyFont="1" applyFill="1" applyBorder="1" applyAlignment="1">
      <alignment vertical="center"/>
    </xf>
    <xf numFmtId="0" fontId="67" fillId="9" borderId="0" xfId="0" applyFont="1" applyFill="1" applyAlignment="1">
      <alignment horizontal="left" vertical="center"/>
    </xf>
    <xf numFmtId="0" fontId="68" fillId="17" borderId="0" xfId="0" applyFont="1" applyFill="1" applyAlignment="1">
      <alignment horizontal="left" vertical="center" indent="3"/>
    </xf>
    <xf numFmtId="0" fontId="21" fillId="17" borderId="0" xfId="0" applyFont="1" applyFill="1"/>
    <xf numFmtId="0" fontId="21" fillId="17" borderId="0" xfId="0" applyFont="1" applyFill="1" applyBorder="1"/>
    <xf numFmtId="0" fontId="65" fillId="17" borderId="0" xfId="0" applyFont="1" applyFill="1" applyBorder="1" applyAlignment="1">
      <alignment horizontal="left" vertical="center"/>
    </xf>
    <xf numFmtId="0" fontId="69" fillId="9" borderId="43" xfId="0" applyFont="1" applyFill="1" applyBorder="1" applyAlignment="1">
      <alignment vertical="center"/>
    </xf>
    <xf numFmtId="0" fontId="70" fillId="9" borderId="44" xfId="0" applyFont="1" applyFill="1" applyBorder="1" applyAlignment="1">
      <alignment horizontal="right" vertical="center" wrapText="1"/>
    </xf>
    <xf numFmtId="0" fontId="70" fillId="9" borderId="45" xfId="0" applyFont="1" applyFill="1" applyBorder="1" applyAlignment="1">
      <alignment horizontal="right" vertical="center" wrapText="1"/>
    </xf>
    <xf numFmtId="0" fontId="52" fillId="9" borderId="46" xfId="0" applyFont="1" applyFill="1" applyBorder="1" applyAlignment="1"/>
    <xf numFmtId="0" fontId="70" fillId="9" borderId="47" xfId="0" applyFont="1" applyFill="1" applyBorder="1" applyAlignment="1">
      <alignment horizontal="right" wrapText="1"/>
    </xf>
    <xf numFmtId="0" fontId="70" fillId="9" borderId="48" xfId="0" applyFont="1" applyFill="1" applyBorder="1" applyAlignment="1">
      <alignment horizontal="right" wrapText="1"/>
    </xf>
    <xf numFmtId="0" fontId="21" fillId="9" borderId="49" xfId="0" applyFont="1" applyFill="1" applyBorder="1"/>
    <xf numFmtId="170" fontId="21" fillId="0" borderId="50" xfId="0" applyNumberFormat="1" applyFont="1" applyFill="1" applyBorder="1"/>
    <xf numFmtId="0" fontId="52" fillId="9" borderId="51" xfId="0" applyFont="1" applyFill="1" applyBorder="1" applyAlignment="1">
      <alignment horizontal="left" vertical="center" indent="1"/>
    </xf>
    <xf numFmtId="170" fontId="52" fillId="9" borderId="52" xfId="72" applyNumberFormat="1" applyFont="1" applyFill="1" applyBorder="1" applyAlignment="1">
      <alignment horizontal="right" vertical="center"/>
    </xf>
    <xf numFmtId="0" fontId="21" fillId="9" borderId="51" xfId="0" applyFont="1" applyFill="1" applyBorder="1"/>
    <xf numFmtId="0" fontId="21" fillId="9" borderId="53" xfId="0" applyFont="1" applyFill="1" applyBorder="1"/>
    <xf numFmtId="0" fontId="20" fillId="9" borderId="54" xfId="0" applyFont="1" applyFill="1" applyBorder="1"/>
    <xf numFmtId="170" fontId="20" fillId="9" borderId="55" xfId="0" applyNumberFormat="1" applyFont="1" applyFill="1" applyBorder="1"/>
    <xf numFmtId="170" fontId="20" fillId="9" borderId="56" xfId="0" applyNumberFormat="1" applyFont="1" applyFill="1" applyBorder="1"/>
    <xf numFmtId="0" fontId="20" fillId="0" borderId="0" xfId="0" applyFont="1" applyFill="1" applyBorder="1"/>
    <xf numFmtId="0" fontId="32" fillId="0" borderId="0" xfId="0" applyFont="1" applyFill="1" applyBorder="1"/>
    <xf numFmtId="0" fontId="71" fillId="17" borderId="0" xfId="0" applyFont="1" applyFill="1" applyBorder="1" applyAlignment="1">
      <alignment horizontal="left" vertical="center"/>
    </xf>
    <xf numFmtId="0" fontId="21" fillId="9" borderId="43" xfId="0" applyFont="1" applyFill="1" applyBorder="1"/>
    <xf numFmtId="0" fontId="70" fillId="9" borderId="57" xfId="0" applyFont="1" applyFill="1" applyBorder="1" applyAlignment="1">
      <alignment horizontal="center" vertical="center" wrapText="1"/>
    </xf>
    <xf numFmtId="0" fontId="52" fillId="9" borderId="58" xfId="0" applyFont="1" applyFill="1" applyBorder="1" applyAlignment="1"/>
    <xf numFmtId="0" fontId="70" fillId="9" borderId="59" xfId="0" applyFont="1" applyFill="1" applyBorder="1" applyAlignment="1">
      <alignment horizontal="right" wrapText="1"/>
    </xf>
    <xf numFmtId="170" fontId="21" fillId="9" borderId="60" xfId="0" applyNumberFormat="1" applyFont="1" applyFill="1" applyBorder="1"/>
    <xf numFmtId="170" fontId="21" fillId="0" borderId="61" xfId="0" applyNumberFormat="1" applyFont="1" applyFill="1" applyBorder="1"/>
    <xf numFmtId="170" fontId="21" fillId="18" borderId="62" xfId="0" applyNumberFormat="1" applyFont="1" applyFill="1" applyBorder="1"/>
    <xf numFmtId="170" fontId="21" fillId="9" borderId="61" xfId="0" applyNumberFormat="1" applyFont="1" applyFill="1" applyBorder="1"/>
    <xf numFmtId="0" fontId="20" fillId="9" borderId="63" xfId="0" applyFont="1" applyFill="1" applyBorder="1"/>
    <xf numFmtId="170" fontId="20" fillId="9" borderId="64" xfId="0" applyNumberFormat="1" applyFont="1" applyFill="1" applyBorder="1"/>
    <xf numFmtId="0" fontId="32" fillId="0" borderId="0" xfId="0" applyFont="1" applyFill="1"/>
    <xf numFmtId="0" fontId="65" fillId="9" borderId="0" xfId="27" applyFont="1" applyFill="1" applyBorder="1" applyAlignment="1">
      <alignment vertical="center"/>
    </xf>
    <xf numFmtId="0" fontId="66" fillId="9" borderId="0" xfId="27" applyFont="1" applyFill="1" applyBorder="1" applyAlignment="1">
      <alignment vertical="center"/>
    </xf>
    <xf numFmtId="0" fontId="129" fillId="9" borderId="0" xfId="27" applyFont="1" applyFill="1" applyBorder="1" applyAlignment="1">
      <alignment vertical="center"/>
    </xf>
    <xf numFmtId="0" fontId="67" fillId="9" borderId="0" xfId="27" applyFont="1" applyFill="1" applyAlignment="1">
      <alignment horizontal="left" vertical="center"/>
    </xf>
    <xf numFmtId="0" fontId="50" fillId="9" borderId="0" xfId="27" applyFont="1" applyFill="1"/>
    <xf numFmtId="0" fontId="68" fillId="17" borderId="0" xfId="27" applyFont="1" applyFill="1" applyAlignment="1">
      <alignment horizontal="left" vertical="center" indent="3"/>
    </xf>
    <xf numFmtId="0" fontId="21" fillId="17" borderId="0" xfId="27" applyFont="1" applyFill="1"/>
    <xf numFmtId="0" fontId="21" fillId="17" borderId="0" xfId="27" applyFont="1" applyFill="1" applyBorder="1"/>
    <xf numFmtId="0" fontId="20" fillId="9" borderId="0" xfId="27" applyFont="1" applyFill="1" applyBorder="1" applyAlignment="1">
      <alignment vertical="center"/>
    </xf>
    <xf numFmtId="0" fontId="50" fillId="9" borderId="0" xfId="27" applyFont="1" applyFill="1" applyAlignment="1">
      <alignment vertical="center"/>
    </xf>
    <xf numFmtId="0" fontId="21" fillId="9" borderId="0" xfId="27" applyFont="1" applyFill="1" applyAlignment="1">
      <alignment vertical="center"/>
    </xf>
    <xf numFmtId="0" fontId="65" fillId="17" borderId="0" xfId="27" applyFont="1" applyFill="1" applyBorder="1" applyAlignment="1">
      <alignment horizontal="left" vertical="center"/>
    </xf>
    <xf numFmtId="0" fontId="21" fillId="9" borderId="0" xfId="27" applyFont="1" applyFill="1" applyBorder="1" applyAlignment="1">
      <alignment vertical="center"/>
    </xf>
    <xf numFmtId="0" fontId="69" fillId="9" borderId="85" xfId="27" applyFont="1" applyFill="1" applyBorder="1" applyAlignment="1">
      <alignment vertical="center"/>
    </xf>
    <xf numFmtId="0" fontId="70" fillId="9" borderId="86" xfId="27" applyFont="1" applyFill="1" applyBorder="1" applyAlignment="1">
      <alignment horizontal="right" vertical="center" wrapText="1"/>
    </xf>
    <xf numFmtId="0" fontId="52" fillId="9" borderId="87" xfId="27" applyFont="1" applyFill="1" applyBorder="1" applyAlignment="1"/>
    <xf numFmtId="0" fontId="70" fillId="9" borderId="88" xfId="27" applyFont="1" applyFill="1" applyBorder="1" applyAlignment="1">
      <alignment horizontal="right" wrapText="1"/>
    </xf>
    <xf numFmtId="0" fontId="21" fillId="9" borderId="0" xfId="27" applyFont="1" applyFill="1" applyBorder="1" applyAlignment="1">
      <alignment vertical="top"/>
    </xf>
    <xf numFmtId="0" fontId="21" fillId="9" borderId="0" xfId="27" applyFont="1" applyFill="1" applyAlignment="1">
      <alignment vertical="top"/>
    </xf>
    <xf numFmtId="170" fontId="52" fillId="9" borderId="89" xfId="72" applyNumberFormat="1" applyFont="1" applyFill="1" applyBorder="1" applyAlignment="1">
      <alignment horizontal="right" vertical="center"/>
    </xf>
    <xf numFmtId="170" fontId="21" fillId="9" borderId="0" xfId="27" applyNumberFormat="1" applyFont="1" applyFill="1"/>
    <xf numFmtId="0" fontId="52" fillId="9" borderId="0" xfId="27" applyFont="1" applyFill="1" applyBorder="1" applyAlignment="1">
      <alignment horizontal="left" vertical="center" indent="1"/>
    </xf>
    <xf numFmtId="170" fontId="52" fillId="9" borderId="90" xfId="72" applyNumberFormat="1" applyFont="1" applyFill="1" applyBorder="1" applyAlignment="1">
      <alignment horizontal="right" vertical="center"/>
    </xf>
    <xf numFmtId="170" fontId="52" fillId="9" borderId="90" xfId="72" applyNumberFormat="1" applyFont="1" applyFill="1" applyBorder="1" applyAlignment="1">
      <alignment vertical="center"/>
    </xf>
    <xf numFmtId="170" fontId="130" fillId="9" borderId="90" xfId="72" applyNumberFormat="1" applyFont="1" applyFill="1" applyBorder="1" applyAlignment="1">
      <alignment vertical="center"/>
    </xf>
    <xf numFmtId="170" fontId="36" fillId="9" borderId="90" xfId="27" applyNumberFormat="1" applyFont="1" applyFill="1" applyBorder="1"/>
    <xf numFmtId="170" fontId="21" fillId="9" borderId="90" xfId="27" applyNumberFormat="1" applyFont="1" applyFill="1" applyBorder="1"/>
    <xf numFmtId="0" fontId="20" fillId="9" borderId="0" xfId="27" applyFont="1" applyFill="1" applyBorder="1"/>
    <xf numFmtId="0" fontId="20" fillId="9" borderId="0" xfId="27" applyFont="1" applyFill="1"/>
    <xf numFmtId="0" fontId="20" fillId="9" borderId="63" xfId="27" applyFont="1" applyFill="1" applyBorder="1"/>
    <xf numFmtId="170" fontId="20" fillId="9" borderId="91" xfId="27" applyNumberFormat="1" applyFont="1" applyFill="1" applyBorder="1"/>
    <xf numFmtId="170" fontId="20" fillId="18" borderId="91" xfId="27" applyNumberFormat="1" applyFont="1" applyFill="1" applyBorder="1"/>
    <xf numFmtId="0" fontId="50" fillId="0" borderId="0" xfId="27" applyFont="1" applyFill="1" applyBorder="1"/>
    <xf numFmtId="0" fontId="50" fillId="9" borderId="0" xfId="27" applyFont="1" applyFill="1" applyBorder="1"/>
    <xf numFmtId="0" fontId="21" fillId="9" borderId="85" xfId="27" applyFont="1" applyFill="1" applyBorder="1"/>
    <xf numFmtId="0" fontId="50" fillId="9" borderId="0" xfId="27" applyFont="1" applyFill="1" applyBorder="1" applyAlignment="1">
      <alignment vertical="top"/>
    </xf>
    <xf numFmtId="0" fontId="20" fillId="9" borderId="0" xfId="27" applyFont="1" applyFill="1" applyAlignment="1">
      <alignment vertical="top"/>
    </xf>
    <xf numFmtId="0" fontId="52" fillId="9" borderId="0" xfId="27" applyFont="1" applyFill="1" applyBorder="1" applyAlignment="1">
      <alignment vertical="center"/>
    </xf>
    <xf numFmtId="171" fontId="52" fillId="9" borderId="90" xfId="27" applyNumberFormat="1" applyFont="1" applyFill="1" applyBorder="1" applyAlignment="1">
      <alignment horizontal="right" vertical="center" wrapText="1"/>
    </xf>
    <xf numFmtId="171" fontId="52" fillId="9" borderId="89" xfId="27" applyNumberFormat="1" applyFont="1" applyFill="1" applyBorder="1" applyAlignment="1">
      <alignment horizontal="right" vertical="center" wrapText="1"/>
    </xf>
    <xf numFmtId="0" fontId="52" fillId="9" borderId="90" xfId="27" applyFont="1" applyFill="1" applyBorder="1" applyAlignment="1">
      <alignment horizontal="right" vertical="center" wrapText="1"/>
    </xf>
    <xf numFmtId="171" fontId="20" fillId="9" borderId="91" xfId="27" applyNumberFormat="1" applyFont="1" applyFill="1" applyBorder="1"/>
    <xf numFmtId="0" fontId="49" fillId="9" borderId="0" xfId="27" applyFont="1" applyFill="1" applyBorder="1"/>
    <xf numFmtId="171" fontId="52" fillId="0" borderId="89" xfId="27" applyNumberFormat="1" applyFont="1" applyFill="1" applyBorder="1" applyAlignment="1">
      <alignment horizontal="right" vertical="center" wrapText="1"/>
    </xf>
    <xf numFmtId="170" fontId="20" fillId="0" borderId="91" xfId="27" applyNumberFormat="1" applyFont="1" applyFill="1" applyBorder="1"/>
    <xf numFmtId="171" fontId="20" fillId="0" borderId="91" xfId="27" applyNumberFormat="1" applyFont="1" applyFill="1" applyBorder="1"/>
    <xf numFmtId="0" fontId="20" fillId="0" borderId="0" xfId="27" applyFont="1" applyFill="1" applyBorder="1"/>
    <xf numFmtId="171" fontId="21" fillId="9" borderId="90" xfId="27" applyNumberFormat="1" applyFont="1" applyFill="1" applyBorder="1"/>
    <xf numFmtId="0" fontId="39" fillId="9" borderId="0" xfId="26" applyFont="1" applyFill="1" applyAlignment="1">
      <alignment horizontal="right" vertical="center"/>
    </xf>
    <xf numFmtId="0" fontId="38" fillId="15" borderId="0" xfId="26" applyFont="1" applyFill="1" applyAlignment="1">
      <alignment horizontal="left" vertical="center" indent="3"/>
    </xf>
    <xf numFmtId="0" fontId="21" fillId="15" borderId="0" xfId="26" applyFont="1" applyFill="1"/>
    <xf numFmtId="0" fontId="21" fillId="15" borderId="0" xfId="26" applyFont="1" applyFill="1" applyBorder="1"/>
    <xf numFmtId="0" fontId="41" fillId="15" borderId="0" xfId="26" applyFont="1" applyFill="1" applyAlignment="1">
      <alignment horizontal="left" vertical="center"/>
    </xf>
    <xf numFmtId="0" fontId="21" fillId="0" borderId="0" xfId="26" applyFont="1" applyFill="1" applyAlignment="1">
      <alignment vertical="center"/>
    </xf>
    <xf numFmtId="0" fontId="35" fillId="15" borderId="0" xfId="26" applyFont="1" applyFill="1" applyBorder="1" applyAlignment="1">
      <alignment horizontal="left" vertical="center"/>
    </xf>
    <xf numFmtId="0" fontId="20" fillId="15" borderId="0" xfId="26" applyFont="1" applyFill="1" applyBorder="1" applyAlignment="1">
      <alignment vertical="center"/>
    </xf>
    <xf numFmtId="0" fontId="20" fillId="15" borderId="0" xfId="26" applyFont="1" applyFill="1" applyAlignment="1">
      <alignment vertical="center"/>
    </xf>
    <xf numFmtId="0" fontId="21" fillId="15" borderId="0" xfId="26" applyFont="1" applyFill="1" applyAlignment="1">
      <alignment vertical="center"/>
    </xf>
    <xf numFmtId="0" fontId="33" fillId="9" borderId="92" xfId="26" applyFont="1" applyFill="1" applyBorder="1" applyAlignment="1">
      <alignment vertical="center"/>
    </xf>
    <xf numFmtId="0" fontId="34" fillId="12" borderId="37" xfId="26" applyFont="1" applyFill="1" applyBorder="1" applyAlignment="1">
      <alignment horizontal="right" vertical="center"/>
    </xf>
    <xf numFmtId="0" fontId="34" fillId="9" borderId="38" xfId="26" applyFont="1" applyFill="1" applyBorder="1" applyAlignment="1">
      <alignment horizontal="right" vertical="center"/>
    </xf>
    <xf numFmtId="0" fontId="34" fillId="9" borderId="0" xfId="26" applyFont="1" applyFill="1" applyBorder="1" applyAlignment="1">
      <alignment horizontal="right" vertical="center"/>
    </xf>
    <xf numFmtId="0" fontId="34" fillId="9" borderId="92" xfId="26" applyFont="1" applyFill="1" applyBorder="1" applyAlignment="1">
      <alignment horizontal="right" vertical="center"/>
    </xf>
    <xf numFmtId="0" fontId="21" fillId="0" borderId="92" xfId="26" applyFont="1" applyFill="1" applyBorder="1" applyAlignment="1">
      <alignment vertical="center"/>
    </xf>
    <xf numFmtId="0" fontId="34" fillId="0" borderId="92" xfId="26" applyFont="1" applyFill="1" applyBorder="1" applyAlignment="1">
      <alignment horizontal="right" vertical="center"/>
    </xf>
    <xf numFmtId="0" fontId="34" fillId="0" borderId="0" xfId="26" applyFont="1" applyFill="1" applyBorder="1" applyAlignment="1">
      <alignment horizontal="right" vertical="center"/>
    </xf>
    <xf numFmtId="0" fontId="34" fillId="0" borderId="38" xfId="26" applyFont="1" applyFill="1" applyBorder="1" applyAlignment="1">
      <alignment horizontal="right" vertical="center"/>
    </xf>
    <xf numFmtId="0" fontId="21" fillId="0" borderId="93" xfId="26" applyFont="1" applyFill="1" applyBorder="1" applyAlignment="1">
      <alignment vertical="center"/>
    </xf>
    <xf numFmtId="0" fontId="34" fillId="12" borderId="94" xfId="26" applyFont="1" applyFill="1" applyBorder="1" applyAlignment="1">
      <alignment horizontal="right" vertical="center"/>
    </xf>
    <xf numFmtId="0" fontId="34" fillId="0" borderId="95" xfId="26" applyFont="1" applyFill="1" applyBorder="1" applyAlignment="1">
      <alignment horizontal="right" vertical="center"/>
    </xf>
    <xf numFmtId="0" fontId="34" fillId="0" borderId="96" xfId="26" applyFont="1" applyFill="1" applyBorder="1" applyAlignment="1">
      <alignment horizontal="right" vertical="center"/>
    </xf>
    <xf numFmtId="0" fontId="34" fillId="0" borderId="93" xfId="26" applyFont="1" applyFill="1" applyBorder="1" applyAlignment="1">
      <alignment horizontal="right" vertical="center"/>
    </xf>
    <xf numFmtId="0" fontId="21" fillId="0" borderId="97" xfId="26" applyFont="1" applyBorder="1" applyAlignment="1">
      <alignment horizontal="left" vertical="center" indent="1"/>
    </xf>
    <xf numFmtId="168" fontId="21" fillId="12" borderId="98" xfId="11" applyNumberFormat="1" applyFont="1" applyFill="1" applyBorder="1" applyAlignment="1">
      <alignment vertical="center"/>
    </xf>
    <xf numFmtId="168" fontId="21" fillId="0" borderId="99" xfId="11" applyNumberFormat="1" applyFont="1" applyFill="1" applyBorder="1" applyAlignment="1">
      <alignment vertical="center"/>
    </xf>
    <xf numFmtId="168" fontId="21" fillId="0" borderId="100" xfId="11" applyNumberFormat="1" applyFont="1" applyFill="1" applyBorder="1" applyAlignment="1">
      <alignment vertical="center"/>
    </xf>
    <xf numFmtId="168" fontId="21" fillId="0" borderId="97" xfId="11" applyNumberFormat="1" applyFont="1" applyFill="1" applyBorder="1" applyAlignment="1">
      <alignment vertical="center"/>
    </xf>
    <xf numFmtId="168" fontId="21" fillId="0" borderId="100" xfId="11" applyNumberFormat="1" applyFont="1" applyBorder="1" applyAlignment="1">
      <alignment vertical="center"/>
    </xf>
    <xf numFmtId="168" fontId="21" fillId="0" borderId="97" xfId="11" applyNumberFormat="1" applyFont="1" applyBorder="1" applyAlignment="1">
      <alignment vertical="center"/>
    </xf>
    <xf numFmtId="0" fontId="21" fillId="0" borderId="92" xfId="26" applyFont="1" applyBorder="1" applyAlignment="1">
      <alignment horizontal="left" vertical="center" indent="1"/>
    </xf>
    <xf numFmtId="168" fontId="21" fillId="12" borderId="37" xfId="11" applyNumberFormat="1" applyFont="1" applyFill="1" applyBorder="1" applyAlignment="1">
      <alignment vertical="center"/>
    </xf>
    <xf numFmtId="168" fontId="21" fillId="0" borderId="38" xfId="11" applyNumberFormat="1" applyFont="1" applyFill="1" applyBorder="1" applyAlignment="1">
      <alignment vertical="center"/>
    </xf>
    <xf numFmtId="168" fontId="21" fillId="0" borderId="0" xfId="11" applyNumberFormat="1" applyFont="1" applyFill="1" applyBorder="1" applyAlignment="1">
      <alignment vertical="center"/>
    </xf>
    <xf numFmtId="168" fontId="21" fillId="0" borderId="92" xfId="11" applyNumberFormat="1" applyFont="1" applyFill="1" applyBorder="1" applyAlignment="1">
      <alignment vertical="center"/>
    </xf>
    <xf numFmtId="168" fontId="21" fillId="0" borderId="0" xfId="11" applyNumberFormat="1" applyFont="1" applyBorder="1" applyAlignment="1">
      <alignment vertical="center"/>
    </xf>
    <xf numFmtId="168" fontId="21" fillId="0" borderId="92" xfId="11" applyNumberFormat="1" applyFont="1" applyBorder="1" applyAlignment="1">
      <alignment vertical="center"/>
    </xf>
    <xf numFmtId="0" fontId="21" fillId="0" borderId="93" xfId="26" applyFont="1" applyBorder="1" applyAlignment="1">
      <alignment horizontal="left" vertical="center" indent="1"/>
    </xf>
    <xf numFmtId="168" fontId="21" fillId="12" borderId="94" xfId="11" applyNumberFormat="1" applyFont="1" applyFill="1" applyBorder="1" applyAlignment="1">
      <alignment vertical="center"/>
    </xf>
    <xf numFmtId="168" fontId="21" fillId="0" borderId="95" xfId="11" applyNumberFormat="1" applyFont="1" applyFill="1" applyBorder="1" applyAlignment="1">
      <alignment vertical="center"/>
    </xf>
    <xf numFmtId="168" fontId="21" fillId="0" borderId="96" xfId="11" applyNumberFormat="1" applyFont="1" applyFill="1" applyBorder="1" applyAlignment="1">
      <alignment vertical="center"/>
    </xf>
    <xf numFmtId="168" fontId="21" fillId="0" borderId="93" xfId="11" applyNumberFormat="1" applyFont="1" applyFill="1" applyBorder="1" applyAlignment="1">
      <alignment vertical="center"/>
    </xf>
    <xf numFmtId="168" fontId="21" fillId="0" borderId="96" xfId="11" applyNumberFormat="1" applyFont="1" applyBorder="1" applyAlignment="1">
      <alignment vertical="center"/>
    </xf>
    <xf numFmtId="168" fontId="21" fillId="0" borderId="93" xfId="11" applyNumberFormat="1" applyFont="1" applyBorder="1" applyAlignment="1">
      <alignment vertical="center"/>
    </xf>
    <xf numFmtId="0" fontId="21" fillId="0" borderId="101" xfId="26" applyFont="1" applyBorder="1" applyAlignment="1">
      <alignment vertical="center"/>
    </xf>
    <xf numFmtId="168" fontId="21" fillId="12" borderId="39" xfId="11" applyNumberFormat="1" applyFont="1" applyFill="1" applyBorder="1" applyAlignment="1">
      <alignment vertical="center"/>
    </xf>
    <xf numFmtId="168" fontId="21" fillId="0" borderId="41" xfId="11" applyNumberFormat="1" applyFont="1" applyFill="1" applyBorder="1" applyAlignment="1">
      <alignment vertical="center"/>
    </xf>
    <xf numFmtId="168" fontId="21" fillId="0" borderId="40" xfId="11" applyNumberFormat="1" applyFont="1" applyFill="1" applyBorder="1" applyAlignment="1">
      <alignment vertical="center"/>
    </xf>
    <xf numFmtId="168" fontId="21" fillId="0" borderId="101" xfId="11" applyNumberFormat="1" applyFont="1" applyFill="1" applyBorder="1" applyAlignment="1">
      <alignment vertical="center"/>
    </xf>
    <xf numFmtId="168" fontId="21" fillId="0" borderId="40" xfId="11" applyNumberFormat="1" applyFont="1" applyBorder="1" applyAlignment="1">
      <alignment vertical="center"/>
    </xf>
    <xf numFmtId="168" fontId="21" fillId="0" borderId="101" xfId="11" applyNumberFormat="1" applyFont="1" applyBorder="1" applyAlignment="1">
      <alignment vertical="center"/>
    </xf>
    <xf numFmtId="0" fontId="21" fillId="0" borderId="97" xfId="26" applyFont="1" applyBorder="1" applyAlignment="1">
      <alignment horizontal="left" vertical="center" indent="2"/>
    </xf>
    <xf numFmtId="0" fontId="21" fillId="0" borderId="92" xfId="26" applyFont="1" applyBorder="1" applyAlignment="1">
      <alignment horizontal="left" vertical="center" indent="2"/>
    </xf>
    <xf numFmtId="0" fontId="21" fillId="0" borderId="93" xfId="26" applyFont="1" applyFill="1" applyBorder="1" applyAlignment="1">
      <alignment horizontal="left" vertical="center" indent="1"/>
    </xf>
    <xf numFmtId="0" fontId="20" fillId="0" borderId="101" xfId="26" applyFont="1" applyBorder="1" applyAlignment="1">
      <alignment vertical="center"/>
    </xf>
    <xf numFmtId="168" fontId="20" fillId="12" borderId="39" xfId="11" applyNumberFormat="1" applyFont="1" applyFill="1" applyBorder="1" applyAlignment="1">
      <alignment vertical="center"/>
    </xf>
    <xf numFmtId="168" fontId="20" fillId="0" borderId="41" xfId="11" applyNumberFormat="1" applyFont="1" applyFill="1" applyBorder="1" applyAlignment="1">
      <alignment vertical="center"/>
    </xf>
    <xf numFmtId="168" fontId="20" fillId="0" borderId="40" xfId="11" applyNumberFormat="1" applyFont="1" applyFill="1" applyBorder="1" applyAlignment="1">
      <alignment vertical="center"/>
    </xf>
    <xf numFmtId="168" fontId="20" fillId="0" borderId="101" xfId="11" applyNumberFormat="1" applyFont="1" applyFill="1" applyBorder="1" applyAlignment="1">
      <alignment vertical="center"/>
    </xf>
    <xf numFmtId="168" fontId="20" fillId="0" borderId="40" xfId="11" applyNumberFormat="1" applyFont="1" applyBorder="1" applyAlignment="1">
      <alignment vertical="center"/>
    </xf>
    <xf numFmtId="168" fontId="20" fillId="0" borderId="101" xfId="11" applyNumberFormat="1" applyFont="1" applyBorder="1" applyAlignment="1">
      <alignment vertical="center"/>
    </xf>
    <xf numFmtId="0" fontId="21" fillId="9" borderId="97" xfId="26" applyFont="1" applyFill="1" applyBorder="1" applyAlignment="1">
      <alignment horizontal="left" vertical="center" indent="1"/>
    </xf>
    <xf numFmtId="0" fontId="21" fillId="9" borderId="93" xfId="26" applyFont="1" applyFill="1" applyBorder="1" applyAlignment="1">
      <alignment horizontal="left" vertical="center" indent="1"/>
    </xf>
    <xf numFmtId="0" fontId="20" fillId="9" borderId="101" xfId="26" applyFont="1" applyFill="1" applyBorder="1" applyAlignment="1">
      <alignment vertical="center"/>
    </xf>
    <xf numFmtId="0" fontId="33" fillId="0" borderId="101" xfId="26" applyFont="1" applyBorder="1" applyAlignment="1">
      <alignment vertical="center"/>
    </xf>
    <xf numFmtId="168" fontId="33" fillId="12" borderId="39" xfId="11" applyNumberFormat="1" applyFont="1" applyFill="1" applyBorder="1" applyAlignment="1">
      <alignment vertical="center"/>
    </xf>
    <xf numFmtId="168" fontId="33" fillId="0" borderId="41" xfId="11" applyNumberFormat="1" applyFont="1" applyFill="1" applyBorder="1" applyAlignment="1">
      <alignment vertical="center"/>
    </xf>
    <xf numFmtId="168" fontId="33" fillId="0" borderId="40" xfId="11" applyNumberFormat="1" applyFont="1" applyBorder="1" applyAlignment="1">
      <alignment vertical="center"/>
    </xf>
    <xf numFmtId="168" fontId="33" fillId="0" borderId="101" xfId="11" applyNumberFormat="1" applyFont="1" applyBorder="1" applyAlignment="1">
      <alignment vertical="center"/>
    </xf>
    <xf numFmtId="0" fontId="21" fillId="0" borderId="97" xfId="26" applyFont="1" applyFill="1" applyBorder="1" applyAlignment="1">
      <alignment vertical="center"/>
    </xf>
    <xf numFmtId="0" fontId="20" fillId="0" borderId="101" xfId="26" applyFont="1" applyFill="1" applyBorder="1" applyAlignment="1">
      <alignment vertical="center"/>
    </xf>
    <xf numFmtId="168" fontId="34" fillId="12" borderId="98" xfId="11" applyNumberFormat="1" applyFont="1" applyFill="1" applyBorder="1" applyAlignment="1">
      <alignment vertical="center"/>
    </xf>
    <xf numFmtId="168" fontId="34" fillId="0" borderId="99" xfId="11" applyNumberFormat="1" applyFont="1" applyFill="1" applyBorder="1" applyAlignment="1">
      <alignment vertical="center"/>
    </xf>
    <xf numFmtId="168" fontId="34" fillId="12" borderId="37" xfId="11" applyNumberFormat="1" applyFont="1" applyFill="1" applyBorder="1" applyAlignment="1">
      <alignment vertical="center"/>
    </xf>
    <xf numFmtId="168" fontId="34" fillId="0" borderId="38" xfId="11" applyNumberFormat="1" applyFont="1" applyFill="1" applyBorder="1" applyAlignment="1">
      <alignment vertical="center"/>
    </xf>
    <xf numFmtId="168" fontId="34" fillId="12" borderId="94" xfId="11" applyNumberFormat="1" applyFont="1" applyFill="1" applyBorder="1" applyAlignment="1">
      <alignment vertical="center"/>
    </xf>
    <xf numFmtId="168" fontId="34" fillId="0" borderId="95" xfId="11" applyNumberFormat="1" applyFont="1" applyFill="1" applyBorder="1" applyAlignment="1">
      <alignment vertical="center"/>
    </xf>
    <xf numFmtId="0" fontId="36" fillId="0" borderId="97" xfId="26" applyFont="1" applyBorder="1" applyAlignment="1">
      <alignment vertical="center"/>
    </xf>
    <xf numFmtId="168" fontId="20" fillId="12" borderId="98" xfId="11" applyNumberFormat="1" applyFont="1" applyFill="1" applyBorder="1" applyAlignment="1">
      <alignment vertical="center"/>
    </xf>
    <xf numFmtId="168" fontId="20" fillId="0" borderId="99" xfId="11" applyNumberFormat="1" applyFont="1" applyFill="1" applyBorder="1" applyAlignment="1">
      <alignment vertical="center"/>
    </xf>
    <xf numFmtId="168" fontId="20" fillId="0" borderId="97" xfId="11" applyNumberFormat="1" applyFont="1" applyFill="1" applyBorder="1" applyAlignment="1">
      <alignment vertical="center"/>
    </xf>
    <xf numFmtId="0" fontId="21" fillId="0" borderId="92" xfId="26" applyFont="1" applyBorder="1" applyAlignment="1">
      <alignment vertical="center"/>
    </xf>
    <xf numFmtId="10" fontId="21" fillId="12" borderId="37" xfId="11" applyNumberFormat="1" applyFont="1" applyFill="1" applyBorder="1" applyAlignment="1">
      <alignment horizontal="right" vertical="center"/>
    </xf>
    <xf numFmtId="193" fontId="21" fillId="0" borderId="38" xfId="11" applyNumberFormat="1" applyFont="1" applyFill="1" applyBorder="1" applyAlignment="1">
      <alignment horizontal="right" vertical="center"/>
    </xf>
    <xf numFmtId="193" fontId="21" fillId="0" borderId="0" xfId="11" applyNumberFormat="1" applyFont="1" applyFill="1" applyBorder="1" applyAlignment="1">
      <alignment horizontal="right" vertical="center"/>
    </xf>
    <xf numFmtId="10" fontId="21" fillId="0" borderId="0" xfId="11" applyNumberFormat="1" applyFont="1" applyFill="1" applyBorder="1" applyAlignment="1">
      <alignment horizontal="right" vertical="center"/>
    </xf>
    <xf numFmtId="193" fontId="21" fillId="0" borderId="92" xfId="11" applyNumberFormat="1" applyFont="1" applyFill="1" applyBorder="1" applyAlignment="1">
      <alignment horizontal="right" vertical="center"/>
    </xf>
    <xf numFmtId="168" fontId="21" fillId="0" borderId="38" xfId="11" applyNumberFormat="1" applyFont="1" applyFill="1" applyBorder="1" applyAlignment="1">
      <alignment horizontal="right" vertical="center"/>
    </xf>
    <xf numFmtId="193" fontId="21" fillId="12" borderId="37" xfId="11" applyNumberFormat="1" applyFont="1" applyFill="1" applyBorder="1" applyAlignment="1">
      <alignment horizontal="right" vertical="center"/>
    </xf>
    <xf numFmtId="193" fontId="21" fillId="12" borderId="37" xfId="11" applyNumberFormat="1" applyFont="1" applyFill="1" applyBorder="1" applyAlignment="1">
      <alignment vertical="center"/>
    </xf>
    <xf numFmtId="193" fontId="21" fillId="0" borderId="38" xfId="11" applyNumberFormat="1" applyFont="1" applyFill="1" applyBorder="1" applyAlignment="1">
      <alignment vertical="center"/>
    </xf>
    <xf numFmtId="193" fontId="21" fillId="0" borderId="0" xfId="11" applyNumberFormat="1" applyFont="1" applyFill="1" applyBorder="1" applyAlignment="1">
      <alignment vertical="center"/>
    </xf>
    <xf numFmtId="193" fontId="21" fillId="0" borderId="92" xfId="11" applyNumberFormat="1" applyFont="1" applyFill="1" applyBorder="1" applyAlignment="1">
      <alignment vertical="center"/>
    </xf>
    <xf numFmtId="193" fontId="21" fillId="0" borderId="0" xfId="11" applyNumberFormat="1" applyFont="1" applyBorder="1" applyAlignment="1">
      <alignment vertical="center"/>
    </xf>
    <xf numFmtId="193" fontId="21" fillId="0" borderId="92" xfId="11" applyNumberFormat="1" applyFont="1" applyBorder="1" applyAlignment="1">
      <alignment vertical="center"/>
    </xf>
    <xf numFmtId="0" fontId="21" fillId="9" borderId="102" xfId="26" applyFont="1" applyFill="1" applyBorder="1" applyAlignment="1">
      <alignment vertical="center"/>
    </xf>
    <xf numFmtId="168" fontId="21" fillId="12" borderId="103" xfId="11" applyNumberFormat="1" applyFont="1" applyFill="1" applyBorder="1" applyAlignment="1">
      <alignment vertical="center"/>
    </xf>
    <xf numFmtId="168" fontId="21" fillId="9" borderId="104" xfId="11" applyNumberFormat="1" applyFont="1" applyFill="1" applyBorder="1" applyAlignment="1">
      <alignment vertical="center"/>
    </xf>
    <xf numFmtId="168" fontId="21" fillId="9" borderId="13" xfId="11" applyNumberFormat="1" applyFont="1" applyFill="1" applyBorder="1" applyAlignment="1">
      <alignment vertical="center"/>
    </xf>
    <xf numFmtId="168" fontId="21" fillId="9" borderId="102" xfId="11" applyNumberFormat="1" applyFont="1" applyFill="1" applyBorder="1" applyAlignment="1">
      <alignment vertical="center"/>
    </xf>
    <xf numFmtId="0" fontId="32" fillId="0" borderId="0" xfId="26" applyFont="1" applyFill="1" applyBorder="1"/>
    <xf numFmtId="168" fontId="20" fillId="0" borderId="0" xfId="6" applyNumberFormat="1" applyFont="1" applyBorder="1"/>
    <xf numFmtId="168" fontId="21" fillId="0" borderId="0" xfId="6" applyNumberFormat="1" applyFont="1" applyBorder="1"/>
    <xf numFmtId="0" fontId="21" fillId="0" borderId="0" xfId="26" applyFont="1" applyBorder="1"/>
    <xf numFmtId="0" fontId="21" fillId="0" borderId="0" xfId="26" applyFont="1"/>
    <xf numFmtId="0" fontId="132" fillId="0" borderId="0" xfId="26" quotePrefix="1" applyFont="1" applyFill="1" applyBorder="1"/>
    <xf numFmtId="0" fontId="20" fillId="0" borderId="0" xfId="26" applyFont="1"/>
    <xf numFmtId="0" fontId="20" fillId="0" borderId="11" xfId="26" applyFont="1" applyBorder="1" applyAlignment="1">
      <alignment vertical="center"/>
    </xf>
    <xf numFmtId="0" fontId="32" fillId="0" borderId="0" xfId="26" quotePrefix="1" applyFont="1" applyFill="1" applyBorder="1"/>
    <xf numFmtId="43" fontId="20" fillId="0" borderId="0" xfId="26" applyNumberFormat="1" applyFont="1" applyAlignment="1">
      <alignment vertical="center"/>
    </xf>
    <xf numFmtId="0" fontId="33" fillId="9" borderId="0" xfId="26" applyFont="1" applyFill="1" applyBorder="1"/>
    <xf numFmtId="0" fontId="21" fillId="0" borderId="96" xfId="26" applyFont="1" applyFill="1" applyBorder="1" applyAlignment="1"/>
    <xf numFmtId="0" fontId="34" fillId="12" borderId="105" xfId="26" applyFont="1" applyFill="1" applyBorder="1" applyAlignment="1">
      <alignment horizontal="right" vertical="center"/>
    </xf>
    <xf numFmtId="0" fontId="34" fillId="0" borderId="106" xfId="26" applyFont="1" applyFill="1" applyBorder="1" applyAlignment="1">
      <alignment horizontal="right" vertical="center"/>
    </xf>
    <xf numFmtId="0" fontId="134" fillId="9" borderId="100" xfId="26" applyFont="1" applyFill="1" applyBorder="1" applyAlignment="1">
      <alignment horizontal="left" vertical="center"/>
    </xf>
    <xf numFmtId="168" fontId="20" fillId="12" borderId="107" xfId="11" applyNumberFormat="1" applyFont="1" applyFill="1" applyBorder="1" applyAlignment="1">
      <alignment vertical="center"/>
    </xf>
    <xf numFmtId="168" fontId="20" fillId="9" borderId="108" xfId="11" applyNumberFormat="1" applyFont="1" applyFill="1" applyBorder="1" applyAlignment="1">
      <alignment vertical="center"/>
    </xf>
    <xf numFmtId="168" fontId="21" fillId="0" borderId="109" xfId="11" applyNumberFormat="1" applyFont="1" applyBorder="1" applyAlignment="1">
      <alignment vertical="center"/>
    </xf>
    <xf numFmtId="168" fontId="21" fillId="0" borderId="108" xfId="11" applyNumberFormat="1" applyFont="1" applyBorder="1" applyAlignment="1">
      <alignment vertical="center"/>
    </xf>
    <xf numFmtId="0" fontId="20" fillId="9" borderId="0" xfId="26" applyFont="1" applyFill="1" applyBorder="1" applyAlignment="1">
      <alignment horizontal="left" vertical="center"/>
    </xf>
    <xf numFmtId="195" fontId="20" fillId="12" borderId="30" xfId="26" applyNumberFormat="1" applyFont="1" applyFill="1" applyBorder="1" applyAlignment="1">
      <alignment vertical="center"/>
    </xf>
    <xf numFmtId="195" fontId="20" fillId="9" borderId="17" xfId="26" applyNumberFormat="1" applyFont="1" applyFill="1" applyBorder="1" applyAlignment="1">
      <alignment vertical="center"/>
    </xf>
    <xf numFmtId="195" fontId="20" fillId="0" borderId="0" xfId="26" applyNumberFormat="1" applyFont="1" applyBorder="1" applyAlignment="1">
      <alignment vertical="center"/>
    </xf>
    <xf numFmtId="195" fontId="20" fillId="0" borderId="16" xfId="26" applyNumberFormat="1" applyFont="1" applyBorder="1" applyAlignment="1">
      <alignment vertical="center"/>
    </xf>
    <xf numFmtId="195" fontId="20" fillId="0" borderId="17" xfId="26" applyNumberFormat="1" applyFont="1" applyBorder="1" applyAlignment="1">
      <alignment vertical="center"/>
    </xf>
    <xf numFmtId="195" fontId="21" fillId="12" borderId="30" xfId="26" applyNumberFormat="1" applyFont="1" applyFill="1" applyBorder="1" applyAlignment="1">
      <alignment vertical="center"/>
    </xf>
    <xf numFmtId="195" fontId="21" fillId="9" borderId="17" xfId="26" applyNumberFormat="1" applyFont="1" applyFill="1" applyBorder="1" applyAlignment="1">
      <alignment vertical="center"/>
    </xf>
    <xf numFmtId="195" fontId="21" fillId="0" borderId="0" xfId="26" applyNumberFormat="1" applyFont="1" applyBorder="1" applyAlignment="1">
      <alignment vertical="center"/>
    </xf>
    <xf numFmtId="195" fontId="21" fillId="0" borderId="16" xfId="26" applyNumberFormat="1" applyFont="1" applyBorder="1" applyAlignment="1">
      <alignment vertical="center"/>
    </xf>
    <xf numFmtId="195" fontId="21" fillId="0" borderId="17" xfId="26" applyNumberFormat="1" applyFont="1" applyBorder="1" applyAlignment="1">
      <alignment vertical="center"/>
    </xf>
    <xf numFmtId="0" fontId="21" fillId="9" borderId="96" xfId="26" applyFont="1" applyFill="1" applyBorder="1" applyAlignment="1">
      <alignment horizontal="left" vertical="center"/>
    </xf>
    <xf numFmtId="195" fontId="21" fillId="12" borderId="105" xfId="26" applyNumberFormat="1" applyFont="1" applyFill="1" applyBorder="1" applyAlignment="1">
      <alignment vertical="center"/>
    </xf>
    <xf numFmtId="195" fontId="21" fillId="9" borderId="110" xfId="26" applyNumberFormat="1" applyFont="1" applyFill="1" applyBorder="1" applyAlignment="1">
      <alignment vertical="center"/>
    </xf>
    <xf numFmtId="195" fontId="21" fillId="0" borderId="96" xfId="26" applyNumberFormat="1" applyFont="1" applyBorder="1" applyAlignment="1">
      <alignment vertical="center"/>
    </xf>
    <xf numFmtId="195" fontId="21" fillId="0" borderId="106" xfId="26" applyNumberFormat="1" applyFont="1" applyBorder="1" applyAlignment="1">
      <alignment vertical="center"/>
    </xf>
    <xf numFmtId="195" fontId="21" fillId="0" borderId="110" xfId="26" applyNumberFormat="1" applyFont="1" applyBorder="1" applyAlignment="1">
      <alignment vertical="center"/>
    </xf>
    <xf numFmtId="0" fontId="20" fillId="9" borderId="40" xfId="26" applyFont="1" applyFill="1" applyBorder="1" applyAlignment="1">
      <alignment horizontal="left" vertical="center"/>
    </xf>
    <xf numFmtId="195" fontId="20" fillId="12" borderId="111" xfId="26" applyNumberFormat="1" applyFont="1" applyFill="1" applyBorder="1" applyAlignment="1">
      <alignment vertical="center"/>
    </xf>
    <xf numFmtId="195" fontId="20" fillId="9" borderId="112" xfId="26" applyNumberFormat="1" applyFont="1" applyFill="1" applyBorder="1" applyAlignment="1">
      <alignment vertical="center"/>
    </xf>
    <xf numFmtId="195" fontId="20" fillId="0" borderId="40" xfId="26" applyNumberFormat="1" applyFont="1" applyBorder="1" applyAlignment="1">
      <alignment vertical="center"/>
    </xf>
    <xf numFmtId="195" fontId="20" fillId="0" borderId="113" xfId="26" applyNumberFormat="1" applyFont="1" applyBorder="1" applyAlignment="1">
      <alignment vertical="center"/>
    </xf>
    <xf numFmtId="195" fontId="20" fillId="0" borderId="112" xfId="26" applyNumberFormat="1" applyFont="1" applyBorder="1" applyAlignment="1">
      <alignment vertical="center"/>
    </xf>
    <xf numFmtId="195" fontId="20" fillId="12" borderId="107" xfId="26" applyNumberFormat="1" applyFont="1" applyFill="1" applyBorder="1" applyAlignment="1">
      <alignment vertical="center"/>
    </xf>
    <xf numFmtId="195" fontId="20" fillId="9" borderId="108" xfId="26" applyNumberFormat="1" applyFont="1" applyFill="1" applyBorder="1" applyAlignment="1">
      <alignment vertical="center"/>
    </xf>
    <xf numFmtId="195" fontId="20" fillId="0" borderId="100" xfId="26" applyNumberFormat="1" applyFont="1" applyBorder="1" applyAlignment="1">
      <alignment vertical="center"/>
    </xf>
    <xf numFmtId="195" fontId="20" fillId="0" borderId="109" xfId="26" applyNumberFormat="1" applyFont="1" applyBorder="1" applyAlignment="1">
      <alignment vertical="center"/>
    </xf>
    <xf numFmtId="195" fontId="20" fillId="0" borderId="108" xfId="26" applyNumberFormat="1" applyFont="1" applyBorder="1" applyAlignment="1">
      <alignment vertical="center"/>
    </xf>
    <xf numFmtId="0" fontId="20" fillId="9" borderId="114" xfId="26" applyFont="1" applyFill="1" applyBorder="1" applyAlignment="1">
      <alignment horizontal="left" vertical="center"/>
    </xf>
    <xf numFmtId="195" fontId="20" fillId="12" borderId="115" xfId="26" applyNumberFormat="1" applyFont="1" applyFill="1" applyBorder="1" applyAlignment="1">
      <alignment vertical="center"/>
    </xf>
    <xf numFmtId="195" fontId="20" fillId="9" borderId="116" xfId="26" applyNumberFormat="1" applyFont="1" applyFill="1" applyBorder="1" applyAlignment="1">
      <alignment vertical="center"/>
    </xf>
    <xf numFmtId="195" fontId="20" fillId="0" borderId="114" xfId="26" applyNumberFormat="1" applyFont="1" applyBorder="1" applyAlignment="1">
      <alignment vertical="center"/>
    </xf>
    <xf numFmtId="195" fontId="20" fillId="0" borderId="117" xfId="26" applyNumberFormat="1" applyFont="1" applyBorder="1" applyAlignment="1">
      <alignment vertical="center"/>
    </xf>
    <xf numFmtId="195" fontId="20" fillId="0" borderId="116" xfId="26" applyNumberFormat="1" applyFont="1" applyBorder="1" applyAlignment="1">
      <alignment vertical="center"/>
    </xf>
    <xf numFmtId="0" fontId="21" fillId="0" borderId="0" xfId="26" applyFont="1" applyFill="1"/>
    <xf numFmtId="0" fontId="39" fillId="0" borderId="0" xfId="26" applyFont="1" applyFill="1" applyAlignment="1">
      <alignment horizontal="left" vertical="center"/>
    </xf>
    <xf numFmtId="0" fontId="20" fillId="0" borderId="0" xfId="26" applyFont="1" applyFill="1" applyAlignment="1">
      <alignment vertical="center"/>
    </xf>
    <xf numFmtId="0" fontId="20" fillId="10" borderId="0" xfId="26" applyFont="1" applyFill="1" applyBorder="1" applyAlignment="1">
      <alignment horizontal="right" vertical="center"/>
    </xf>
    <xf numFmtId="0" fontId="20" fillId="9" borderId="0" xfId="26" applyFont="1" applyFill="1" applyAlignment="1">
      <alignment vertical="center"/>
    </xf>
    <xf numFmtId="0" fontId="21" fillId="0" borderId="0" xfId="26" applyFont="1" applyFill="1" applyBorder="1"/>
    <xf numFmtId="0" fontId="21" fillId="9" borderId="0" xfId="26" applyFont="1" applyFill="1" applyBorder="1" applyAlignment="1">
      <alignment horizontal="right" vertical="center"/>
    </xf>
    <xf numFmtId="0" fontId="21" fillId="9" borderId="93" xfId="26" applyFont="1" applyFill="1" applyBorder="1" applyAlignment="1">
      <alignment vertical="center"/>
    </xf>
    <xf numFmtId="0" fontId="21" fillId="12" borderId="95" xfId="26" applyFont="1" applyFill="1" applyBorder="1" applyAlignment="1">
      <alignment horizontal="right" vertical="center"/>
    </xf>
    <xf numFmtId="0" fontId="21" fillId="9" borderId="96" xfId="26" applyFont="1" applyFill="1" applyBorder="1" applyAlignment="1">
      <alignment horizontal="right" vertical="center"/>
    </xf>
    <xf numFmtId="168" fontId="20" fillId="9" borderId="0" xfId="11" applyNumberFormat="1" applyFont="1" applyFill="1" applyBorder="1" applyAlignment="1">
      <alignment horizontal="right" vertical="center"/>
    </xf>
    <xf numFmtId="0" fontId="21" fillId="9" borderId="97" xfId="26" applyFont="1" applyFill="1" applyBorder="1" applyAlignment="1">
      <alignment horizontal="left" indent="2"/>
    </xf>
    <xf numFmtId="1" fontId="21" fillId="12" borderId="99" xfId="26" applyNumberFormat="1" applyFont="1" applyFill="1" applyBorder="1" applyAlignment="1">
      <alignment horizontal="right"/>
    </xf>
    <xf numFmtId="1" fontId="21" fillId="9" borderId="100" xfId="26" applyNumberFormat="1" applyFont="1" applyFill="1" applyBorder="1" applyAlignment="1">
      <alignment horizontal="right"/>
    </xf>
    <xf numFmtId="1" fontId="21" fillId="0" borderId="100" xfId="26" applyNumberFormat="1" applyFont="1" applyFill="1" applyBorder="1" applyAlignment="1">
      <alignment horizontal="right"/>
    </xf>
    <xf numFmtId="0" fontId="21" fillId="9" borderId="93" xfId="26" applyFont="1" applyFill="1" applyBorder="1" applyAlignment="1">
      <alignment horizontal="left" vertical="center" indent="2"/>
    </xf>
    <xf numFmtId="1" fontId="21" fillId="12" borderId="95" xfId="26" applyNumberFormat="1" applyFont="1" applyFill="1" applyBorder="1" applyAlignment="1">
      <alignment horizontal="right" vertical="center"/>
    </xf>
    <xf numFmtId="1" fontId="21" fillId="9" borderId="96" xfId="26" applyNumberFormat="1" applyFont="1" applyFill="1" applyBorder="1" applyAlignment="1">
      <alignment horizontal="right" vertical="center"/>
    </xf>
    <xf numFmtId="1" fontId="21" fillId="0" borderId="96" xfId="26" applyNumberFormat="1" applyFont="1" applyFill="1" applyBorder="1" applyAlignment="1">
      <alignment horizontal="right" vertical="center"/>
    </xf>
    <xf numFmtId="0" fontId="21" fillId="9" borderId="101" xfId="26" applyFont="1" applyFill="1" applyBorder="1" applyAlignment="1">
      <alignment horizontal="left" vertical="center" indent="1"/>
    </xf>
    <xf numFmtId="3" fontId="21" fillId="12" borderId="41" xfId="26" applyNumberFormat="1" applyFont="1" applyFill="1" applyBorder="1" applyAlignment="1">
      <alignment vertical="center"/>
    </xf>
    <xf numFmtId="3" fontId="21" fillId="0" borderId="40" xfId="26" applyNumberFormat="1" applyFont="1" applyBorder="1" applyAlignment="1">
      <alignment vertical="center"/>
    </xf>
    <xf numFmtId="3" fontId="21" fillId="0" borderId="40" xfId="26" applyNumberFormat="1" applyFont="1" applyFill="1" applyBorder="1" applyAlignment="1">
      <alignment vertical="center"/>
    </xf>
    <xf numFmtId="3" fontId="21" fillId="9" borderId="0" xfId="26" applyNumberFormat="1" applyFont="1" applyFill="1" applyBorder="1" applyAlignment="1">
      <alignment vertical="center"/>
    </xf>
    <xf numFmtId="3" fontId="21" fillId="12" borderId="99" xfId="26" applyNumberFormat="1" applyFont="1" applyFill="1" applyBorder="1" applyAlignment="1"/>
    <xf numFmtId="3" fontId="21" fillId="0" borderId="100" xfId="26" applyNumberFormat="1" applyFont="1" applyBorder="1" applyAlignment="1"/>
    <xf numFmtId="3" fontId="21" fillId="0" borderId="100" xfId="26" applyNumberFormat="1" applyFont="1" applyFill="1" applyBorder="1" applyAlignment="1"/>
    <xf numFmtId="3" fontId="21" fillId="12" borderId="95" xfId="26" applyNumberFormat="1" applyFont="1" applyFill="1" applyBorder="1" applyAlignment="1">
      <alignment vertical="center"/>
    </xf>
    <xf numFmtId="3" fontId="21" fillId="0" borderId="96" xfId="26" applyNumberFormat="1" applyFont="1" applyBorder="1" applyAlignment="1">
      <alignment vertical="center"/>
    </xf>
    <xf numFmtId="3" fontId="21" fillId="0" borderId="96" xfId="26" applyNumberFormat="1" applyFont="1" applyFill="1" applyBorder="1" applyAlignment="1">
      <alignment vertical="center"/>
    </xf>
    <xf numFmtId="0" fontId="20" fillId="9" borderId="97" xfId="26" applyFont="1" applyFill="1" applyBorder="1" applyAlignment="1">
      <alignment horizontal="left" vertical="center"/>
    </xf>
    <xf numFmtId="3" fontId="20" fillId="12" borderId="99" xfId="26" applyNumberFormat="1" applyFont="1" applyFill="1" applyBorder="1" applyAlignment="1">
      <alignment horizontal="right" vertical="center"/>
    </xf>
    <xf numFmtId="3" fontId="20" fillId="9" borderId="100" xfId="26" applyNumberFormat="1" applyFont="1" applyFill="1" applyBorder="1" applyAlignment="1">
      <alignment horizontal="right" vertical="center"/>
    </xf>
    <xf numFmtId="3" fontId="20" fillId="0" borderId="100" xfId="26" applyNumberFormat="1" applyFont="1" applyFill="1" applyBorder="1" applyAlignment="1">
      <alignment horizontal="right" vertical="center"/>
    </xf>
    <xf numFmtId="0" fontId="21" fillId="0" borderId="0" xfId="26" applyFont="1" applyFill="1" applyBorder="1" applyAlignment="1">
      <alignment horizontal="left" vertical="center"/>
    </xf>
    <xf numFmtId="0" fontId="21" fillId="9" borderId="92" xfId="26" applyFont="1" applyFill="1" applyBorder="1" applyAlignment="1">
      <alignment horizontal="left" vertical="center"/>
    </xf>
    <xf numFmtId="3" fontId="21" fillId="12" borderId="38" xfId="11" applyNumberFormat="1" applyFont="1" applyFill="1" applyBorder="1" applyAlignment="1">
      <alignment horizontal="right" vertical="center"/>
    </xf>
    <xf numFmtId="3" fontId="21" fillId="0" borderId="0" xfId="11" applyNumberFormat="1" applyFont="1" applyBorder="1" applyAlignment="1">
      <alignment horizontal="right" vertical="center"/>
    </xf>
    <xf numFmtId="3" fontId="21" fillId="0" borderId="0" xfId="11" applyNumberFormat="1" applyFont="1" applyFill="1" applyBorder="1" applyAlignment="1">
      <alignment horizontal="right" vertical="center"/>
    </xf>
    <xf numFmtId="0" fontId="21" fillId="9" borderId="93" xfId="26" applyFont="1" applyFill="1" applyBorder="1" applyAlignment="1">
      <alignment horizontal="left" vertical="center"/>
    </xf>
    <xf numFmtId="3" fontId="21" fillId="12" borderId="95" xfId="11" applyNumberFormat="1" applyFont="1" applyFill="1" applyBorder="1" applyAlignment="1">
      <alignment horizontal="right" vertical="center"/>
    </xf>
    <xf numFmtId="3" fontId="21" fillId="0" borderId="96" xfId="11" applyNumberFormat="1" applyFont="1" applyBorder="1" applyAlignment="1">
      <alignment horizontal="right" vertical="center"/>
    </xf>
    <xf numFmtId="3" fontId="21" fillId="0" borderId="96" xfId="11" applyNumberFormat="1" applyFont="1" applyFill="1" applyBorder="1" applyAlignment="1">
      <alignment horizontal="right" vertical="center"/>
    </xf>
    <xf numFmtId="0" fontId="21" fillId="9" borderId="97" xfId="26" applyFont="1" applyFill="1" applyBorder="1" applyAlignment="1">
      <alignment horizontal="left" vertical="center"/>
    </xf>
    <xf numFmtId="3" fontId="21" fillId="12" borderId="99" xfId="11" applyNumberFormat="1" applyFont="1" applyFill="1" applyBorder="1" applyAlignment="1">
      <alignment horizontal="right" vertical="center"/>
    </xf>
    <xf numFmtId="3" fontId="21" fillId="0" borderId="100" xfId="11" applyNumberFormat="1" applyFont="1" applyBorder="1" applyAlignment="1">
      <alignment horizontal="right" vertical="center"/>
    </xf>
    <xf numFmtId="3" fontId="21" fillId="0" borderId="100" xfId="11" applyNumberFormat="1" applyFont="1" applyFill="1" applyBorder="1" applyAlignment="1">
      <alignment horizontal="right" vertical="center"/>
    </xf>
    <xf numFmtId="0" fontId="20" fillId="0" borderId="0" xfId="26" applyFont="1" applyFill="1" applyBorder="1" applyAlignment="1">
      <alignment horizontal="left" vertical="center"/>
    </xf>
    <xf numFmtId="0" fontId="20" fillId="9" borderId="118" xfId="26" applyFont="1" applyFill="1" applyBorder="1" applyAlignment="1">
      <alignment horizontal="left" vertical="center"/>
    </xf>
    <xf numFmtId="3" fontId="20" fillId="12" borderId="119" xfId="26" applyNumberFormat="1" applyFont="1" applyFill="1" applyBorder="1" applyAlignment="1">
      <alignment horizontal="right" vertical="center"/>
    </xf>
    <xf numFmtId="3" fontId="20" fillId="9" borderId="120" xfId="26" applyNumberFormat="1" applyFont="1" applyFill="1" applyBorder="1" applyAlignment="1">
      <alignment horizontal="right" vertical="center"/>
    </xf>
    <xf numFmtId="3" fontId="20" fillId="0" borderId="120" xfId="26" applyNumberFormat="1" applyFont="1" applyFill="1" applyBorder="1" applyAlignment="1">
      <alignment horizontal="right" vertical="center"/>
    </xf>
    <xf numFmtId="0" fontId="21" fillId="9" borderId="0" xfId="26" applyFont="1" applyFill="1" applyBorder="1" applyAlignment="1">
      <alignment horizontal="center" vertical="center"/>
    </xf>
    <xf numFmtId="0" fontId="21" fillId="0" borderId="0" xfId="26" applyFont="1" applyFill="1" applyBorder="1" applyAlignment="1">
      <alignment horizontal="center" vertical="center"/>
    </xf>
    <xf numFmtId="0" fontId="32" fillId="9" borderId="0" xfId="26" applyFont="1" applyFill="1" applyBorder="1" applyAlignment="1">
      <alignment horizontal="left" vertical="center"/>
    </xf>
    <xf numFmtId="49" fontId="21" fillId="0" borderId="0" xfId="30" applyNumberFormat="1" applyFont="1" applyFill="1" applyBorder="1" applyAlignment="1">
      <alignment horizontal="right" vertical="center"/>
    </xf>
    <xf numFmtId="0" fontId="33" fillId="0" borderId="0" xfId="26" applyFont="1" applyFill="1" applyBorder="1" applyAlignment="1">
      <alignment vertical="center"/>
    </xf>
    <xf numFmtId="0" fontId="21" fillId="9" borderId="106" xfId="26" applyFont="1" applyFill="1" applyBorder="1" applyAlignment="1">
      <alignment horizontal="left" vertical="center"/>
    </xf>
    <xf numFmtId="14" fontId="21" fillId="12" borderId="121" xfId="26" quotePrefix="1" applyNumberFormat="1" applyFont="1" applyFill="1" applyBorder="1" applyAlignment="1">
      <alignment horizontal="right" vertical="center"/>
    </xf>
    <xf numFmtId="14" fontId="21" fillId="0" borderId="122" xfId="26" quotePrefix="1" applyNumberFormat="1" applyFont="1" applyFill="1" applyBorder="1" applyAlignment="1">
      <alignment horizontal="right" vertical="center"/>
    </xf>
    <xf numFmtId="0" fontId="21" fillId="9" borderId="100" xfId="26" applyFont="1" applyFill="1" applyBorder="1" applyAlignment="1">
      <alignment horizontal="left" vertical="center" indent="2"/>
    </xf>
    <xf numFmtId="170" fontId="21" fillId="12" borderId="108" xfId="26" applyNumberFormat="1" applyFont="1" applyFill="1" applyBorder="1" applyAlignment="1">
      <alignment vertical="center"/>
    </xf>
    <xf numFmtId="170" fontId="21" fillId="0" borderId="109" xfId="26" applyNumberFormat="1" applyFont="1" applyFill="1" applyBorder="1" applyAlignment="1">
      <alignment vertical="center"/>
    </xf>
    <xf numFmtId="170" fontId="21" fillId="0" borderId="100" xfId="26" applyNumberFormat="1" applyFont="1" applyFill="1" applyBorder="1" applyAlignment="1">
      <alignment vertical="center"/>
    </xf>
    <xf numFmtId="0" fontId="21" fillId="9" borderId="0" xfId="26" applyFont="1" applyFill="1" applyBorder="1" applyAlignment="1">
      <alignment horizontal="left" vertical="center" indent="2"/>
    </xf>
    <xf numFmtId="170" fontId="21" fillId="12" borderId="17" xfId="26" applyNumberFormat="1" applyFont="1" applyFill="1" applyBorder="1" applyAlignment="1">
      <alignment vertical="center"/>
    </xf>
    <xf numFmtId="170" fontId="21" fillId="0" borderId="16" xfId="26" applyNumberFormat="1" applyFont="1" applyFill="1" applyBorder="1" applyAlignment="1">
      <alignment vertical="center"/>
    </xf>
    <xf numFmtId="170" fontId="21" fillId="0" borderId="0" xfId="26" applyNumberFormat="1" applyFont="1" applyFill="1" applyBorder="1" applyAlignment="1">
      <alignment vertical="center"/>
    </xf>
    <xf numFmtId="0" fontId="21" fillId="9" borderId="96" xfId="26" applyFont="1" applyFill="1" applyBorder="1" applyAlignment="1">
      <alignment horizontal="left" vertical="center" indent="2"/>
    </xf>
    <xf numFmtId="170" fontId="21" fillId="12" borderId="110" xfId="26" applyNumberFormat="1" applyFont="1" applyFill="1" applyBorder="1" applyAlignment="1">
      <alignment vertical="center"/>
    </xf>
    <xf numFmtId="170" fontId="21" fillId="0" borderId="106" xfId="26" applyNumberFormat="1" applyFont="1" applyFill="1" applyBorder="1" applyAlignment="1">
      <alignment vertical="center"/>
    </xf>
    <xf numFmtId="170" fontId="21" fillId="0" borderId="96" xfId="26" applyNumberFormat="1" applyFont="1" applyFill="1" applyBorder="1" applyAlignment="1">
      <alignment vertical="center"/>
    </xf>
    <xf numFmtId="0" fontId="21" fillId="9" borderId="100" xfId="26" applyFont="1" applyFill="1" applyBorder="1" applyAlignment="1">
      <alignment horizontal="left" vertical="center"/>
    </xf>
    <xf numFmtId="0" fontId="20" fillId="9" borderId="123" xfId="26" applyFont="1" applyFill="1" applyBorder="1" applyAlignment="1">
      <alignment horizontal="left" vertical="center"/>
    </xf>
    <xf numFmtId="170" fontId="20" fillId="12" borderId="124" xfId="26" applyNumberFormat="1" applyFont="1" applyFill="1" applyBorder="1" applyAlignment="1">
      <alignment vertical="center"/>
    </xf>
    <xf numFmtId="170" fontId="20" fillId="0" borderId="123" xfId="26" applyNumberFormat="1" applyFont="1" applyFill="1" applyBorder="1" applyAlignment="1">
      <alignment vertical="center"/>
    </xf>
    <xf numFmtId="170" fontId="20" fillId="0" borderId="120" xfId="26" applyNumberFormat="1" applyFont="1" applyFill="1" applyBorder="1" applyAlignment="1">
      <alignment vertical="center"/>
    </xf>
    <xf numFmtId="0" fontId="20" fillId="0" borderId="0" xfId="26" applyFont="1" applyBorder="1"/>
    <xf numFmtId="0" fontId="135" fillId="9" borderId="0" xfId="26" applyFont="1" applyFill="1" applyBorder="1" applyAlignment="1">
      <alignment horizontal="right" vertical="center"/>
    </xf>
    <xf numFmtId="0" fontId="136" fillId="15" borderId="0" xfId="26" applyFont="1" applyFill="1" applyBorder="1"/>
    <xf numFmtId="0" fontId="21" fillId="15" borderId="0" xfId="26" applyFont="1" applyFill="1" applyAlignment="1">
      <alignment wrapText="1"/>
    </xf>
    <xf numFmtId="0" fontId="21" fillId="0" borderId="0" xfId="26" applyFont="1" applyAlignment="1"/>
    <xf numFmtId="0" fontId="35" fillId="10" borderId="0" xfId="26" applyFont="1" applyFill="1" applyBorder="1" applyAlignment="1">
      <alignment vertical="center"/>
    </xf>
    <xf numFmtId="0" fontId="137" fillId="10" borderId="0" xfId="26" applyFont="1" applyFill="1" applyBorder="1"/>
    <xf numFmtId="0" fontId="35" fillId="0" borderId="0" xfId="26" applyFont="1" applyFill="1" applyBorder="1" applyAlignment="1">
      <alignment vertical="center"/>
    </xf>
    <xf numFmtId="0" fontId="34" fillId="0" borderId="25" xfId="26" applyFont="1" applyFill="1" applyBorder="1" applyAlignment="1">
      <alignment horizontal="right" vertical="center"/>
    </xf>
    <xf numFmtId="0" fontId="34" fillId="0" borderId="33" xfId="26" applyFont="1" applyFill="1" applyBorder="1" applyAlignment="1">
      <alignment horizontal="right" vertical="center"/>
    </xf>
    <xf numFmtId="0" fontId="34" fillId="0" borderId="35" xfId="26" applyFont="1" applyFill="1" applyBorder="1" applyAlignment="1">
      <alignment horizontal="right" vertical="center"/>
    </xf>
    <xf numFmtId="0" fontId="34" fillId="0" borderId="0" xfId="26" quotePrefix="1" applyFont="1" applyFill="1" applyBorder="1" applyAlignment="1">
      <alignment vertical="center"/>
    </xf>
    <xf numFmtId="0" fontId="36" fillId="0" borderId="33" xfId="26" applyFont="1" applyFill="1" applyBorder="1" applyAlignment="1">
      <alignment vertical="center"/>
    </xf>
    <xf numFmtId="0" fontId="34" fillId="0" borderId="25" xfId="26" applyFont="1" applyFill="1" applyBorder="1" applyAlignment="1">
      <alignment horizontal="center" vertical="center"/>
    </xf>
    <xf numFmtId="0" fontId="34" fillId="0" borderId="33" xfId="26" applyFont="1" applyFill="1" applyBorder="1" applyAlignment="1">
      <alignment horizontal="center" vertical="center"/>
    </xf>
    <xf numFmtId="0" fontId="34" fillId="0" borderId="35" xfId="26" applyFont="1" applyFill="1" applyBorder="1" applyAlignment="1">
      <alignment horizontal="center" vertical="center"/>
    </xf>
    <xf numFmtId="0" fontId="21" fillId="0" borderId="0" xfId="26" applyFont="1" applyBorder="1" applyAlignment="1">
      <alignment horizontal="left" vertical="center"/>
    </xf>
    <xf numFmtId="168" fontId="21" fillId="0" borderId="17" xfId="6" applyNumberFormat="1" applyFont="1" applyBorder="1" applyAlignment="1">
      <alignment vertical="center"/>
    </xf>
    <xf numFmtId="168" fontId="21" fillId="0" borderId="0" xfId="6" applyNumberFormat="1" applyFont="1" applyBorder="1" applyAlignment="1">
      <alignment vertical="center"/>
    </xf>
    <xf numFmtId="168" fontId="21" fillId="0" borderId="16" xfId="6" applyNumberFormat="1" applyFont="1" applyBorder="1" applyAlignment="1">
      <alignment vertical="center"/>
    </xf>
    <xf numFmtId="168" fontId="21" fillId="0" borderId="17" xfId="6" applyNumberFormat="1" applyFont="1" applyFill="1" applyBorder="1" applyAlignment="1">
      <alignment vertical="center"/>
    </xf>
    <xf numFmtId="168" fontId="21" fillId="0" borderId="0" xfId="6" applyNumberFormat="1" applyFont="1" applyFill="1" applyBorder="1" applyAlignment="1">
      <alignment vertical="center"/>
    </xf>
    <xf numFmtId="168" fontId="21" fillId="0" borderId="16" xfId="6" applyNumberFormat="1" applyFont="1" applyFill="1" applyBorder="1" applyAlignment="1">
      <alignment vertical="center"/>
    </xf>
    <xf numFmtId="0" fontId="20" fillId="0" borderId="11" xfId="26" applyFont="1" applyBorder="1" applyAlignment="1">
      <alignment horizontal="left" vertical="center"/>
    </xf>
    <xf numFmtId="168" fontId="20" fillId="0" borderId="19" xfId="6" applyNumberFormat="1" applyFont="1" applyBorder="1" applyAlignment="1">
      <alignment vertical="center"/>
    </xf>
    <xf numFmtId="168" fontId="20" fillId="0" borderId="11" xfId="6" applyNumberFormat="1" applyFont="1" applyBorder="1" applyAlignment="1">
      <alignment vertical="center"/>
    </xf>
    <xf numFmtId="168" fontId="20" fillId="0" borderId="18" xfId="6" applyNumberFormat="1" applyFont="1" applyBorder="1" applyAlignment="1">
      <alignment vertical="center"/>
    </xf>
    <xf numFmtId="0" fontId="33" fillId="0" borderId="11" xfId="26" applyFont="1" applyBorder="1" applyAlignment="1">
      <alignment horizontal="left" vertical="center"/>
    </xf>
    <xf numFmtId="168" fontId="33" fillId="0" borderId="19" xfId="6" applyNumberFormat="1" applyFont="1" applyFill="1" applyBorder="1" applyAlignment="1">
      <alignment vertical="center"/>
    </xf>
    <xf numFmtId="168" fontId="33" fillId="0" borderId="11" xfId="6" applyNumberFormat="1" applyFont="1" applyFill="1" applyBorder="1" applyAlignment="1">
      <alignment vertical="center"/>
    </xf>
    <xf numFmtId="168" fontId="33" fillId="0" borderId="18" xfId="6" applyNumberFormat="1" applyFont="1" applyFill="1" applyBorder="1" applyAlignment="1">
      <alignment vertical="center"/>
    </xf>
    <xf numFmtId="168" fontId="34" fillId="0" borderId="17" xfId="6" applyNumberFormat="1" applyFont="1" applyFill="1" applyBorder="1" applyAlignment="1">
      <alignment vertical="center"/>
    </xf>
    <xf numFmtId="168" fontId="34" fillId="0" borderId="0" xfId="6" applyNumberFormat="1" applyFont="1" applyFill="1" applyBorder="1" applyAlignment="1">
      <alignment vertical="center"/>
    </xf>
    <xf numFmtId="168" fontId="34" fillId="0" borderId="16" xfId="6" applyNumberFormat="1" applyFont="1" applyFill="1" applyBorder="1" applyAlignment="1">
      <alignment vertical="center"/>
    </xf>
    <xf numFmtId="0" fontId="36" fillId="0" borderId="0" xfId="26" applyFont="1" applyFill="1" applyBorder="1" applyAlignment="1">
      <alignment vertical="center"/>
    </xf>
    <xf numFmtId="168" fontId="33" fillId="0" borderId="17" xfId="6" applyNumberFormat="1" applyFont="1" applyFill="1" applyBorder="1" applyAlignment="1">
      <alignment vertical="center"/>
    </xf>
    <xf numFmtId="168" fontId="33" fillId="0" borderId="0" xfId="6" applyNumberFormat="1" applyFont="1" applyFill="1" applyBorder="1" applyAlignment="1">
      <alignment vertical="center"/>
    </xf>
    <xf numFmtId="168" fontId="33" fillId="0" borderId="16" xfId="6" applyNumberFormat="1" applyFont="1" applyFill="1" applyBorder="1" applyAlignment="1">
      <alignment vertical="center"/>
    </xf>
    <xf numFmtId="195" fontId="21" fillId="0" borderId="17" xfId="6" applyNumberFormat="1" applyFont="1" applyFill="1" applyBorder="1" applyAlignment="1">
      <alignment vertical="center"/>
    </xf>
    <xf numFmtId="195" fontId="21" fillId="0" borderId="0" xfId="6" applyNumberFormat="1" applyFont="1" applyFill="1" applyBorder="1" applyAlignment="1">
      <alignment vertical="center"/>
    </xf>
    <xf numFmtId="195" fontId="21" fillId="0" borderId="16" xfId="6" applyNumberFormat="1" applyFont="1" applyFill="1" applyBorder="1" applyAlignment="1">
      <alignment vertical="center"/>
    </xf>
    <xf numFmtId="0" fontId="21" fillId="0" borderId="12" xfId="26" applyFont="1" applyFill="1" applyBorder="1" applyAlignment="1">
      <alignment vertical="center"/>
    </xf>
    <xf numFmtId="195" fontId="21" fillId="0" borderId="24" xfId="6" applyNumberFormat="1" applyFont="1" applyFill="1" applyBorder="1" applyAlignment="1">
      <alignment vertical="center"/>
    </xf>
    <xf numFmtId="195" fontId="21" fillId="0" borderId="12" xfId="6" applyNumberFormat="1" applyFont="1" applyFill="1" applyBorder="1" applyAlignment="1">
      <alignment vertical="center"/>
    </xf>
    <xf numFmtId="195" fontId="21" fillId="0" borderId="23" xfId="6" applyNumberFormat="1" applyFont="1" applyFill="1" applyBorder="1" applyAlignment="1">
      <alignment vertical="center"/>
    </xf>
    <xf numFmtId="193" fontId="21" fillId="0" borderId="17" xfId="6" applyNumberFormat="1" applyFont="1" applyBorder="1" applyAlignment="1">
      <alignment horizontal="right" vertical="center"/>
    </xf>
    <xf numFmtId="193" fontId="21" fillId="0" borderId="0" xfId="6" applyNumberFormat="1" applyFont="1" applyBorder="1" applyAlignment="1">
      <alignment horizontal="right" vertical="center"/>
    </xf>
    <xf numFmtId="193" fontId="21" fillId="0" borderId="16" xfId="6" applyNumberFormat="1" applyFont="1" applyBorder="1" applyAlignment="1">
      <alignment horizontal="right" vertical="center"/>
    </xf>
    <xf numFmtId="193" fontId="21" fillId="0" borderId="24" xfId="30" applyNumberFormat="1" applyFont="1" applyFill="1" applyBorder="1" applyAlignment="1">
      <alignment vertical="center"/>
    </xf>
    <xf numFmtId="193" fontId="21" fillId="0" borderId="12" xfId="30" applyNumberFormat="1" applyFont="1" applyFill="1" applyBorder="1" applyAlignment="1">
      <alignment vertical="center"/>
    </xf>
    <xf numFmtId="193" fontId="21" fillId="0" borderId="23" xfId="30" applyNumberFormat="1" applyFont="1" applyFill="1" applyBorder="1" applyAlignment="1">
      <alignment vertical="center"/>
    </xf>
    <xf numFmtId="193" fontId="21" fillId="0" borderId="12" xfId="30" applyNumberFormat="1" applyFont="1" applyFill="1" applyBorder="1" applyAlignment="1">
      <alignment horizontal="right" vertical="center"/>
    </xf>
    <xf numFmtId="193" fontId="21" fillId="0" borderId="17" xfId="30" applyNumberFormat="1" applyFont="1" applyFill="1" applyBorder="1" applyAlignment="1">
      <alignment vertical="center"/>
    </xf>
    <xf numFmtId="193" fontId="21" fillId="0" borderId="0" xfId="30" applyNumberFormat="1" applyFont="1" applyFill="1" applyBorder="1" applyAlignment="1">
      <alignment vertical="center"/>
    </xf>
    <xf numFmtId="193" fontId="21" fillId="0" borderId="16" xfId="30" applyNumberFormat="1" applyFont="1" applyFill="1" applyBorder="1" applyAlignment="1">
      <alignment vertical="center"/>
    </xf>
    <xf numFmtId="0" fontId="21" fillId="0" borderId="13" xfId="26" applyFont="1" applyBorder="1" applyAlignment="1">
      <alignment vertical="center"/>
    </xf>
    <xf numFmtId="168" fontId="21" fillId="0" borderId="15" xfId="6" applyNumberFormat="1" applyFont="1" applyFill="1" applyBorder="1" applyAlignment="1">
      <alignment vertical="center"/>
    </xf>
    <xf numFmtId="168" fontId="21" fillId="0" borderId="13" xfId="6" applyNumberFormat="1" applyFont="1" applyFill="1" applyBorder="1" applyAlignment="1">
      <alignment vertical="center"/>
    </xf>
    <xf numFmtId="168" fontId="21" fillId="0" borderId="14" xfId="6" applyNumberFormat="1" applyFont="1" applyFill="1" applyBorder="1" applyAlignment="1">
      <alignment vertical="center"/>
    </xf>
    <xf numFmtId="0" fontId="42" fillId="9" borderId="0" xfId="26" applyFont="1" applyFill="1"/>
    <xf numFmtId="0" fontId="42" fillId="9" borderId="0" xfId="26" applyFont="1" applyFill="1" applyBorder="1"/>
    <xf numFmtId="0" fontId="20" fillId="9" borderId="0" xfId="26" applyFont="1" applyFill="1" applyBorder="1" applyAlignment="1">
      <alignment vertical="center"/>
    </xf>
    <xf numFmtId="168" fontId="21" fillId="12" borderId="17" xfId="6" applyNumberFormat="1" applyFont="1" applyFill="1" applyBorder="1" applyAlignment="1">
      <alignment horizontal="right" vertical="center"/>
    </xf>
    <xf numFmtId="168" fontId="21" fillId="12" borderId="24" xfId="6" applyNumberFormat="1" applyFont="1" applyFill="1" applyBorder="1" applyAlignment="1">
      <alignment horizontal="right" vertical="center"/>
    </xf>
    <xf numFmtId="0" fontId="21" fillId="0" borderId="12" xfId="26" applyFont="1" applyFill="1" applyBorder="1" applyAlignment="1">
      <alignment horizontal="right" vertical="center"/>
    </xf>
    <xf numFmtId="168" fontId="21" fillId="9" borderId="0" xfId="6" applyNumberFormat="1" applyFont="1" applyFill="1" applyBorder="1" applyAlignment="1">
      <alignment horizontal="right" vertical="center"/>
    </xf>
    <xf numFmtId="195" fontId="20" fillId="12" borderId="17" xfId="6" applyNumberFormat="1" applyFont="1" applyFill="1" applyBorder="1" applyAlignment="1">
      <alignment horizontal="right" vertical="center"/>
    </xf>
    <xf numFmtId="195" fontId="20" fillId="9" borderId="0" xfId="6" applyNumberFormat="1" applyFont="1" applyFill="1" applyBorder="1" applyAlignment="1">
      <alignment horizontal="right" vertical="center"/>
    </xf>
    <xf numFmtId="169" fontId="138" fillId="9" borderId="0" xfId="26" applyNumberFormat="1" applyFont="1" applyFill="1"/>
    <xf numFmtId="195" fontId="21" fillId="12" borderId="17" xfId="6" applyNumberFormat="1" applyFont="1" applyFill="1" applyBorder="1" applyAlignment="1">
      <alignment horizontal="right" vertical="center"/>
    </xf>
    <xf numFmtId="195" fontId="21" fillId="9" borderId="0" xfId="6" applyNumberFormat="1" applyFont="1" applyFill="1" applyBorder="1" applyAlignment="1">
      <alignment horizontal="right" vertical="center"/>
    </xf>
    <xf numFmtId="195" fontId="21" fillId="12" borderId="24" xfId="6" applyNumberFormat="1" applyFont="1" applyFill="1" applyBorder="1" applyAlignment="1">
      <alignment horizontal="right" vertical="center"/>
    </xf>
    <xf numFmtId="195" fontId="21" fillId="9" borderId="12" xfId="6" applyNumberFormat="1" applyFont="1" applyFill="1" applyBorder="1" applyAlignment="1">
      <alignment horizontal="right" vertical="center"/>
    </xf>
    <xf numFmtId="195" fontId="20" fillId="12" borderId="19" xfId="6" applyNumberFormat="1" applyFont="1" applyFill="1" applyBorder="1" applyAlignment="1">
      <alignment horizontal="right" vertical="center"/>
    </xf>
    <xf numFmtId="195" fontId="20" fillId="9" borderId="11" xfId="6" applyNumberFormat="1" applyFont="1" applyFill="1" applyBorder="1" applyAlignment="1">
      <alignment horizontal="right" vertical="center"/>
    </xf>
    <xf numFmtId="0" fontId="20" fillId="9" borderId="20" xfId="26" applyFont="1" applyFill="1" applyBorder="1" applyAlignment="1">
      <alignment horizontal="left" vertical="center"/>
    </xf>
    <xf numFmtId="195" fontId="20" fillId="12" borderId="22" xfId="6" applyNumberFormat="1" applyFont="1" applyFill="1" applyBorder="1" applyAlignment="1">
      <alignment horizontal="right" vertical="center"/>
    </xf>
    <xf numFmtId="195" fontId="20" fillId="9" borderId="20" xfId="6" applyNumberFormat="1" applyFont="1" applyFill="1" applyBorder="1" applyAlignment="1">
      <alignment horizontal="right" vertical="center"/>
    </xf>
    <xf numFmtId="0" fontId="32" fillId="9" borderId="0" xfId="26" quotePrefix="1" applyFont="1" applyFill="1" applyAlignment="1">
      <alignment horizontal="left" vertical="center" wrapText="1"/>
    </xf>
    <xf numFmtId="0" fontId="21" fillId="9" borderId="0" xfId="26" applyFont="1" applyFill="1" applyAlignment="1">
      <alignment horizontal="left" vertical="center" wrapText="1"/>
    </xf>
    <xf numFmtId="0" fontId="42" fillId="0" borderId="0" xfId="26" applyFont="1" applyFill="1"/>
    <xf numFmtId="0" fontId="42" fillId="0" borderId="0" xfId="26" applyFont="1" applyFill="1" applyBorder="1"/>
    <xf numFmtId="0" fontId="21" fillId="12" borderId="31" xfId="26" applyFont="1" applyFill="1" applyBorder="1" applyAlignment="1">
      <alignment horizontal="right" vertical="center"/>
    </xf>
    <xf numFmtId="0" fontId="21" fillId="18" borderId="24" xfId="26" applyFont="1" applyFill="1" applyBorder="1" applyAlignment="1">
      <alignment horizontal="right" vertical="center"/>
    </xf>
    <xf numFmtId="0" fontId="21" fillId="18" borderId="12" xfId="26" applyFont="1" applyFill="1" applyBorder="1" applyAlignment="1">
      <alignment horizontal="right" vertical="center"/>
    </xf>
    <xf numFmtId="3" fontId="21" fillId="12" borderId="34" xfId="26" applyNumberFormat="1" applyFont="1" applyFill="1" applyBorder="1" applyAlignment="1">
      <alignment horizontal="right" vertical="center"/>
    </xf>
    <xf numFmtId="3" fontId="21" fillId="0" borderId="25" xfId="26" applyNumberFormat="1" applyFont="1" applyFill="1" applyBorder="1" applyAlignment="1">
      <alignment horizontal="right" vertical="center"/>
    </xf>
    <xf numFmtId="3" fontId="21" fillId="0" borderId="33" xfId="26" applyNumberFormat="1" applyFont="1" applyFill="1" applyBorder="1" applyAlignment="1">
      <alignment horizontal="right" vertical="center"/>
    </xf>
    <xf numFmtId="3" fontId="49" fillId="0" borderId="0" xfId="26" applyNumberFormat="1" applyFont="1" applyFill="1"/>
    <xf numFmtId="3" fontId="49" fillId="0" borderId="0" xfId="26" applyNumberFormat="1" applyFont="1"/>
    <xf numFmtId="168" fontId="21" fillId="12" borderId="30" xfId="11" applyNumberFormat="1" applyFont="1" applyFill="1" applyBorder="1" applyAlignment="1">
      <alignment horizontal="right" vertical="center"/>
    </xf>
    <xf numFmtId="168" fontId="21" fillId="0" borderId="0" xfId="11" applyNumberFormat="1" applyFont="1" applyFill="1" applyBorder="1" applyAlignment="1">
      <alignment horizontal="right" vertical="center"/>
    </xf>
    <xf numFmtId="168" fontId="21" fillId="12" borderId="31" xfId="11" applyNumberFormat="1" applyFont="1" applyFill="1" applyBorder="1" applyAlignment="1">
      <alignment horizontal="right" vertical="center"/>
    </xf>
    <xf numFmtId="168" fontId="21" fillId="0" borderId="24" xfId="11" applyNumberFormat="1" applyFont="1" applyFill="1" applyBorder="1" applyAlignment="1">
      <alignment horizontal="right" vertical="center"/>
    </xf>
    <xf numFmtId="168" fontId="21" fillId="0" borderId="12" xfId="11" applyNumberFormat="1" applyFont="1" applyFill="1" applyBorder="1" applyAlignment="1">
      <alignment horizontal="right" vertical="center"/>
    </xf>
    <xf numFmtId="168" fontId="20" fillId="12" borderId="125" xfId="11" applyNumberFormat="1" applyFont="1" applyFill="1" applyBorder="1" applyAlignment="1">
      <alignment horizontal="right" vertical="center"/>
    </xf>
    <xf numFmtId="168" fontId="20" fillId="0" borderId="22" xfId="11" applyNumberFormat="1" applyFont="1" applyFill="1" applyBorder="1" applyAlignment="1">
      <alignment horizontal="right" vertical="center"/>
    </xf>
    <xf numFmtId="168" fontId="20" fillId="0" borderId="20" xfId="11" applyNumberFormat="1" applyFont="1" applyFill="1" applyBorder="1" applyAlignment="1">
      <alignment horizontal="right" vertical="center"/>
    </xf>
    <xf numFmtId="3" fontId="138" fillId="0" borderId="0" xfId="26" applyNumberFormat="1" applyFont="1"/>
    <xf numFmtId="0" fontId="21" fillId="0" borderId="0" xfId="26" applyFont="1" applyBorder="1" applyAlignment="1">
      <alignment horizontal="right" vertical="center"/>
    </xf>
    <xf numFmtId="0" fontId="21" fillId="10" borderId="0" xfId="26" applyFont="1" applyFill="1" applyBorder="1" applyAlignment="1">
      <alignment horizontal="right" vertical="center"/>
    </xf>
    <xf numFmtId="0" fontId="21" fillId="9" borderId="29" xfId="26" applyFont="1" applyFill="1" applyBorder="1" applyAlignment="1">
      <alignment vertical="center"/>
    </xf>
    <xf numFmtId="168" fontId="21" fillId="12" borderId="34" xfId="379" applyNumberFormat="1" applyFont="1" applyFill="1" applyBorder="1" applyAlignment="1">
      <alignment horizontal="right" vertical="center"/>
    </xf>
    <xf numFmtId="168" fontId="21" fillId="0" borderId="25" xfId="379" applyNumberFormat="1" applyFont="1" applyFill="1" applyBorder="1" applyAlignment="1">
      <alignment horizontal="right" vertical="center"/>
    </xf>
    <xf numFmtId="168" fontId="21" fillId="0" borderId="33" xfId="379" applyNumberFormat="1" applyFont="1" applyFill="1" applyBorder="1" applyAlignment="1">
      <alignment horizontal="right" vertical="center"/>
    </xf>
    <xf numFmtId="171" fontId="49" fillId="0" borderId="0" xfId="26" applyNumberFormat="1" applyFont="1" applyAlignment="1">
      <alignment vertical="center"/>
    </xf>
    <xf numFmtId="168" fontId="21" fillId="12" borderId="30" xfId="379" applyNumberFormat="1" applyFont="1" applyFill="1" applyBorder="1" applyAlignment="1">
      <alignment horizontal="right" vertical="center"/>
    </xf>
    <xf numFmtId="168" fontId="21" fillId="0" borderId="17" xfId="379" applyNumberFormat="1" applyFont="1" applyFill="1" applyBorder="1" applyAlignment="1">
      <alignment horizontal="right" vertical="center"/>
    </xf>
    <xf numFmtId="168" fontId="21" fillId="0" borderId="0" xfId="379" applyNumberFormat="1" applyFont="1" applyFill="1" applyBorder="1" applyAlignment="1">
      <alignment horizontal="right" vertical="center"/>
    </xf>
    <xf numFmtId="0" fontId="20" fillId="0" borderId="21" xfId="11" applyNumberFormat="1" applyFont="1" applyFill="1" applyBorder="1" applyAlignment="1">
      <alignment horizontal="left" vertical="center"/>
    </xf>
    <xf numFmtId="168" fontId="20" fillId="12" borderId="126" xfId="379" applyNumberFormat="1" applyFont="1" applyFill="1" applyBorder="1" applyAlignment="1">
      <alignment horizontal="right" vertical="center"/>
    </xf>
    <xf numFmtId="168" fontId="20" fillId="0" borderId="26" xfId="379" applyNumberFormat="1" applyFont="1" applyFill="1" applyBorder="1" applyAlignment="1">
      <alignment horizontal="right" vertical="center"/>
    </xf>
    <xf numFmtId="168" fontId="20" fillId="0" borderId="27" xfId="379" applyNumberFormat="1" applyFont="1" applyFill="1" applyBorder="1" applyAlignment="1">
      <alignment horizontal="right" vertical="center"/>
    </xf>
    <xf numFmtId="0" fontId="21" fillId="0" borderId="127" xfId="26" applyFont="1" applyBorder="1" applyAlignment="1">
      <alignment vertical="center"/>
    </xf>
    <xf numFmtId="0" fontId="21" fillId="9" borderId="0" xfId="26" applyFont="1" applyFill="1" applyAlignment="1">
      <alignment horizontal="left" vertical="center"/>
    </xf>
    <xf numFmtId="0" fontId="42" fillId="0" borderId="0" xfId="26" applyFont="1" applyFill="1" applyAlignment="1">
      <alignment horizontal="right"/>
    </xf>
    <xf numFmtId="0" fontId="42" fillId="0" borderId="0" xfId="26" applyFont="1" applyFill="1" applyBorder="1" applyAlignment="1">
      <alignment horizontal="right"/>
    </xf>
    <xf numFmtId="0" fontId="21" fillId="10" borderId="0" xfId="26" applyFont="1" applyFill="1" applyAlignment="1">
      <alignment horizontal="right"/>
    </xf>
    <xf numFmtId="0" fontId="21" fillId="10" borderId="0" xfId="26" applyFont="1" applyFill="1" applyBorder="1" applyAlignment="1">
      <alignment horizontal="right"/>
    </xf>
    <xf numFmtId="0" fontId="20" fillId="0" borderId="0" xfId="26" applyFont="1" applyBorder="1" applyAlignment="1">
      <alignment horizontal="right" vertical="center"/>
    </xf>
    <xf numFmtId="0" fontId="20" fillId="0" borderId="0" xfId="26" applyFont="1" applyAlignment="1">
      <alignment horizontal="right" vertical="center"/>
    </xf>
    <xf numFmtId="0" fontId="21" fillId="0" borderId="0" xfId="26" applyFont="1" applyFill="1" applyAlignment="1">
      <alignment horizontal="right" vertical="center"/>
    </xf>
    <xf numFmtId="0" fontId="21" fillId="9" borderId="12" xfId="26" applyNumberFormat="1" applyFont="1" applyFill="1" applyBorder="1" applyAlignment="1">
      <alignment horizontal="left" vertical="center"/>
    </xf>
    <xf numFmtId="0" fontId="21" fillId="0" borderId="0" xfId="26" applyFont="1" applyAlignment="1">
      <alignment horizontal="right"/>
    </xf>
    <xf numFmtId="0" fontId="21" fillId="9" borderId="0" xfId="26" applyNumberFormat="1" applyFont="1" applyFill="1" applyBorder="1" applyAlignment="1">
      <alignment horizontal="left" vertical="center" readingOrder="1"/>
    </xf>
    <xf numFmtId="0" fontId="20" fillId="9" borderId="11" xfId="26" applyNumberFormat="1" applyFont="1" applyFill="1" applyBorder="1" applyAlignment="1">
      <alignment horizontal="left" vertical="center" readingOrder="1"/>
    </xf>
    <xf numFmtId="0" fontId="21" fillId="9" borderId="20" xfId="26" applyNumberFormat="1" applyFont="1" applyFill="1" applyBorder="1" applyAlignment="1">
      <alignment horizontal="left" vertical="center" readingOrder="1"/>
    </xf>
    <xf numFmtId="0" fontId="20" fillId="9" borderId="20" xfId="379" applyNumberFormat="1" applyFont="1" applyFill="1" applyBorder="1" applyAlignment="1">
      <alignment horizontal="left" vertical="center" readingOrder="1"/>
    </xf>
    <xf numFmtId="0" fontId="21" fillId="9" borderId="12" xfId="26" applyNumberFormat="1" applyFont="1" applyFill="1" applyBorder="1" applyAlignment="1">
      <alignment horizontal="left" vertical="center" readingOrder="1"/>
    </xf>
    <xf numFmtId="0" fontId="20" fillId="9" borderId="13" xfId="379" applyNumberFormat="1" applyFont="1" applyFill="1" applyBorder="1" applyAlignment="1">
      <alignment horizontal="left" vertical="center" readingOrder="1"/>
    </xf>
    <xf numFmtId="0" fontId="141" fillId="0" borderId="0" xfId="26" applyFont="1" applyFill="1"/>
    <xf numFmtId="0" fontId="39" fillId="0" borderId="0" xfId="26" applyFont="1" applyFill="1" applyAlignment="1">
      <alignment horizontal="right" vertical="center"/>
    </xf>
    <xf numFmtId="0" fontId="49" fillId="0" borderId="0" xfId="26" applyFont="1" applyFill="1"/>
    <xf numFmtId="0" fontId="142" fillId="0" borderId="0" xfId="26" applyFont="1" applyFill="1"/>
    <xf numFmtId="0" fontId="49" fillId="0" borderId="0" xfId="26" applyFont="1" applyFill="1" applyAlignment="1">
      <alignment vertical="center"/>
    </xf>
    <xf numFmtId="0" fontId="142" fillId="0" borderId="0" xfId="26" applyFont="1" applyFill="1" applyAlignment="1">
      <alignment vertical="center"/>
    </xf>
    <xf numFmtId="168" fontId="21" fillId="0" borderId="17" xfId="6" applyNumberFormat="1" applyFont="1" applyFill="1" applyBorder="1" applyAlignment="1">
      <alignment horizontal="right" vertical="center"/>
    </xf>
    <xf numFmtId="168" fontId="49" fillId="0" borderId="0" xfId="26" applyNumberFormat="1" applyFont="1" applyFill="1" applyAlignment="1">
      <alignment horizontal="right"/>
    </xf>
    <xf numFmtId="168" fontId="142" fillId="0" borderId="0" xfId="26" applyNumberFormat="1" applyFont="1" applyFill="1" applyAlignment="1">
      <alignment horizontal="right"/>
    </xf>
    <xf numFmtId="168" fontId="138" fillId="0" borderId="0" xfId="26" applyNumberFormat="1" applyFont="1" applyFill="1" applyAlignment="1">
      <alignment horizontal="right"/>
    </xf>
    <xf numFmtId="168" fontId="143" fillId="12" borderId="25" xfId="379" applyNumberFormat="1" applyFont="1" applyFill="1" applyBorder="1" applyAlignment="1">
      <alignment horizontal="right" vertical="center"/>
    </xf>
    <xf numFmtId="168" fontId="143" fillId="0" borderId="25" xfId="379" applyNumberFormat="1" applyFont="1" applyFill="1" applyBorder="1" applyAlignment="1">
      <alignment horizontal="right" vertical="center"/>
    </xf>
    <xf numFmtId="168" fontId="49" fillId="0" borderId="0" xfId="26" applyNumberFormat="1" applyFont="1"/>
    <xf numFmtId="168" fontId="142" fillId="0" borderId="0" xfId="26" applyNumberFormat="1" applyFont="1"/>
    <xf numFmtId="168" fontId="138" fillId="0" borderId="0" xfId="26" applyNumberFormat="1" applyFont="1"/>
    <xf numFmtId="0" fontId="21" fillId="9" borderId="16" xfId="26" applyFont="1" applyFill="1" applyBorder="1" applyAlignment="1">
      <alignment vertical="center"/>
    </xf>
    <xf numFmtId="168" fontId="143" fillId="12" borderId="17" xfId="379" applyNumberFormat="1" applyFont="1" applyFill="1" applyBorder="1" applyAlignment="1">
      <alignment horizontal="right" vertical="center"/>
    </xf>
    <xf numFmtId="168" fontId="143" fillId="0" borderId="17" xfId="379" applyNumberFormat="1" applyFont="1" applyFill="1" applyBorder="1" applyAlignment="1">
      <alignment horizontal="right" vertical="center"/>
    </xf>
    <xf numFmtId="168" fontId="143" fillId="12" borderId="24" xfId="379" applyNumberFormat="1" applyFont="1" applyFill="1" applyBorder="1" applyAlignment="1">
      <alignment horizontal="right" vertical="center"/>
    </xf>
    <xf numFmtId="168" fontId="143" fillId="0" borderId="24" xfId="379" applyNumberFormat="1" applyFont="1" applyFill="1" applyBorder="1" applyAlignment="1">
      <alignment horizontal="right" vertical="center"/>
    </xf>
    <xf numFmtId="168" fontId="144" fillId="12" borderId="19" xfId="379" applyNumberFormat="1" applyFont="1" applyFill="1" applyBorder="1" applyAlignment="1">
      <alignment horizontal="right" vertical="center"/>
    </xf>
    <xf numFmtId="168" fontId="144" fillId="0" borderId="19" xfId="379" applyNumberFormat="1" applyFont="1" applyFill="1" applyBorder="1" applyAlignment="1">
      <alignment horizontal="right" vertical="center"/>
    </xf>
    <xf numFmtId="0" fontId="21" fillId="9" borderId="11" xfId="26" applyFont="1" applyFill="1" applyBorder="1" applyAlignment="1">
      <alignment vertical="center"/>
    </xf>
    <xf numFmtId="168" fontId="143" fillId="12" borderId="19" xfId="379" applyNumberFormat="1" applyFont="1" applyFill="1" applyBorder="1" applyAlignment="1">
      <alignment horizontal="right" vertical="center"/>
    </xf>
    <xf numFmtId="168" fontId="143" fillId="0" borderId="19" xfId="379" applyNumberFormat="1" applyFont="1" applyFill="1" applyBorder="1" applyAlignment="1">
      <alignment horizontal="right" vertical="center"/>
    </xf>
    <xf numFmtId="168" fontId="143" fillId="12" borderId="0" xfId="379" applyNumberFormat="1" applyFont="1" applyFill="1" applyBorder="1" applyAlignment="1">
      <alignment horizontal="right" vertical="center"/>
    </xf>
    <xf numFmtId="0" fontId="49" fillId="0" borderId="0" xfId="26" applyFont="1"/>
    <xf numFmtId="0" fontId="142" fillId="0" borderId="0" xfId="26" applyFont="1"/>
    <xf numFmtId="0" fontId="21" fillId="9" borderId="13" xfId="26" applyFont="1" applyFill="1" applyBorder="1" applyAlignment="1">
      <alignment vertical="center"/>
    </xf>
    <xf numFmtId="168" fontId="143" fillId="12" borderId="15" xfId="379" applyNumberFormat="1" applyFont="1" applyFill="1" applyBorder="1" applyAlignment="1">
      <alignment horizontal="right" vertical="center"/>
    </xf>
    <xf numFmtId="168" fontId="143" fillId="12" borderId="13" xfId="379" applyNumberFormat="1" applyFont="1" applyFill="1" applyBorder="1" applyAlignment="1">
      <alignment horizontal="right" vertical="center"/>
    </xf>
    <xf numFmtId="0" fontId="32" fillId="0" borderId="0" xfId="26" applyFont="1" applyAlignment="1"/>
    <xf numFmtId="0" fontId="21" fillId="0" borderId="0" xfId="26" applyFont="1" applyFill="1" applyBorder="1" applyAlignment="1"/>
    <xf numFmtId="0" fontId="143" fillId="0" borderId="0" xfId="26" applyFont="1"/>
    <xf numFmtId="0" fontId="145" fillId="0" borderId="0" xfId="26" applyFont="1"/>
    <xf numFmtId="0" fontId="50" fillId="0" borderId="0" xfId="26" applyFont="1" applyFill="1" applyBorder="1"/>
    <xf numFmtId="0" fontId="146" fillId="0" borderId="0" xfId="26" applyFont="1" applyFill="1"/>
    <xf numFmtId="0" fontId="147" fillId="0" borderId="0" xfId="26" applyFont="1" applyFill="1" applyAlignment="1">
      <alignment horizontal="left" vertical="center"/>
    </xf>
    <xf numFmtId="0" fontId="50" fillId="0" borderId="0" xfId="26" applyFont="1" applyFill="1" applyBorder="1" applyAlignment="1">
      <alignment vertical="center"/>
    </xf>
    <xf numFmtId="171" fontId="142" fillId="0" borderId="0" xfId="26" applyNumberFormat="1" applyFont="1"/>
    <xf numFmtId="0" fontId="146" fillId="0" borderId="0" xfId="26" applyFont="1" applyFill="1" applyAlignment="1">
      <alignment vertical="center"/>
    </xf>
    <xf numFmtId="0" fontId="50" fillId="0" borderId="0" xfId="26" applyFont="1" applyBorder="1" applyAlignment="1">
      <alignment vertical="center"/>
    </xf>
    <xf numFmtId="0" fontId="146" fillId="0" borderId="0" xfId="26" applyFont="1" applyBorder="1" applyAlignment="1">
      <alignment vertical="center"/>
    </xf>
    <xf numFmtId="0" fontId="21" fillId="9" borderId="12" xfId="26" applyFont="1" applyFill="1" applyBorder="1"/>
    <xf numFmtId="168" fontId="21" fillId="0" borderId="24" xfId="6" applyNumberFormat="1" applyFont="1" applyFill="1" applyBorder="1" applyAlignment="1">
      <alignment horizontal="right" vertical="center"/>
    </xf>
    <xf numFmtId="0" fontId="142" fillId="0" borderId="0" xfId="26" applyFont="1" applyFill="1" applyBorder="1" applyAlignment="1">
      <alignment horizontal="right" vertical="center"/>
    </xf>
    <xf numFmtId="0" fontId="50" fillId="0" borderId="0" xfId="26" applyFont="1" applyBorder="1"/>
    <xf numFmtId="0" fontId="146" fillId="0" borderId="0" xfId="26" applyFont="1" applyBorder="1"/>
    <xf numFmtId="171" fontId="49" fillId="0" borderId="0" xfId="26" applyNumberFormat="1" applyFont="1" applyBorder="1"/>
    <xf numFmtId="1" fontId="138" fillId="0" borderId="0" xfId="26" applyNumberFormat="1" applyFont="1"/>
    <xf numFmtId="0" fontId="21" fillId="9" borderId="33" xfId="26" applyFont="1" applyFill="1" applyBorder="1" applyAlignment="1">
      <alignment vertical="center"/>
    </xf>
    <xf numFmtId="0" fontId="20" fillId="0" borderId="11" xfId="26" applyFont="1" applyFill="1" applyBorder="1" applyAlignment="1">
      <alignment vertical="center"/>
    </xf>
    <xf numFmtId="168" fontId="144" fillId="12" borderId="25" xfId="379" applyNumberFormat="1" applyFont="1" applyFill="1" applyBorder="1" applyAlignment="1">
      <alignment horizontal="right" vertical="center"/>
    </xf>
    <xf numFmtId="168" fontId="144" fillId="0" borderId="25" xfId="379" applyNumberFormat="1" applyFont="1" applyFill="1" applyBorder="1" applyAlignment="1">
      <alignment horizontal="right" vertical="center"/>
    </xf>
    <xf numFmtId="171" fontId="49" fillId="9" borderId="0" xfId="26" applyNumberFormat="1" applyFont="1" applyFill="1" applyBorder="1"/>
    <xf numFmtId="0" fontId="146" fillId="0" borderId="0" xfId="26" applyFont="1"/>
    <xf numFmtId="3" fontId="21" fillId="12" borderId="17" xfId="26" applyNumberFormat="1" applyFont="1" applyFill="1" applyBorder="1" applyAlignment="1">
      <alignment horizontal="right"/>
    </xf>
    <xf numFmtId="3" fontId="21" fillId="0" borderId="17" xfId="26" applyNumberFormat="1" applyFont="1" applyFill="1" applyBorder="1" applyAlignment="1">
      <alignment horizontal="right"/>
    </xf>
    <xf numFmtId="0" fontId="21" fillId="9" borderId="13" xfId="26" applyFont="1" applyFill="1" applyBorder="1"/>
    <xf numFmtId="1" fontId="21" fillId="12" borderId="15" xfId="26" applyNumberFormat="1" applyFont="1" applyFill="1" applyBorder="1" applyAlignment="1">
      <alignment horizontal="right"/>
    </xf>
    <xf numFmtId="1" fontId="21" fillId="0" borderId="15" xfId="26" applyNumberFormat="1" applyFont="1" applyFill="1" applyBorder="1" applyAlignment="1">
      <alignment horizontal="right"/>
    </xf>
    <xf numFmtId="0" fontId="139" fillId="0" borderId="0" xfId="26" applyFont="1"/>
    <xf numFmtId="0" fontId="21" fillId="0" borderId="0" xfId="26" applyFont="1" applyAlignment="1">
      <alignment wrapText="1"/>
    </xf>
    <xf numFmtId="168" fontId="143" fillId="0" borderId="0" xfId="379" applyNumberFormat="1" applyFont="1" applyFill="1" applyBorder="1" applyAlignment="1">
      <alignment horizontal="right" vertical="center"/>
    </xf>
    <xf numFmtId="0" fontId="50" fillId="9" borderId="0" xfId="26" applyFont="1" applyFill="1" applyBorder="1"/>
    <xf numFmtId="3" fontId="21" fillId="9" borderId="0" xfId="0" applyNumberFormat="1" applyFont="1" applyFill="1" applyAlignment="1">
      <alignment vertical="center"/>
    </xf>
    <xf numFmtId="3" fontId="54" fillId="0" borderId="0" xfId="0" applyNumberFormat="1" applyFont="1" applyFill="1" applyBorder="1" applyAlignment="1">
      <alignment vertical="center"/>
    </xf>
    <xf numFmtId="3" fontId="32" fillId="0" borderId="0" xfId="0" applyNumberFormat="1" applyFont="1" applyFill="1" applyBorder="1" applyAlignment="1">
      <alignment vertical="center" wrapText="1"/>
    </xf>
    <xf numFmtId="173" fontId="34" fillId="0" borderId="15" xfId="6" applyNumberFormat="1" applyFont="1" applyBorder="1"/>
    <xf numFmtId="173" fontId="34" fillId="0" borderId="13" xfId="6" applyNumberFormat="1" applyFont="1" applyBorder="1"/>
    <xf numFmtId="0" fontId="35" fillId="10" borderId="133" xfId="0" applyFont="1" applyFill="1" applyBorder="1" applyAlignment="1">
      <alignment horizontal="left" vertical="center"/>
    </xf>
    <xf numFmtId="0" fontId="20" fillId="10" borderId="133" xfId="0" applyFont="1" applyFill="1" applyBorder="1" applyAlignment="1">
      <alignment vertical="center"/>
    </xf>
    <xf numFmtId="0" fontId="20" fillId="15" borderId="133" xfId="0" applyFont="1" applyFill="1" applyBorder="1" applyAlignment="1">
      <alignment vertical="center"/>
    </xf>
    <xf numFmtId="0" fontId="54" fillId="9" borderId="0" xfId="26" applyFont="1" applyFill="1" applyBorder="1" applyAlignment="1">
      <alignment horizontal="center" vertical="center"/>
    </xf>
    <xf numFmtId="0" fontId="21" fillId="9" borderId="12" xfId="0" applyFont="1" applyFill="1" applyBorder="1" applyAlignment="1">
      <alignment horizontal="center" vertical="center"/>
    </xf>
    <xf numFmtId="3" fontId="21" fillId="12" borderId="128" xfId="26" applyNumberFormat="1" applyFont="1" applyFill="1" applyBorder="1" applyAlignment="1">
      <alignment horizontal="right" vertical="center"/>
    </xf>
    <xf numFmtId="3" fontId="21" fillId="9" borderId="129" xfId="30" applyNumberFormat="1" applyFont="1" applyFill="1" applyBorder="1" applyAlignment="1">
      <alignment horizontal="right" vertical="center"/>
    </xf>
    <xf numFmtId="3" fontId="21" fillId="9" borderId="33" xfId="30" applyNumberFormat="1" applyFont="1" applyFill="1" applyBorder="1" applyAlignment="1">
      <alignment horizontal="right" vertical="center"/>
    </xf>
    <xf numFmtId="3" fontId="21" fillId="0" borderId="0" xfId="26" applyNumberFormat="1" applyFont="1" applyAlignment="1">
      <alignment horizontal="right"/>
    </xf>
    <xf numFmtId="3" fontId="21" fillId="9" borderId="130" xfId="30" applyNumberFormat="1" applyFont="1" applyFill="1" applyBorder="1" applyAlignment="1">
      <alignment horizontal="right" vertical="center"/>
    </xf>
    <xf numFmtId="3" fontId="21" fillId="9" borderId="0" xfId="30" applyNumberFormat="1" applyFont="1" applyFill="1" applyBorder="1" applyAlignment="1">
      <alignment horizontal="right" vertical="center"/>
    </xf>
    <xf numFmtId="3" fontId="20" fillId="12" borderId="131" xfId="379" applyNumberFormat="1" applyFont="1" applyFill="1" applyBorder="1" applyAlignment="1">
      <alignment horizontal="right" vertical="center"/>
    </xf>
    <xf numFmtId="3" fontId="20" fillId="9" borderId="132" xfId="379" applyNumberFormat="1" applyFont="1" applyFill="1" applyBorder="1" applyAlignment="1">
      <alignment horizontal="right" vertical="center"/>
    </xf>
    <xf numFmtId="3" fontId="20" fillId="9" borderId="11" xfId="379" applyNumberFormat="1" applyFont="1" applyFill="1" applyBorder="1" applyAlignment="1">
      <alignment horizontal="right" vertical="center"/>
    </xf>
    <xf numFmtId="3" fontId="21" fillId="12" borderId="125" xfId="379" applyNumberFormat="1" applyFont="1" applyFill="1" applyBorder="1" applyAlignment="1">
      <alignment horizontal="right" vertical="center"/>
    </xf>
    <xf numFmtId="3" fontId="21" fillId="9" borderId="22" xfId="379" applyNumberFormat="1" applyFont="1" applyFill="1" applyBorder="1" applyAlignment="1">
      <alignment horizontal="right" vertical="center"/>
    </xf>
    <xf numFmtId="3" fontId="21" fillId="9" borderId="20" xfId="379" applyNumberFormat="1" applyFont="1" applyFill="1" applyBorder="1" applyAlignment="1">
      <alignment horizontal="right" vertical="center"/>
    </xf>
    <xf numFmtId="3" fontId="21" fillId="9" borderId="0" xfId="26" applyNumberFormat="1" applyFont="1" applyFill="1" applyBorder="1" applyAlignment="1">
      <alignment horizontal="right"/>
    </xf>
    <xf numFmtId="3" fontId="20" fillId="10" borderId="0" xfId="26" applyNumberFormat="1" applyFont="1" applyFill="1" applyBorder="1" applyAlignment="1">
      <alignment horizontal="right" vertical="center"/>
    </xf>
    <xf numFmtId="3" fontId="21" fillId="9" borderId="24" xfId="26" applyNumberFormat="1" applyFont="1" applyFill="1" applyBorder="1" applyAlignment="1">
      <alignment horizontal="right"/>
    </xf>
    <xf numFmtId="3" fontId="21" fillId="9" borderId="12" xfId="26" applyNumberFormat="1" applyFont="1" applyFill="1" applyBorder="1" applyAlignment="1">
      <alignment horizontal="right"/>
    </xf>
    <xf numFmtId="3" fontId="21" fillId="12" borderId="12" xfId="26" applyNumberFormat="1" applyFont="1" applyFill="1" applyBorder="1" applyAlignment="1">
      <alignment horizontal="right"/>
    </xf>
    <xf numFmtId="3" fontId="21" fillId="9" borderId="17" xfId="26" applyNumberFormat="1" applyFont="1" applyFill="1" applyBorder="1" applyAlignment="1">
      <alignment horizontal="right"/>
    </xf>
    <xf numFmtId="3" fontId="21" fillId="12" borderId="0" xfId="26" applyNumberFormat="1" applyFont="1" applyFill="1" applyBorder="1" applyAlignment="1">
      <alignment horizontal="right"/>
    </xf>
    <xf numFmtId="3" fontId="20" fillId="0" borderId="22" xfId="26" applyNumberFormat="1" applyFont="1" applyBorder="1" applyAlignment="1">
      <alignment horizontal="right" vertical="center"/>
    </xf>
    <xf numFmtId="3" fontId="20" fillId="0" borderId="20" xfId="26" applyNumberFormat="1" applyFont="1" applyBorder="1" applyAlignment="1">
      <alignment horizontal="right" vertical="center"/>
    </xf>
    <xf numFmtId="3" fontId="21" fillId="9" borderId="0" xfId="26" applyNumberFormat="1" applyFont="1" applyFill="1" applyAlignment="1">
      <alignment horizontal="right" vertical="center"/>
    </xf>
    <xf numFmtId="3" fontId="21" fillId="9" borderId="19" xfId="26" applyNumberFormat="1" applyFont="1" applyFill="1" applyBorder="1" applyAlignment="1">
      <alignment horizontal="right"/>
    </xf>
    <xf numFmtId="3" fontId="21" fillId="9" borderId="11" xfId="26" applyNumberFormat="1" applyFont="1" applyFill="1" applyBorder="1" applyAlignment="1">
      <alignment horizontal="right"/>
    </xf>
    <xf numFmtId="3" fontId="21" fillId="12" borderId="11" xfId="26" applyNumberFormat="1" applyFont="1" applyFill="1" applyBorder="1" applyAlignment="1">
      <alignment horizontal="right"/>
    </xf>
    <xf numFmtId="3" fontId="20" fillId="9" borderId="26" xfId="26" applyNumberFormat="1" applyFont="1" applyFill="1" applyBorder="1" applyAlignment="1">
      <alignment horizontal="right"/>
    </xf>
    <xf numFmtId="3" fontId="20" fillId="9" borderId="27" xfId="26" applyNumberFormat="1" applyFont="1" applyFill="1" applyBorder="1" applyAlignment="1">
      <alignment horizontal="right"/>
    </xf>
    <xf numFmtId="3" fontId="20" fillId="12" borderId="27" xfId="26" applyNumberFormat="1" applyFont="1" applyFill="1" applyBorder="1" applyAlignment="1">
      <alignment horizontal="right"/>
    </xf>
    <xf numFmtId="3" fontId="54" fillId="9" borderId="0" xfId="0" applyNumberFormat="1" applyFont="1" applyFill="1" applyAlignment="1">
      <alignment vertical="center"/>
    </xf>
    <xf numFmtId="3" fontId="51" fillId="9" borderId="0" xfId="0" applyNumberFormat="1" applyFont="1" applyFill="1" applyBorder="1" applyAlignment="1">
      <alignment vertical="center"/>
    </xf>
    <xf numFmtId="3" fontId="54" fillId="9" borderId="0" xfId="0" applyNumberFormat="1" applyFont="1" applyFill="1" applyBorder="1" applyAlignment="1">
      <alignment horizontal="right"/>
    </xf>
    <xf numFmtId="14" fontId="21" fillId="12" borderId="11" xfId="0" quotePrefix="1" applyNumberFormat="1" applyFont="1" applyFill="1" applyBorder="1" applyAlignment="1">
      <alignment horizontal="right" vertical="center"/>
    </xf>
    <xf numFmtId="0" fontId="21" fillId="12" borderId="0" xfId="0" applyFont="1" applyFill="1" applyBorder="1" applyAlignment="1">
      <alignment horizontal="right" vertical="center"/>
    </xf>
    <xf numFmtId="4" fontId="34" fillId="12" borderId="0" xfId="0" applyNumberFormat="1" applyFont="1" applyFill="1" applyBorder="1" applyAlignment="1">
      <alignment horizontal="right" vertical="center"/>
    </xf>
    <xf numFmtId="3" fontId="21" fillId="12" borderId="13" xfId="0" applyNumberFormat="1" applyFont="1" applyFill="1" applyBorder="1" applyAlignment="1">
      <alignment vertical="center"/>
    </xf>
    <xf numFmtId="3" fontId="56" fillId="12" borderId="11" xfId="6" applyNumberFormat="1" applyFont="1" applyFill="1" applyBorder="1" applyAlignment="1">
      <alignment horizontal="right" vertical="center"/>
    </xf>
    <xf numFmtId="3" fontId="56" fillId="0" borderId="11" xfId="6" applyNumberFormat="1" applyFont="1" applyFill="1" applyBorder="1" applyAlignment="1">
      <alignment horizontal="right" vertical="center"/>
    </xf>
    <xf numFmtId="14" fontId="21" fillId="9" borderId="11" xfId="26" quotePrefix="1" applyNumberFormat="1" applyFont="1" applyFill="1" applyBorder="1" applyAlignment="1">
      <alignment horizontal="right" vertical="center"/>
    </xf>
    <xf numFmtId="0" fontId="39" fillId="9" borderId="0" xfId="26" applyFont="1" applyFill="1" applyBorder="1" applyAlignment="1">
      <alignment horizontal="left" vertical="center"/>
    </xf>
    <xf numFmtId="0" fontId="41" fillId="16" borderId="0" xfId="26" applyFont="1" applyFill="1" applyBorder="1" applyAlignment="1">
      <alignment horizontal="left" vertical="center"/>
    </xf>
    <xf numFmtId="14" fontId="21" fillId="9" borderId="12" xfId="26" quotePrefix="1" applyNumberFormat="1" applyFont="1" applyFill="1" applyBorder="1" applyAlignment="1">
      <alignment horizontal="right" vertical="center"/>
    </xf>
    <xf numFmtId="3" fontId="20" fillId="9" borderId="11" xfId="26" applyNumberFormat="1" applyFont="1" applyFill="1" applyBorder="1" applyAlignment="1">
      <alignment horizontal="right" vertical="center"/>
    </xf>
    <xf numFmtId="3" fontId="21" fillId="9" borderId="11" xfId="26" applyNumberFormat="1" applyFont="1" applyFill="1" applyBorder="1" applyAlignment="1">
      <alignment horizontal="right" vertical="center"/>
    </xf>
    <xf numFmtId="3" fontId="20" fillId="9" borderId="27" xfId="26" applyNumberFormat="1" applyFont="1" applyFill="1" applyBorder="1" applyAlignment="1">
      <alignment horizontal="right" vertical="center"/>
    </xf>
    <xf numFmtId="0" fontId="70" fillId="9" borderId="134" xfId="0" applyFont="1" applyFill="1" applyBorder="1" applyAlignment="1">
      <alignment horizontal="right" wrapText="1"/>
    </xf>
    <xf numFmtId="170" fontId="21" fillId="0" borderId="135" xfId="0" applyNumberFormat="1" applyFont="1" applyFill="1" applyBorder="1"/>
    <xf numFmtId="170" fontId="52" fillId="9" borderId="136" xfId="72" applyNumberFormat="1" applyFont="1" applyFill="1" applyBorder="1" applyAlignment="1">
      <alignment horizontal="right" vertical="center"/>
    </xf>
    <xf numFmtId="170" fontId="20" fillId="9" borderId="137" xfId="0" applyNumberFormat="1" applyFont="1" applyFill="1" applyBorder="1"/>
    <xf numFmtId="0" fontId="70" fillId="9" borderId="138" xfId="0" applyFont="1" applyFill="1" applyBorder="1" applyAlignment="1">
      <alignment horizontal="right" wrapText="1"/>
    </xf>
    <xf numFmtId="170" fontId="21" fillId="9" borderId="139" xfId="0" applyNumberFormat="1" applyFont="1" applyFill="1" applyBorder="1"/>
    <xf numFmtId="170" fontId="21" fillId="0" borderId="140" xfId="0" applyNumberFormat="1" applyFont="1" applyFill="1" applyBorder="1"/>
    <xf numFmtId="170" fontId="21" fillId="18" borderId="136" xfId="0" applyNumberFormat="1" applyFont="1" applyFill="1" applyBorder="1"/>
    <xf numFmtId="170" fontId="21" fillId="9" borderId="140" xfId="0" applyNumberFormat="1" applyFont="1" applyFill="1" applyBorder="1"/>
    <xf numFmtId="170" fontId="20" fillId="9" borderId="141" xfId="0" applyNumberFormat="1" applyFont="1" applyFill="1" applyBorder="1"/>
    <xf numFmtId="0" fontId="70" fillId="9" borderId="142" xfId="27" applyFont="1" applyFill="1" applyBorder="1" applyAlignment="1">
      <alignment horizontal="right" wrapText="1"/>
    </xf>
    <xf numFmtId="170" fontId="52" fillId="9" borderId="143" xfId="72" applyNumberFormat="1" applyFont="1" applyFill="1" applyBorder="1" applyAlignment="1">
      <alignment horizontal="right" vertical="center"/>
    </xf>
    <xf numFmtId="170" fontId="52" fillId="9" borderId="144" xfId="72" applyNumberFormat="1" applyFont="1" applyFill="1" applyBorder="1" applyAlignment="1">
      <alignment horizontal="right" vertical="center"/>
    </xf>
    <xf numFmtId="170" fontId="52" fillId="9" borderId="144" xfId="72" applyNumberFormat="1" applyFont="1" applyFill="1" applyBorder="1" applyAlignment="1">
      <alignment vertical="center"/>
    </xf>
    <xf numFmtId="170" fontId="21" fillId="9" borderId="144" xfId="27" applyNumberFormat="1" applyFont="1" applyFill="1" applyBorder="1"/>
    <xf numFmtId="170" fontId="36" fillId="9" borderId="144" xfId="27" applyNumberFormat="1" applyFont="1" applyFill="1" applyBorder="1"/>
    <xf numFmtId="170" fontId="20" fillId="9" borderId="145" xfId="27" applyNumberFormat="1" applyFont="1" applyFill="1" applyBorder="1"/>
    <xf numFmtId="0" fontId="52" fillId="9" borderId="143" xfId="27" applyFont="1" applyFill="1" applyBorder="1" applyAlignment="1">
      <alignment horizontal="right" vertical="center" wrapText="1"/>
    </xf>
    <xf numFmtId="0" fontId="52" fillId="9" borderId="144" xfId="27" applyFont="1" applyFill="1" applyBorder="1" applyAlignment="1">
      <alignment horizontal="right" vertical="center" wrapText="1"/>
    </xf>
    <xf numFmtId="171" fontId="52" fillId="0" borderId="143" xfId="27" applyNumberFormat="1" applyFont="1" applyFill="1" applyBorder="1" applyAlignment="1">
      <alignment horizontal="right" vertical="center" wrapText="1"/>
    </xf>
    <xf numFmtId="171" fontId="52" fillId="9" borderId="144" xfId="27" applyNumberFormat="1" applyFont="1" applyFill="1" applyBorder="1" applyAlignment="1">
      <alignment horizontal="right" vertical="center" wrapText="1"/>
    </xf>
    <xf numFmtId="171" fontId="20" fillId="0" borderId="145" xfId="27" applyNumberFormat="1" applyFont="1" applyFill="1" applyBorder="1"/>
    <xf numFmtId="171" fontId="52" fillId="9" borderId="143" xfId="27" applyNumberFormat="1" applyFont="1" applyFill="1" applyBorder="1" applyAlignment="1">
      <alignment horizontal="right" vertical="center" wrapText="1"/>
    </xf>
    <xf numFmtId="171" fontId="21" fillId="9" borderId="144" xfId="27" applyNumberFormat="1" applyFont="1" applyFill="1" applyBorder="1"/>
    <xf numFmtId="171" fontId="20" fillId="9" borderId="145" xfId="27" applyNumberFormat="1" applyFont="1" applyFill="1" applyBorder="1"/>
    <xf numFmtId="14" fontId="21" fillId="0" borderId="149" xfId="26" quotePrefix="1" applyNumberFormat="1" applyFont="1" applyFill="1" applyBorder="1" applyAlignment="1">
      <alignment horizontal="right" vertical="center"/>
    </xf>
    <xf numFmtId="0" fontId="148" fillId="9" borderId="0" xfId="0" applyFont="1" applyFill="1" applyAlignment="1">
      <alignment horizontal="left" vertical="center"/>
    </xf>
    <xf numFmtId="0" fontId="148" fillId="9" borderId="0" xfId="27" applyFont="1" applyFill="1" applyAlignment="1">
      <alignment horizontal="left" vertical="center"/>
    </xf>
    <xf numFmtId="0" fontId="44" fillId="9" borderId="0" xfId="18" applyFont="1" applyFill="1" applyAlignment="1" applyProtection="1">
      <alignment horizontal="left" vertical="center"/>
    </xf>
    <xf numFmtId="0" fontId="44" fillId="9" borderId="0" xfId="18" applyFont="1" applyFill="1" applyAlignment="1" applyProtection="1">
      <alignment horizontal="left" vertical="center" wrapText="1"/>
    </xf>
    <xf numFmtId="0" fontId="44" fillId="0" borderId="0" xfId="18" applyFont="1" applyFill="1" applyAlignment="1" applyProtection="1">
      <alignment horizontal="left" vertical="center" wrapText="1"/>
    </xf>
    <xf numFmtId="0" fontId="37" fillId="9" borderId="0" xfId="0" applyFont="1" applyFill="1" applyAlignment="1">
      <alignment horizontal="left" vertical="center"/>
    </xf>
    <xf numFmtId="0" fontId="21" fillId="0" borderId="0" xfId="0" applyFont="1" applyAlignment="1"/>
    <xf numFmtId="0" fontId="44" fillId="9" borderId="0" xfId="0" applyFont="1" applyFill="1" applyAlignment="1">
      <alignment horizontal="left" vertical="center" wrapText="1"/>
    </xf>
    <xf numFmtId="0" fontId="44" fillId="9" borderId="0" xfId="17" applyFont="1" applyFill="1" applyAlignment="1" applyProtection="1">
      <alignment horizontal="left" vertical="center" wrapText="1"/>
    </xf>
    <xf numFmtId="0" fontId="35" fillId="10" borderId="0" xfId="0" applyFont="1" applyFill="1" applyAlignment="1">
      <alignment vertical="center"/>
    </xf>
    <xf numFmtId="0" fontId="21" fillId="10" borderId="0" xfId="0" applyFont="1" applyFill="1" applyAlignment="1">
      <alignment vertical="center"/>
    </xf>
    <xf numFmtId="0" fontId="44" fillId="9" borderId="0" xfId="15" applyFont="1" applyFill="1" applyAlignment="1" applyProtection="1">
      <alignment horizontal="left" vertical="center" wrapText="1"/>
    </xf>
    <xf numFmtId="0" fontId="32" fillId="9" borderId="0" xfId="0" applyFont="1" applyFill="1" applyBorder="1" applyAlignment="1">
      <alignment vertical="center"/>
    </xf>
    <xf numFmtId="0" fontId="21" fillId="9" borderId="24" xfId="0" applyFont="1" applyFill="1" applyBorder="1" applyAlignment="1">
      <alignment horizontal="center" wrapText="1"/>
    </xf>
    <xf numFmtId="0" fontId="21" fillId="9" borderId="12" xfId="0" applyFont="1" applyFill="1" applyBorder="1" applyAlignment="1">
      <alignment horizontal="center" wrapText="1"/>
    </xf>
    <xf numFmtId="0" fontId="21" fillId="9" borderId="23" xfId="0" applyFont="1" applyFill="1" applyBorder="1" applyAlignment="1">
      <alignment horizontal="center" wrapText="1"/>
    </xf>
    <xf numFmtId="0" fontId="54" fillId="9" borderId="0" xfId="26" applyFont="1" applyFill="1" applyBorder="1" applyAlignment="1">
      <alignment horizontal="center" vertical="center"/>
    </xf>
    <xf numFmtId="0" fontId="21" fillId="9" borderId="24" xfId="26" applyFont="1" applyFill="1" applyBorder="1" applyAlignment="1">
      <alignment horizontal="center" vertical="center"/>
    </xf>
    <xf numFmtId="0" fontId="21" fillId="9" borderId="23" xfId="26" applyFont="1" applyFill="1" applyBorder="1" applyAlignment="1">
      <alignment horizontal="center" vertical="center"/>
    </xf>
    <xf numFmtId="0" fontId="21" fillId="9" borderId="12" xfId="26" applyFont="1" applyFill="1" applyBorder="1" applyAlignment="1">
      <alignment horizontal="center" vertical="center"/>
    </xf>
    <xf numFmtId="0" fontId="32" fillId="0" borderId="36" xfId="26" applyFont="1" applyFill="1" applyBorder="1" applyAlignment="1">
      <alignment vertical="center" wrapText="1"/>
    </xf>
    <xf numFmtId="0" fontId="32" fillId="9" borderId="36" xfId="0" applyFont="1" applyFill="1" applyBorder="1" applyAlignment="1">
      <alignment horizontal="left" vertical="center"/>
    </xf>
    <xf numFmtId="0" fontId="21" fillId="9" borderId="24"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24" xfId="0" applyFont="1" applyFill="1" applyBorder="1" applyAlignment="1">
      <alignment horizontal="center" vertical="center"/>
    </xf>
    <xf numFmtId="0" fontId="21" fillId="9" borderId="23" xfId="0" applyFont="1" applyFill="1" applyBorder="1" applyAlignment="1">
      <alignment horizontal="center" vertical="center"/>
    </xf>
    <xf numFmtId="0" fontId="21" fillId="9" borderId="12" xfId="0" applyFont="1" applyFill="1" applyBorder="1" applyAlignment="1">
      <alignment horizontal="center" vertical="center"/>
    </xf>
    <xf numFmtId="0" fontId="21" fillId="0" borderId="24" xfId="0" applyFont="1" applyBorder="1" applyAlignment="1">
      <alignment horizontal="center"/>
    </xf>
    <xf numFmtId="0" fontId="21" fillId="0" borderId="12" xfId="0" applyFont="1" applyBorder="1" applyAlignment="1">
      <alignment horizontal="center"/>
    </xf>
    <xf numFmtId="0" fontId="21" fillId="9" borderId="36" xfId="0" applyFont="1" applyFill="1" applyBorder="1" applyAlignment="1">
      <alignment horizontal="left" vertical="center"/>
    </xf>
    <xf numFmtId="0" fontId="21" fillId="0" borderId="23" xfId="0" applyFont="1" applyBorder="1" applyAlignment="1">
      <alignment horizontal="center"/>
    </xf>
    <xf numFmtId="0" fontId="32" fillId="0" borderId="0" xfId="0" applyFont="1" applyFill="1" applyBorder="1" applyAlignment="1">
      <alignment vertical="center" wrapText="1"/>
    </xf>
    <xf numFmtId="0" fontId="70" fillId="9" borderId="45" xfId="0" applyFont="1" applyFill="1" applyBorder="1" applyAlignment="1">
      <alignment horizontal="center" vertical="center" wrapText="1"/>
    </xf>
    <xf numFmtId="0" fontId="70" fillId="9" borderId="147" xfId="0" applyFont="1" applyFill="1" applyBorder="1" applyAlignment="1">
      <alignment horizontal="center" vertical="center" wrapText="1"/>
    </xf>
    <xf numFmtId="0" fontId="70" fillId="9" borderId="57" xfId="0" applyFont="1" applyFill="1" applyBorder="1" applyAlignment="1">
      <alignment horizontal="center" vertical="center" wrapText="1"/>
    </xf>
    <xf numFmtId="0" fontId="70" fillId="9" borderId="148" xfId="0" applyFont="1" applyFill="1" applyBorder="1" applyAlignment="1">
      <alignment horizontal="center" vertical="center" wrapText="1"/>
    </xf>
    <xf numFmtId="0" fontId="70" fillId="9" borderId="86" xfId="27" applyFont="1" applyFill="1" applyBorder="1" applyAlignment="1">
      <alignment horizontal="center" vertical="center" wrapText="1"/>
    </xf>
    <xf numFmtId="0" fontId="70" fillId="9" borderId="146" xfId="27" applyFont="1" applyFill="1" applyBorder="1" applyAlignment="1">
      <alignment horizontal="center" vertical="center" wrapText="1"/>
    </xf>
    <xf numFmtId="0" fontId="21" fillId="0" borderId="17" xfId="26" applyFont="1" applyFill="1" applyBorder="1" applyAlignment="1">
      <alignment horizontal="center" vertical="center"/>
    </xf>
    <xf numFmtId="0" fontId="21" fillId="0" borderId="0" xfId="26" applyFont="1" applyBorder="1" applyAlignment="1">
      <alignment horizontal="center" vertical="center"/>
    </xf>
    <xf numFmtId="0" fontId="21" fillId="0" borderId="16" xfId="26" applyFont="1" applyBorder="1" applyAlignment="1">
      <alignment horizontal="center" vertical="center"/>
    </xf>
    <xf numFmtId="0" fontId="21" fillId="0" borderId="24" xfId="26" applyFont="1" applyBorder="1" applyAlignment="1">
      <alignment horizontal="center" vertical="center" wrapText="1"/>
    </xf>
    <xf numFmtId="0" fontId="21" fillId="0" borderId="12" xfId="26" applyFont="1" applyBorder="1" applyAlignment="1">
      <alignment horizontal="center" vertical="center" wrapText="1"/>
    </xf>
    <xf numFmtId="0" fontId="21" fillId="0" borderId="23" xfId="26" applyFont="1" applyBorder="1" applyAlignment="1">
      <alignment horizontal="center" vertical="center" wrapText="1"/>
    </xf>
    <xf numFmtId="0" fontId="139" fillId="9" borderId="36" xfId="26" applyFont="1" applyFill="1" applyBorder="1" applyAlignment="1">
      <alignment horizontal="left" vertical="center" wrapText="1"/>
    </xf>
    <xf numFmtId="0" fontId="140" fillId="0" borderId="36" xfId="26" applyFont="1" applyBorder="1" applyAlignment="1">
      <alignment horizontal="left" vertical="center" wrapText="1"/>
    </xf>
    <xf numFmtId="0" fontId="139" fillId="9" borderId="0" xfId="26" applyFont="1" applyFill="1" applyAlignment="1">
      <alignment horizontal="left" vertical="center" wrapText="1"/>
    </xf>
    <xf numFmtId="0" fontId="140" fillId="0" borderId="0" xfId="26" applyFont="1" applyAlignment="1">
      <alignment horizontal="left" vertical="center" wrapText="1"/>
    </xf>
    <xf numFmtId="0" fontId="32" fillId="0" borderId="36" xfId="26" applyFont="1" applyBorder="1" applyAlignment="1">
      <alignment horizontal="left" wrapText="1"/>
    </xf>
    <xf numFmtId="0" fontId="32" fillId="0" borderId="0" xfId="26" applyFont="1" applyAlignment="1">
      <alignment vertical="top" wrapText="1"/>
    </xf>
    <xf numFmtId="0" fontId="2" fillId="0" borderId="0" xfId="26" applyAlignment="1">
      <alignment vertical="top" wrapText="1"/>
    </xf>
    <xf numFmtId="0" fontId="44" fillId="9" borderId="0" xfId="0" applyFont="1" applyFill="1" applyAlignment="1"/>
    <xf numFmtId="0" fontId="48" fillId="0" borderId="0" xfId="0" applyFont="1" applyAlignment="1"/>
    <xf numFmtId="0" fontId="0" fillId="0" borderId="0" xfId="0" applyAlignment="1"/>
    <xf numFmtId="0" fontId="44" fillId="9" borderId="0" xfId="0" quotePrefix="1" applyFont="1" applyFill="1" applyAlignment="1"/>
    <xf numFmtId="0" fontId="44" fillId="9" borderId="0" xfId="0" applyFont="1" applyFill="1" applyBorder="1" applyAlignment="1"/>
    <xf numFmtId="0" fontId="43" fillId="9" borderId="0" xfId="15" applyFont="1" applyFill="1" applyAlignment="1" applyProtection="1">
      <alignment horizontal="left" vertical="center" wrapText="1"/>
    </xf>
    <xf numFmtId="0" fontId="0" fillId="0" borderId="0" xfId="0" applyAlignment="1">
      <alignment horizontal="left" vertical="center" wrapText="1"/>
    </xf>
    <xf numFmtId="0" fontId="44" fillId="9" borderId="0" xfId="0" applyFont="1" applyFill="1" applyAlignment="1">
      <alignment vertical="top" wrapText="1"/>
    </xf>
    <xf numFmtId="0" fontId="0" fillId="0" borderId="0" xfId="0" applyAlignment="1">
      <alignment vertical="top" wrapText="1"/>
    </xf>
  </cellXfs>
  <cellStyles count="388">
    <cellStyle name="          _x000a__x000a_shell=progman.exe_x000a__x000a_m" xfId="1"/>
    <cellStyle name="          _x000d__x000a_shell=progman.exe_x000d__x000a_m" xfId="73"/>
    <cellStyle name=" 1" xfId="56"/>
    <cellStyle name="_x000a_bidires=100_x000d_" xfId="74"/>
    <cellStyle name="###,#####" xfId="75"/>
    <cellStyle name="%" xfId="76"/>
    <cellStyle name="******************************************" xfId="77"/>
    <cellStyle name="?? [0]_PLACIN~1" xfId="78"/>
    <cellStyle name="??_PALIC" xfId="79"/>
    <cellStyle name="_%(SignOnly)" xfId="80"/>
    <cellStyle name="_%(SignSpaceOnly)" xfId="81"/>
    <cellStyle name="_(JP)US SubPrime Summary" xfId="82"/>
    <cellStyle name="_(Korea KB) CDO &amp; CLO Summary" xfId="83"/>
    <cellStyle name="_08Q1 losses" xfId="84"/>
    <cellStyle name="_31DEC08 ASIA ABS Summary" xfId="85"/>
    <cellStyle name="_31DEC08 ASIA CDO &amp; CLO Summary" xfId="86"/>
    <cellStyle name="_31DEC08 ASIA Credit Derivatives" xfId="87"/>
    <cellStyle name="_31DEC08 ASIA MONOLINERS Summary" xfId="88"/>
    <cellStyle name="_31DEC08 ASIASUBPRIME SUMMARY" xfId="89"/>
    <cellStyle name="_ABS snapshot 080930 linked" xfId="90"/>
    <cellStyle name="_ABS snapshot 080930 linked_ING LK Template Subprime Alt-A CDO Exposure 31-10-08" xfId="91"/>
    <cellStyle name="_ABS snapshot 080930 linked_JAPAN Template Subprime Alt-A CDO Exposure 31-10-08" xfId="92"/>
    <cellStyle name="_ABS Summary" xfId="93"/>
    <cellStyle name="_ABS Summary_Copy of Americas Quarterly Risk Disclosures - Exposures per Q1_2010 _ING INSURANCE Chile" xfId="94"/>
    <cellStyle name="_AUSTRALIA Template Subprime Alt-A CDO etc Exposure 30-09-08 Insurance" xfId="95"/>
    <cellStyle name="_AUSTRALIA Template Subprime Alt-A CDO etc Exposure 30-09-08 Insurance (rev 22Oct08)" xfId="96"/>
    <cellStyle name="_AUSTRALIA Template Subprime Alt-A CDO etc Exposure 30-09-08 Insurance_ING LK Template Subprime Alt-A CDO Exposure 31-10-08" xfId="97"/>
    <cellStyle name="_AUSTRALIA Template Subprime Alt-A CDO etc Exposure 30-09-08 Insurance_JAPAN Template Subprime Alt-A CDO Exposure 31-10-08" xfId="98"/>
    <cellStyle name="_Cap. Sec" xfId="99"/>
    <cellStyle name="_CDO &amp; CLO Details" xfId="100"/>
    <cellStyle name="_CDO &amp; CLO Details_Copy of Americas Quarterly Risk Disclosures - Exposures per Q1_2010 _ING INSURANCE Chile" xfId="101"/>
    <cellStyle name="_CMRM" xfId="102"/>
    <cellStyle name="_Comma" xfId="103"/>
    <cellStyle name="_Cover" xfId="104"/>
    <cellStyle name="_Currency" xfId="105"/>
    <cellStyle name="_CurrencySpace" xfId="106"/>
    <cellStyle name="_Data_Funds_Q32009" xfId="107"/>
    <cellStyle name="_Data_Funds_Q42009" xfId="108"/>
    <cellStyle name="_Data_Insurance_Q12010" xfId="109"/>
    <cellStyle name="_Derisking Financials" xfId="110"/>
    <cellStyle name="_Derisking Financials (2)" xfId="111"/>
    <cellStyle name="_Distressed Report_FINAL_7" xfId="112"/>
    <cellStyle name="_Downgrades &amp; Watch List" xfId="113"/>
    <cellStyle name="_Downgrades &amp; Watch List " xfId="114"/>
    <cellStyle name="_Downgrades &amp; Watch List_Copy of Americas Quarterly Risk Disclosures - Exposures per Q1_2010 _ING INSURANCE Chile" xfId="115"/>
    <cellStyle name="_Euro" xfId="116"/>
    <cellStyle name="_EXT LTV June 30 2008" xfId="117"/>
    <cellStyle name="_EXT overview SIV Prime ABCP US CMBS Derivatives" xfId="118"/>
    <cellStyle name="_EXT overview SIV Prime ABCP US CMBS Derivatives Jun 30 2008_part II" xfId="119"/>
    <cellStyle name="_EXT Watchlist and Downgrades June 30, 2008" xfId="120"/>
    <cellStyle name="_Heading" xfId="121"/>
    <cellStyle name="_Highlight" xfId="122"/>
    <cellStyle name="_HONG KONG Q4 Template Subprime Alt-A CDO etc Exposure 31-12-08 ING Insurance" xfId="123"/>
    <cellStyle name="_HONG KONG Template Subprime Alt-A CDO Exposure 31-10-08" xfId="124"/>
    <cellStyle name="_II. 31DEC08 ASIA ALTA SUMMARY" xfId="125"/>
    <cellStyle name="_II. US Alt A Summary" xfId="126"/>
    <cellStyle name="_ING NZ Template Subprime Alt-A CDO Exposure 31-10-08" xfId="127"/>
    <cellStyle name="_Inv Cap Securities Other" xfId="128"/>
    <cellStyle name="_Inv Cap Securities Other_Copy of Americas Quarterly Risk Disclosures - Exposures per Q1_2010 _ING INSURANCE Chile" xfId="129"/>
    <cellStyle name="_IV. CDO &amp; CLO Summary" xfId="130"/>
    <cellStyle name="_JAPAN Q4 Template Subprime Alt-A CDO etc Exposure 31-12-08 ING Insurance" xfId="131"/>
    <cellStyle name="_JAPAN Template Subprime Alt-A CDO etc Exposure 30-09-08 Insurance" xfId="132"/>
    <cellStyle name="_JAPAN Template Subprime Alt-A CDO Exposure 31-10-08" xfId="133"/>
    <cellStyle name="_KB LIFE Template Subprime Alt-A CDO Exposure 31-10-08" xfId="134"/>
    <cellStyle name="_KOREA KB LIFE Q4 Template Subprime Alt-A CDO etc Exposure 31-12-08 ING Insurance" xfId="135"/>
    <cellStyle name="_MALAYSIA Q4 Template Subprime Alt-A CDO etc Exposure 31-12-08 ING Insurance" xfId="136"/>
    <cellStyle name="_Master excelsheet QA CMRM" xfId="137"/>
    <cellStyle name="_monoliners tab updated" xfId="138"/>
    <cellStyle name="_Monolines" xfId="139"/>
    <cellStyle name="_Monolines_CDO-CLO" xfId="140"/>
    <cellStyle name="_Monolines_Downgrades &amp; Watch List " xfId="141"/>
    <cellStyle name="_Monolines_Monolines" xfId="142"/>
    <cellStyle name="_Monolines_Non-US Prime" xfId="143"/>
    <cellStyle name="_Monolines_Sheet2" xfId="144"/>
    <cellStyle name="_Monolines_Tables Collateral Type" xfId="145"/>
    <cellStyle name="_Monolines_Tables Country" xfId="146"/>
    <cellStyle name="_Monolines_Tables Rating Insurance" xfId="147"/>
    <cellStyle name="_Monolines_Tables Vintage" xfId="148"/>
    <cellStyle name="_Monolines_Tb43 Downgrades BV" xfId="149"/>
    <cellStyle name="_Monolines_Tb44 Watchlist" xfId="150"/>
    <cellStyle name="_MTP 2010 Adverse scenario_IRR_RR" xfId="151"/>
    <cellStyle name="_Multiple" xfId="152"/>
    <cellStyle name="_MultipleSpace" xfId="153"/>
    <cellStyle name="_NEW ZEALAND Q4 Template Subprime Alt-A CDO etc Exposure 31-12-08 ING Insurance" xfId="154"/>
    <cellStyle name="_Non-US Prime" xfId="155"/>
    <cellStyle name="_Non-US Prime_Copy of Americas Quarterly Risk Disclosures - Exposures per Q1_2010 _ING INSURANCE Chile" xfId="156"/>
    <cellStyle name="_Perpetuals ING Life Belgium - valuation" xfId="157"/>
    <cellStyle name="_Perpetuals ING Life Belgium - valuation_ABS detailed overview" xfId="158"/>
    <cellStyle name="_Perpetuals ING Life Belgium - valuation_ABS Summary" xfId="159"/>
    <cellStyle name="_Perpetuals ING Life Belgium - valuation_CDO &amp; CLO Details" xfId="160"/>
    <cellStyle name="_Perpetuals ING Life Belgium - valuation_Copy of Americas Quarterly Risk Disclosures - Exposures per Q1_2010 _ING INSURANCE Chile" xfId="161"/>
    <cellStyle name="_Perpetuals ING Life Belgium - valuation_Copy of Q1 2009 Disclosure Retail Mortgage Portfolio USA V4 from USA - Kirk update 22-04-09" xfId="162"/>
    <cellStyle name="_Perpetuals ING Life Belgium - valuation_Credit Derivatives" xfId="163"/>
    <cellStyle name="_Perpetuals ING Life Belgium - valuation_Inv Cap Securities" xfId="164"/>
    <cellStyle name="_Perpetuals ING Life Belgium - valuation_Q2 2009 Risk Disclosures per 30-06-09-Seoul" xfId="165"/>
    <cellStyle name="_Perpetuals ING Life Belgium - valuation_Rating Breakdowns" xfId="166"/>
    <cellStyle name="_Q1_Analysis" xfId="167"/>
    <cellStyle name="_Q1_Inputs" xfId="168"/>
    <cellStyle name="_Q2 2009 Risk Disclosures per 30-06-09-Seoul" xfId="169"/>
    <cellStyle name="_Rating Breakdowns" xfId="170"/>
    <cellStyle name="_Rating Breakdowns_Copy of Americas Quarterly Risk Disclosures - Exposures per Q1_2010 _ING INSURANCE Chile" xfId="171"/>
    <cellStyle name="_SB  16 dec 2009 MTP 2010 Adverse scenario adj by Eva" xfId="172"/>
    <cellStyle name="_Sheet1" xfId="173"/>
    <cellStyle name="_Sheet1_1" xfId="174"/>
    <cellStyle name="_Sheet1_CDO-CLO" xfId="175"/>
    <cellStyle name="_Sheet1_Copy of Americas Quarterly Risk Disclosures - Exposures per Q1_2010 _ING INSURANCE Chile" xfId="176"/>
    <cellStyle name="_Sheet1_Data_Insurance_Q12010" xfId="177"/>
    <cellStyle name="_Sheet1_Data_Insurance_Q420092" xfId="178"/>
    <cellStyle name="_Sheet1_Monolines" xfId="179"/>
    <cellStyle name="_Sheet1_Sheet2" xfId="180"/>
    <cellStyle name="_Sheet1_Tb43 Downgrades BV" xfId="181"/>
    <cellStyle name="_Sheet1_Tb44 Watchlist" xfId="182"/>
    <cellStyle name="_Sheet10" xfId="183"/>
    <cellStyle name="_Sheet13" xfId="184"/>
    <cellStyle name="_Sheet2" xfId="185"/>
    <cellStyle name="_Sheet2_1" xfId="186"/>
    <cellStyle name="_SubHeading" xfId="187"/>
    <cellStyle name="_Synthetic Securitisation Notional 30-6-2008 for RIA" xfId="188"/>
    <cellStyle name="_Table" xfId="189"/>
    <cellStyle name="_TableHead" xfId="190"/>
    <cellStyle name="_TableRowHead" xfId="191"/>
    <cellStyle name="_Tables Collateral Type" xfId="192"/>
    <cellStyle name="_Tables Country" xfId="193"/>
    <cellStyle name="_Tables Rating Insurance" xfId="194"/>
    <cellStyle name="_Tables Vintage" xfId="195"/>
    <cellStyle name="_TableSuperHead" xfId="196"/>
    <cellStyle name="_TAIWAN Q4 Template Subprime Alt-A CDO etc Exposure 31-12-08 ING Insurance" xfId="197"/>
    <cellStyle name="_TAIWAN Template Subprime Alt-A CDO etc Exposure 30-09-08 Insurance" xfId="198"/>
    <cellStyle name="_Template Subprime Alt-A CDO etc Exposure 30-06-08 Insurance" xfId="199"/>
    <cellStyle name="_TOTAL OVERVIEW Subprime Alt-A CDO etc Exposure 31-03-08 ING Group" xfId="200"/>
    <cellStyle name="_TOTAL OVERVIEW Subprime Alt-A CDO etc Exposure 31-03-08 ING Group_ING LK Template Subprime Alt-A CDO Exposure 31-10-08" xfId="201"/>
    <cellStyle name="_TOTAL OVERVIEW Subprime Alt-A CDO etc Exposure 31-03-08 ING Group_JAPAN Template Subprime Alt-A CDO Exposure 31-10-08" xfId="202"/>
    <cellStyle name="_universe - remaining data" xfId="203"/>
    <cellStyle name="_US CMBS" xfId="204"/>
    <cellStyle name="_US CMBS_Copy of Americas Quarterly Risk Disclosures - Exposures per Q1_2010 _ING INSURANCE Chile" xfId="205"/>
    <cellStyle name="_US Subprime - Alt A exposure per 31 Mar 08" xfId="206"/>
    <cellStyle name="_VI. ABS Summary" xfId="207"/>
    <cellStyle name="_XII.Inv Cap Securities_IIM" xfId="208"/>
    <cellStyle name="_XVI. Derisking Financials" xfId="209"/>
    <cellStyle name="=D:\WINNT\SYSTEM32\COMMAND.COM" xfId="210"/>
    <cellStyle name="20% - Énfasis1" xfId="211"/>
    <cellStyle name="20% - Énfasis2" xfId="212"/>
    <cellStyle name="20% - Énfasis3" xfId="213"/>
    <cellStyle name="20% - Énfasis4" xfId="214"/>
    <cellStyle name="20% - Énfasis5" xfId="215"/>
    <cellStyle name="20% - Énfasis6" xfId="216"/>
    <cellStyle name="20% - 강조색1" xfId="217"/>
    <cellStyle name="20% - 강조색2" xfId="218"/>
    <cellStyle name="20% - 강조색3" xfId="219"/>
    <cellStyle name="20% - 강조색4" xfId="220"/>
    <cellStyle name="20% - 강조색5" xfId="221"/>
    <cellStyle name="20% - 강조색6" xfId="222"/>
    <cellStyle name="40% - Énfasis1" xfId="223"/>
    <cellStyle name="40% - Énfasis2" xfId="224"/>
    <cellStyle name="40% - Énfasis3" xfId="225"/>
    <cellStyle name="40% - Énfasis4" xfId="226"/>
    <cellStyle name="40% - Énfasis5" xfId="227"/>
    <cellStyle name="40% - Énfasis6" xfId="228"/>
    <cellStyle name="40% - 강조색1" xfId="229"/>
    <cellStyle name="40% - 강조색2" xfId="230"/>
    <cellStyle name="40% - 강조색3" xfId="231"/>
    <cellStyle name="40% - 강조색4" xfId="232"/>
    <cellStyle name="40% - 강조색5" xfId="233"/>
    <cellStyle name="40% - 강조색6" xfId="234"/>
    <cellStyle name="60% - Énfasis1" xfId="235"/>
    <cellStyle name="60% - Énfasis2" xfId="236"/>
    <cellStyle name="60% - Énfasis3" xfId="237"/>
    <cellStyle name="60% - Énfasis4" xfId="238"/>
    <cellStyle name="60% - Énfasis5" xfId="239"/>
    <cellStyle name="60% - Énfasis6" xfId="240"/>
    <cellStyle name="60% - 강조색1" xfId="241"/>
    <cellStyle name="60% - 강조색2" xfId="242"/>
    <cellStyle name="60% - 강조색3" xfId="243"/>
    <cellStyle name="60% - 강조색4" xfId="244"/>
    <cellStyle name="60% - 강조색5" xfId="245"/>
    <cellStyle name="60% - 강조색6" xfId="246"/>
    <cellStyle name="AFE" xfId="2"/>
    <cellStyle name="AFE 2" xfId="3"/>
    <cellStyle name="AFE 2 2" xfId="57"/>
    <cellStyle name="AFE 2_Restated HTD ING Insurance" xfId="380"/>
    <cellStyle name="AFE_2010 Segmentation of US business for Group Stat Supplement v03" xfId="4"/>
    <cellStyle name="AmountColumn" xfId="247"/>
    <cellStyle name="AskSide" xfId="248"/>
    <cellStyle name="Berekening" xfId="5"/>
    <cellStyle name="BidSide" xfId="249"/>
    <cellStyle name="blue" xfId="250"/>
    <cellStyle name="Bold" xfId="251"/>
    <cellStyle name="border" xfId="252"/>
    <cellStyle name="Buena" xfId="253"/>
    <cellStyle name="Cabecera 1" xfId="254"/>
    <cellStyle name="Cabecera 2" xfId="255"/>
    <cellStyle name="Cálculo" xfId="256"/>
    <cellStyle name="Celda de comprobación" xfId="257"/>
    <cellStyle name="Celda vinculada" xfId="258"/>
    <cellStyle name="Comma" xfId="6" builtinId="3"/>
    <cellStyle name="Comma 18" xfId="7"/>
    <cellStyle name="Comma 18 2" xfId="58"/>
    <cellStyle name="Comma 2" xfId="8"/>
    <cellStyle name="Comma 2 2" xfId="9"/>
    <cellStyle name="Comma 2 2 2" xfId="59"/>
    <cellStyle name="Comma 3" xfId="259"/>
    <cellStyle name="Comma 4 2" xfId="10"/>
    <cellStyle name="Comma 4 2 2" xfId="60"/>
    <cellStyle name="Comma_bank" xfId="11"/>
    <cellStyle name="Comma_bank 2" xfId="72"/>
    <cellStyle name="Comma_insurance 2" xfId="379"/>
    <cellStyle name="consolid us" xfId="260"/>
    <cellStyle name="Controlecel" xfId="12"/>
    <cellStyle name="Converted" xfId="261"/>
    <cellStyle name="ecstaat" xfId="262"/>
    <cellStyle name="Encabezado 4" xfId="263"/>
    <cellStyle name="Énfasis1" xfId="264"/>
    <cellStyle name="Énfasis2" xfId="265"/>
    <cellStyle name="Énfasis3" xfId="266"/>
    <cellStyle name="Énfasis4" xfId="267"/>
    <cellStyle name="Énfasis5" xfId="268"/>
    <cellStyle name="Énfasis6" xfId="269"/>
    <cellStyle name="Entrada" xfId="270"/>
    <cellStyle name="Euro" xfId="271"/>
    <cellStyle name="EuroAts" xfId="272"/>
    <cellStyle name="EuroBef" xfId="273"/>
    <cellStyle name="EuroDem" xfId="274"/>
    <cellStyle name="EuroEsp" xfId="275"/>
    <cellStyle name="EuroFim" xfId="276"/>
    <cellStyle name="EuroFrf" xfId="277"/>
    <cellStyle name="EuroIep" xfId="278"/>
    <cellStyle name="EuroItl" xfId="279"/>
    <cellStyle name="EuroLuf" xfId="280"/>
    <cellStyle name="EuroNlg" xfId="281"/>
    <cellStyle name="EuroPte" xfId="282"/>
    <cellStyle name="EuroStatus" xfId="283"/>
    <cellStyle name="Fecha" xfId="284"/>
    <cellStyle name="Feed" xfId="285"/>
    <cellStyle name="Fijo" xfId="286"/>
    <cellStyle name="Gekoppelde cel" xfId="13"/>
    <cellStyle name="Goed" xfId="14"/>
    <cellStyle name="Grey" xfId="287"/>
    <cellStyle name="Header1" xfId="288"/>
    <cellStyle name="Header2" xfId="289"/>
    <cellStyle name="Heading" xfId="290"/>
    <cellStyle name="Hyperlink" xfId="15" builtinId="8"/>
    <cellStyle name="Hyperlink 3" xfId="16"/>
    <cellStyle name="Hyperlink 3 2" xfId="61"/>
    <cellStyle name="Hyperlink 3_Restated HTD ING Insurance" xfId="381"/>
    <cellStyle name="Hyperlink_Additional SS new" xfId="17"/>
    <cellStyle name="Hyperlink_DRAFT_ING_Q1_2008_Group_Statistical_Supplement" xfId="18"/>
    <cellStyle name="Incorrecto" xfId="291"/>
    <cellStyle name="ING Tables" xfId="292"/>
    <cellStyle name="Input [yellow]" xfId="293"/>
    <cellStyle name="Invoer" xfId="19"/>
    <cellStyle name="is-atl" xfId="294"/>
    <cellStyle name="is-den" xfId="295"/>
    <cellStyle name="Komma 2" xfId="296"/>
    <cellStyle name="Komma 3" xfId="297"/>
    <cellStyle name="Komma_Additional SS new" xfId="71"/>
    <cellStyle name="Kop 1" xfId="20"/>
    <cellStyle name="Kop 2" xfId="21"/>
    <cellStyle name="Kop 3" xfId="22"/>
    <cellStyle name="Kop 4" xfId="23"/>
    <cellStyle name="LDGRTB" xfId="298"/>
    <cellStyle name="Milliers [0]_Classeur1 Graphique 1" xfId="299"/>
    <cellStyle name="Milliers_Classeur1 Graphique 1" xfId="300"/>
    <cellStyle name="Monétaire [0]_Classeur1 Graphique 1" xfId="301"/>
    <cellStyle name="Monétaire_Classeur1 Graphique 1" xfId="302"/>
    <cellStyle name="Monetario" xfId="303"/>
    <cellStyle name="Monetario0" xfId="304"/>
    <cellStyle name="Neutraal" xfId="24"/>
    <cellStyle name="NIEUW" xfId="305"/>
    <cellStyle name="no dec" xfId="306"/>
    <cellStyle name="Nonstyle" xfId="307"/>
    <cellStyle name="Normal" xfId="0" builtinId="0"/>
    <cellStyle name="Normal - Style1" xfId="308"/>
    <cellStyle name="Normal 13" xfId="25"/>
    <cellStyle name="Normal 13 2" xfId="62"/>
    <cellStyle name="Normal 13_Restated HTD ING Insurance" xfId="382"/>
    <cellStyle name="Normal 14" xfId="383"/>
    <cellStyle name="Normal 2" xfId="26"/>
    <cellStyle name="Normal 3" xfId="309"/>
    <cellStyle name="Normal 3 2" xfId="384"/>
    <cellStyle name="Normal 4" xfId="27"/>
    <cellStyle name="Normál_JELENTO" xfId="310"/>
    <cellStyle name="normální_Pla" xfId="311"/>
    <cellStyle name="Normalny_Arkusz1 (2)" xfId="312"/>
    <cellStyle name="Notas" xfId="313"/>
    <cellStyle name="Notes" xfId="314"/>
    <cellStyle name="Notitie" xfId="28"/>
    <cellStyle name="Ongedefinieerd" xfId="315"/>
    <cellStyle name="Ongeldig" xfId="29"/>
    <cellStyle name="Percent" xfId="30" builtinId="5"/>
    <cellStyle name="Percent [2]" xfId="316"/>
    <cellStyle name="Percent 18" xfId="31"/>
    <cellStyle name="Percent 18 2" xfId="63"/>
    <cellStyle name="Percent 2" xfId="55"/>
    <cellStyle name="Percent 2 2" xfId="385"/>
    <cellStyle name="Porcentaje" xfId="317"/>
    <cellStyle name="Procent 2" xfId="318"/>
    <cellStyle name="Procent 3" xfId="319"/>
    <cellStyle name="PSChar" xfId="32"/>
    <cellStyle name="PSChar 2" xfId="33"/>
    <cellStyle name="PSChar 2 2" xfId="64"/>
    <cellStyle name="PSDate" xfId="34"/>
    <cellStyle name="PSDate 2" xfId="35"/>
    <cellStyle name="PSDate 2 2" xfId="65"/>
    <cellStyle name="PSDec" xfId="36"/>
    <cellStyle name="PSDec 2" xfId="37"/>
    <cellStyle name="PSDec 2 2" xfId="66"/>
    <cellStyle name="PSHeading" xfId="38"/>
    <cellStyle name="PSHeading 2" xfId="39"/>
    <cellStyle name="PSHeading 2 2" xfId="67"/>
    <cellStyle name="PSHeading 2_Restated HTD ING Insurance" xfId="386"/>
    <cellStyle name="PSHeading_2010 Segmentation of US business for Group Stat Supplement v03" xfId="40"/>
    <cellStyle name="PSInt" xfId="41"/>
    <cellStyle name="PSInt 2" xfId="42"/>
    <cellStyle name="PSInt 2 2" xfId="68"/>
    <cellStyle name="PSSpacer" xfId="43"/>
    <cellStyle name="PSSpacer 2" xfId="44"/>
    <cellStyle name="PSSpacer 2 2" xfId="69"/>
    <cellStyle name="Punto" xfId="320"/>
    <cellStyle name="Punto0" xfId="321"/>
    <cellStyle name="R03A" xfId="45"/>
    <cellStyle name="R04L" xfId="46"/>
    <cellStyle name="red" xfId="322"/>
    <cellStyle name="red date" xfId="323"/>
    <cellStyle name="Salida" xfId="324"/>
    <cellStyle name="Standaard 2" xfId="325"/>
    <cellStyle name="Standaard_2011_4Q FBR CCRM Bank_v2" xfId="326"/>
    <cellStyle name="Standard_Hyperion_Masterdatei_V3" xfId="327"/>
    <cellStyle name="Stijl 1" xfId="47"/>
    <cellStyle name="Style 1" xfId="48"/>
    <cellStyle name="Style 1 2" xfId="49"/>
    <cellStyle name="Style 1 2 2" xfId="70"/>
    <cellStyle name="Style 1 2_Restated HTD ING Insurance" xfId="387"/>
    <cellStyle name="Style 2" xfId="328"/>
    <cellStyle name="Style 3" xfId="329"/>
    <cellStyle name="Style 4" xfId="330"/>
    <cellStyle name="Style 5" xfId="331"/>
    <cellStyle name="Style 6" xfId="332"/>
    <cellStyle name="Style 7" xfId="333"/>
    <cellStyle name="surplus" xfId="334"/>
    <cellStyle name="symbol" xfId="335"/>
    <cellStyle name="Texto de advertencia" xfId="336"/>
    <cellStyle name="Texto explicativo" xfId="337"/>
    <cellStyle name="Titel" xfId="50"/>
    <cellStyle name="Título" xfId="338"/>
    <cellStyle name="Título 1" xfId="339"/>
    <cellStyle name="Título 2" xfId="340"/>
    <cellStyle name="Título 3" xfId="341"/>
    <cellStyle name="tnic" xfId="342"/>
    <cellStyle name="Totaal" xfId="51"/>
    <cellStyle name="trad" xfId="343"/>
    <cellStyle name="Uitvoer" xfId="52"/>
    <cellStyle name="us" xfId="344"/>
    <cellStyle name="v" xfId="345"/>
    <cellStyle name="Verklarende tekst" xfId="53"/>
    <cellStyle name="Waarschuwingstekst" xfId="54"/>
    <cellStyle name="warning" xfId="346"/>
    <cellStyle name="xContent" xfId="347"/>
    <cellStyle name="xIndexContent" xfId="348"/>
    <cellStyle name="xMiddleHead" xfId="349"/>
    <cellStyle name="xMiddleHeadAlert" xfId="350"/>
    <cellStyle name="xTopHead" xfId="351"/>
    <cellStyle name="xTopHeadAlert" xfId="352"/>
    <cellStyle name="강조색1" xfId="353"/>
    <cellStyle name="강조색2" xfId="354"/>
    <cellStyle name="강조색3" xfId="355"/>
    <cellStyle name="강조색4" xfId="356"/>
    <cellStyle name="강조색5" xfId="357"/>
    <cellStyle name="강조색6" xfId="358"/>
    <cellStyle name="경고문" xfId="359"/>
    <cellStyle name="계산" xfId="360"/>
    <cellStyle name="나쁨" xfId="361"/>
    <cellStyle name="메모" xfId="362"/>
    <cellStyle name="보통" xfId="363"/>
    <cellStyle name="설명 텍스트" xfId="364"/>
    <cellStyle name="셀 확인" xfId="365"/>
    <cellStyle name="연결된 셀" xfId="366"/>
    <cellStyle name="요약" xfId="367"/>
    <cellStyle name="입력" xfId="368"/>
    <cellStyle name="제목" xfId="369"/>
    <cellStyle name="제목 1" xfId="370"/>
    <cellStyle name="제목 2" xfId="371"/>
    <cellStyle name="제목 3" xfId="372"/>
    <cellStyle name="제목 4" xfId="373"/>
    <cellStyle name="좋음" xfId="374"/>
    <cellStyle name="출력" xfId="375"/>
    <cellStyle name="표준 2" xfId="376"/>
    <cellStyle name="常规_PALIC" xfId="377"/>
    <cellStyle name="標準_Quarterly Risk Disclosures - Q3_2009_US" xfId="3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FF4FA"/>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6AC"/>
      <rgbColor rgb="00F58426"/>
      <rgbColor rgb="00000066"/>
      <rgbColor rgb="0099CCFF"/>
      <rgbColor rgb="0091BDE5"/>
      <rgbColor rgb="00EEECE7"/>
      <rgbColor rgb="00DEEAF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6AC"/>
      <color rgb="FFB2B2B2"/>
      <color rgb="FFFF6600"/>
      <color rgb="FF99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hyperlink" Target="#'Table of content'!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1025" name="Line 1"/>
        <xdr:cNvSpPr>
          <a:spLocks noChangeShapeType="1"/>
        </xdr:cNvSpPr>
      </xdr:nvSpPr>
      <xdr:spPr bwMode="auto">
        <a:xfrm flipH="1">
          <a:off x="0" y="18478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1026" name="Line 2"/>
        <xdr:cNvSpPr>
          <a:spLocks noChangeShapeType="1"/>
        </xdr:cNvSpPr>
      </xdr:nvSpPr>
      <xdr:spPr bwMode="auto">
        <a:xfrm flipH="1">
          <a:off x="0" y="18478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Line 3"/>
        <xdr:cNvSpPr>
          <a:spLocks noChangeShapeType="1"/>
        </xdr:cNvSpPr>
      </xdr:nvSpPr>
      <xdr:spPr bwMode="auto">
        <a:xfrm flipH="1">
          <a:off x="0" y="44672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1695450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15716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2</xdr:col>
      <xdr:colOff>333375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53435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1695450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15716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123824</xdr:colOff>
      <xdr:row>0</xdr:row>
      <xdr:rowOff>123824</xdr:rowOff>
    </xdr:from>
    <xdr:to>
      <xdr:col>2</xdr:col>
      <xdr:colOff>711199</xdr:colOff>
      <xdr:row>0</xdr:row>
      <xdr:rowOff>485774</xdr:rowOff>
    </xdr:to>
    <xdr:sp macro="" textlink="">
      <xdr:nvSpPr>
        <xdr:cNvPr id="3" name="Text Box 2">
          <a:hlinkClick xmlns:r="http://schemas.openxmlformats.org/officeDocument/2006/relationships" r:id="rId1"/>
        </xdr:cNvPr>
        <xdr:cNvSpPr txBox="1">
          <a:spLocks noChangeArrowheads="1"/>
        </xdr:cNvSpPr>
      </xdr:nvSpPr>
      <xdr:spPr bwMode="auto">
        <a:xfrm>
          <a:off x="123824" y="123824"/>
          <a:ext cx="57213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1695450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15716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123824</xdr:colOff>
      <xdr:row>0</xdr:row>
      <xdr:rowOff>123825</xdr:rowOff>
    </xdr:from>
    <xdr:to>
      <xdr:col>2</xdr:col>
      <xdr:colOff>609600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4" y="123825"/>
          <a:ext cx="5619751"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3248025</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1242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3248025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31242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2924175</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8003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2924175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28003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3067050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3067050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3067050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3067050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49" name="Line 1"/>
        <xdr:cNvSpPr>
          <a:spLocks noChangeShapeType="1"/>
        </xdr:cNvSpPr>
      </xdr:nvSpPr>
      <xdr:spPr bwMode="auto">
        <a:xfrm flipH="1">
          <a:off x="0" y="19240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50" name="Line 2"/>
        <xdr:cNvSpPr>
          <a:spLocks noChangeShapeType="1"/>
        </xdr:cNvSpPr>
      </xdr:nvSpPr>
      <xdr:spPr bwMode="auto">
        <a:xfrm flipH="1">
          <a:off x="0" y="19240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51" name="Line 3"/>
        <xdr:cNvSpPr>
          <a:spLocks noChangeShapeType="1"/>
        </xdr:cNvSpPr>
      </xdr:nvSpPr>
      <xdr:spPr bwMode="auto">
        <a:xfrm flipH="1">
          <a:off x="0" y="28479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3067050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3067050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2505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Text Box 1">
          <a:hlinkClick xmlns:r="http://schemas.openxmlformats.org/officeDocument/2006/relationships" r:id="rId1"/>
        </xdr:cNvPr>
        <xdr:cNvSpPr txBox="1">
          <a:spLocks noChangeArrowheads="1"/>
        </xdr:cNvSpPr>
      </xdr:nvSpPr>
      <xdr:spPr bwMode="auto">
        <a:xfrm>
          <a:off x="12496800" y="0"/>
          <a:ext cx="0" cy="0"/>
        </a:xfrm>
        <a:prstGeom prst="rect">
          <a:avLst/>
        </a:prstGeom>
        <a:solidFill>
          <a:srgbClr val="FFFFFF"/>
        </a:solidFill>
        <a:ln w="9525">
          <a:solidFill>
            <a:srgbClr val="808080"/>
          </a:solidFill>
          <a:miter lim="800000"/>
          <a:headEnd/>
          <a:tailEnd/>
        </a:ln>
      </xdr:spPr>
      <xdr:txBody>
        <a:bodyPr vertOverflow="clip" wrap="square" lIns="36576" tIns="22860" rIns="36576" bIns="22860" anchor="ctr" upright="1"/>
        <a:lstStyle/>
        <a:p>
          <a:pPr algn="ctr" rtl="0">
            <a:defRPr sz="1000"/>
          </a:pPr>
          <a:r>
            <a:rPr lang="nl-NL" sz="1200" b="0" i="0" u="sng" strike="noStrike" baseline="0">
              <a:solidFill>
                <a:srgbClr val="000000"/>
              </a:solidFill>
              <a:latin typeface="Frutiger Light"/>
            </a:rPr>
            <a:t>To the Table of Content</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 name="Text Box 2">
          <a:hlinkClick xmlns:r="http://schemas.openxmlformats.org/officeDocument/2006/relationships" r:id="rId1"/>
        </xdr:cNvPr>
        <xdr:cNvSpPr txBox="1">
          <a:spLocks noChangeArrowheads="1"/>
        </xdr:cNvSpPr>
      </xdr:nvSpPr>
      <xdr:spPr bwMode="auto">
        <a:xfrm>
          <a:off x="12496800" y="0"/>
          <a:ext cx="0" cy="0"/>
        </a:xfrm>
        <a:prstGeom prst="rect">
          <a:avLst/>
        </a:prstGeom>
        <a:solidFill>
          <a:srgbClr val="FFFFFF"/>
        </a:solidFill>
        <a:ln w="9525">
          <a:solidFill>
            <a:srgbClr val="808080"/>
          </a:solidFill>
          <a:miter lim="800000"/>
          <a:headEnd/>
          <a:tailEnd/>
        </a:ln>
      </xdr:spPr>
      <xdr:txBody>
        <a:bodyPr vertOverflow="clip" wrap="square" lIns="36576" tIns="22860" rIns="36576" bIns="22860" anchor="ctr" upright="1"/>
        <a:lstStyle/>
        <a:p>
          <a:pPr algn="ctr" rtl="0">
            <a:defRPr sz="1000"/>
          </a:pPr>
          <a:r>
            <a:rPr lang="nl-NL" sz="1200" b="0" i="0" u="sng" strike="noStrike" baseline="0">
              <a:solidFill>
                <a:srgbClr val="000000"/>
              </a:solidFill>
              <a:latin typeface="Frutiger Light"/>
            </a:rPr>
            <a:t>To the Table of Content</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2"/>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hlinkClick xmlns:r="http://schemas.openxmlformats.org/officeDocument/2006/relationships" r:id="rId1"/>
        </xdr:cNvPr>
        <xdr:cNvSpPr txBox="1">
          <a:spLocks noChangeArrowheads="1"/>
        </xdr:cNvSpPr>
      </xdr:nvSpPr>
      <xdr:spPr bwMode="auto">
        <a:xfrm>
          <a:off x="12496800" y="0"/>
          <a:ext cx="0" cy="0"/>
        </a:xfrm>
        <a:prstGeom prst="rect">
          <a:avLst/>
        </a:prstGeom>
        <a:solidFill>
          <a:srgbClr val="FFFFFF"/>
        </a:solidFill>
        <a:ln w="9525">
          <a:solidFill>
            <a:srgbClr val="808080"/>
          </a:solidFill>
          <a:miter lim="800000"/>
          <a:headEnd/>
          <a:tailEnd/>
        </a:ln>
      </xdr:spPr>
      <xdr:txBody>
        <a:bodyPr vertOverflow="clip" wrap="square" lIns="36576" tIns="22860" rIns="36576" bIns="22860" anchor="ctr" upright="1"/>
        <a:lstStyle/>
        <a:p>
          <a:pPr algn="ctr" rtl="0">
            <a:defRPr sz="1000"/>
          </a:pPr>
          <a:r>
            <a:rPr lang="nl-NL" sz="1200" b="0" i="0" u="sng" strike="noStrike" baseline="0">
              <a:solidFill>
                <a:srgbClr val="000000"/>
              </a:solidFill>
              <a:latin typeface="Frutiger Light"/>
            </a:rPr>
            <a:t>To the Table of Content</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 name="Text Box 5">
          <a:hlinkClick xmlns:r="http://schemas.openxmlformats.org/officeDocument/2006/relationships" r:id="rId1"/>
        </xdr:cNvPr>
        <xdr:cNvSpPr txBox="1">
          <a:spLocks noChangeArrowheads="1"/>
        </xdr:cNvSpPr>
      </xdr:nvSpPr>
      <xdr:spPr bwMode="auto">
        <a:xfrm>
          <a:off x="12496800" y="0"/>
          <a:ext cx="0" cy="0"/>
        </a:xfrm>
        <a:prstGeom prst="rect">
          <a:avLst/>
        </a:prstGeom>
        <a:solidFill>
          <a:srgbClr val="FFFFFF"/>
        </a:solidFill>
        <a:ln w="9525">
          <a:solidFill>
            <a:srgbClr val="808080"/>
          </a:solidFill>
          <a:miter lim="800000"/>
          <a:headEnd/>
          <a:tailEnd/>
        </a:ln>
      </xdr:spPr>
      <xdr:txBody>
        <a:bodyPr vertOverflow="clip" wrap="square" lIns="36576" tIns="22860" rIns="36576" bIns="22860" anchor="ctr" upright="1"/>
        <a:lstStyle/>
        <a:p>
          <a:pPr algn="ctr" rtl="0">
            <a:defRPr sz="1000"/>
          </a:pPr>
          <a:r>
            <a:rPr lang="nl-NL" sz="1200" b="0" i="0" u="sng" strike="noStrike" baseline="0">
              <a:solidFill>
                <a:srgbClr val="000000"/>
              </a:solidFill>
              <a:latin typeface="Frutiger Light"/>
            </a:rPr>
            <a:t>To the Table of Content</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7" name="Text Box 6">
          <a:hlinkClick xmlns:r="http://schemas.openxmlformats.org/officeDocument/2006/relationships" r:id="rId2"/>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5908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25908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000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3000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4152900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4152900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48129" name="Line 1"/>
        <xdr:cNvSpPr>
          <a:spLocks noChangeShapeType="1"/>
        </xdr:cNvSpPr>
      </xdr:nvSpPr>
      <xdr:spPr bwMode="auto">
        <a:xfrm flipH="1">
          <a:off x="0" y="16478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48130" name="Line 2"/>
        <xdr:cNvSpPr>
          <a:spLocks noChangeShapeType="1"/>
        </xdr:cNvSpPr>
      </xdr:nvSpPr>
      <xdr:spPr bwMode="auto">
        <a:xfrm flipH="1">
          <a:off x="0" y="16478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48131" name="Line 3"/>
        <xdr:cNvSpPr>
          <a:spLocks noChangeShapeType="1"/>
        </xdr:cNvSpPr>
      </xdr:nvSpPr>
      <xdr:spPr bwMode="auto">
        <a:xfrm flipH="1">
          <a:off x="0" y="16478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05156" name="Text Box 4">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19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19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10"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3</xdr:col>
      <xdr:colOff>287796</xdr:colOff>
      <xdr:row>0</xdr:row>
      <xdr:rowOff>485775</xdr:rowOff>
    </xdr:to>
    <xdr:sp macro="" textlink="">
      <xdr:nvSpPr>
        <xdr:cNvPr id="11" name="Text Box 2">
          <a:hlinkClick xmlns:r="http://schemas.openxmlformats.org/officeDocument/2006/relationships" r:id="rId1"/>
        </xdr:cNvPr>
        <xdr:cNvSpPr txBox="1">
          <a:spLocks noChangeArrowheads="1"/>
        </xdr:cNvSpPr>
      </xdr:nvSpPr>
      <xdr:spPr bwMode="auto">
        <a:xfrm>
          <a:off x="123825" y="123825"/>
          <a:ext cx="40284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Completed%20November\7040111.var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dnl\dfsnl\GRNL01\1021\RIA_new\Risk%20Integration\Risk%20Dashboard\Reporting\2008\Q2%20Dashboard\Dashboard\Model_2008Q2_v2%20resul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CRERISKMAN\C%20P%20M\TRANSACTIONAL\Disinvestment\Top%20100\Templates\CDS%2003%2006%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CRERISKMAN\C%20P%20M\TRANSACTIONAL\Disinvestment\Top%20150\Data%20for%20IRCC\New%20Data%20for%20IRCC%20dd%2017-11-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apital%20Planning\Capital%20Tool\Ca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dnl\dfsnl\Capital%20Planning\Capital%20Tool\CaT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dnl\dfsnl\Documents%20and%20Settings\pringstroem\My%20Documents\ING\Model\2004Q4%20model\Capital%20and%20Earnings%20at%20Risk%20Q4%20v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NT\Profiles\kruijvm\Local%20Settings\Temporary%20Internet%20Files\OLK28\Input%20templates%20FM%20-%20Income%2005\AINC04%20-%20voorlopig%20v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dnl\dfsnl\WINNT\Profiles\kruijvm\Local%20Settings\Temporary%20Internet%20Files\OLK28\Input%20templates%20FM%20-%20Income%2005\AINC04%20-%20voorlopig%20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dnl\dfsnl\GRNL01\1021\RIA_new\Risk%20Analytics\Investor%20relations\Q1%202008%20release\Figures%20Finance&amp;risk%201Q2008\Subprime%20Alt%20A%20CDO\Subprime%20Alt-A%20CDO%20etc%20Exposure%2031-03-08%20Bank%20v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RM\IPRS\CRR\Global%20Reporting\Reports\Credit%20Risk%20Report\28_CRR_Q2%202008\Credit%20Risk%20Report%20-%20Sections\ING%20Direct\Graphs%20-%20ING%20Direct%20Q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dnl\dfsnl\GRNL01\1021\RIA_new\Risk%20Analytics\Risk%20appetite\6.%20RA%20excel%20calculations%20&amp;%20graphs\bank-raf-graphs-2yea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dnl\dfsnl\DOCUME~1\m10030b\LOCALS~1\Temp\OutlookSecureTemp\EV2007%20Report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z791730\Local%20Settings\Temporary%20Internet%20Files\OLK156\Risk%20Dashboard%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Reports\Report%20Daily%20Overview%20VaRs%204qr1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dnl\dfsnl\TEMP\Reports\Report%20Daily%20Overview%20VaRs%204qr19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RM\IPRS\CRR\Global%20Reporting\Reports\Region_Spin_Off_Report\25-QRR-Feb-08\Asia\Graphs%20-%20Asia%20-%20Feb%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Z54B250\AppData\Local\Microsoft\Windows\Temporary%20Internet%20Files\Content.Outlook\PFMPM3SH\GSS%20Investments%20Q4-2013%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dnl\dfsnl\VAR%20Reports\VAR\US0109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isk\IRM\MRM\ALM\20070930\SuperGroups\Curve\CSNCrvBldg_200709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1st"/>
      <sheetName val="input"/>
      <sheetName val="graphics"/>
      <sheetName val="calculation"/>
      <sheetName val="200101"/>
      <sheetName val="200102"/>
      <sheetName val="200103"/>
      <sheetName val="200104"/>
      <sheetName val="200105"/>
      <sheetName val="200106"/>
      <sheetName val="200107"/>
      <sheetName val="200108"/>
      <sheetName val="200109"/>
      <sheetName val="200110"/>
      <sheetName val="200111"/>
      <sheetName val="200112"/>
      <sheetName val="BIS98"/>
      <sheetName val="BIS98-cl"/>
      <sheetName val="BIS98-ir"/>
      <sheetName val="BIS98-vr"/>
    </sheetNames>
    <sheetDataSet>
      <sheetData sheetId="0" refreshError="1"/>
      <sheetData sheetId="1" refreshError="1">
        <row r="7">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row>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row>
        <row r="11">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row>
        <row r="12">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row>
        <row r="13">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1.7590932072026097E-2</v>
          </cell>
          <cell r="AT13">
            <v>0.40132168154982306</v>
          </cell>
          <cell r="AU13">
            <v>-0.9449496723884514</v>
          </cell>
          <cell r="AV13">
            <v>-2.2269705244048299</v>
          </cell>
          <cell r="AW13">
            <v>-1.5560644490743698</v>
          </cell>
          <cell r="AX13">
            <v>0.89471565037067069</v>
          </cell>
          <cell r="AY13">
            <v>0.26468784526160083</v>
          </cell>
          <cell r="AZ13">
            <v>-9.1300019159236179</v>
          </cell>
          <cell r="BA13">
            <v>-2.8026396678309426</v>
          </cell>
          <cell r="BB13">
            <v>0.8845141554222069</v>
          </cell>
          <cell r="BC13">
            <v>3.0306653480434389</v>
          </cell>
          <cell r="BD13">
            <v>2.8671628148296637</v>
          </cell>
          <cell r="BE13">
            <v>2.3422703325810286</v>
          </cell>
        </row>
        <row r="14">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1.8172399744787727E-2</v>
          </cell>
          <cell r="AT14">
            <v>0.51077440172991506</v>
          </cell>
          <cell r="AU14">
            <v>-1.3556709695164388</v>
          </cell>
          <cell r="AV14">
            <v>-3.2320832035230636</v>
          </cell>
          <cell r="AW14">
            <v>-1.0309038481105619</v>
          </cell>
          <cell r="AX14">
            <v>4.8361237842477856</v>
          </cell>
          <cell r="AY14">
            <v>2.4020464489390174</v>
          </cell>
          <cell r="AZ14">
            <v>-13.24566189459707</v>
          </cell>
          <cell r="BA14">
            <v>-4.4523724878009565</v>
          </cell>
          <cell r="BB14">
            <v>4.8073451148711834</v>
          </cell>
          <cell r="BC14">
            <v>1.5818711987380278</v>
          </cell>
          <cell r="BD14">
            <v>2.1838971971768371</v>
          </cell>
          <cell r="BE14">
            <v>2.3703164701528956</v>
          </cell>
        </row>
        <row r="15">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1.3596024752781861E-2</v>
          </cell>
          <cell r="AT15">
            <v>0.38093370541438154</v>
          </cell>
          <cell r="AU15">
            <v>-1.0190396917751448</v>
          </cell>
          <cell r="AV15">
            <v>-2.4130979194695445</v>
          </cell>
          <cell r="AW15">
            <v>-0.78781418234473077</v>
          </cell>
          <cell r="AX15">
            <v>4.0308148367488856</v>
          </cell>
          <cell r="AY15">
            <v>2.0630408222273</v>
          </cell>
          <cell r="AZ15">
            <v>-11.835814737215122</v>
          </cell>
          <cell r="BA15">
            <v>-4.0491454176153949</v>
          </cell>
          <cell r="BB15">
            <v>4.5322494115383734</v>
          </cell>
          <cell r="BC15">
            <v>1.5242628226588961</v>
          </cell>
          <cell r="BD15">
            <v>2.1471574607978923</v>
          </cell>
          <cell r="BE15">
            <v>2.3743099755300157</v>
          </cell>
        </row>
        <row r="16">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1.582103492255367E-2</v>
          </cell>
          <cell r="AT16">
            <v>-2.0940074176020437E-2</v>
          </cell>
          <cell r="AU16">
            <v>-1.1549176573313427</v>
          </cell>
          <cell r="AV16">
            <v>-0.67648522639863617</v>
          </cell>
          <cell r="AW16">
            <v>-0.16493138579418465</v>
          </cell>
          <cell r="AX16">
            <v>3.8037081910085342</v>
          </cell>
          <cell r="AY16">
            <v>0.63912030823756727</v>
          </cell>
          <cell r="AZ16">
            <v>-15.64319558318237</v>
          </cell>
          <cell r="BA16">
            <v>-3.9358702939483323</v>
          </cell>
          <cell r="BB16">
            <v>12.528668877601435</v>
          </cell>
          <cell r="BC16">
            <v>9.3619388634204519</v>
          </cell>
          <cell r="BD16">
            <v>2.3433972655214319</v>
          </cell>
          <cell r="BE16">
            <v>1.8699822220723417</v>
          </cell>
        </row>
        <row r="17">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6.7550304729993866E-3</v>
          </cell>
          <cell r="AT17">
            <v>1.6508003202515848E-2</v>
          </cell>
          <cell r="AU17">
            <v>-0.50834454391277351</v>
          </cell>
          <cell r="AV17">
            <v>-1.2764119975123023</v>
          </cell>
          <cell r="AW17">
            <v>-0.89613662179542519</v>
          </cell>
          <cell r="AX17">
            <v>8.8069069500890347</v>
          </cell>
          <cell r="AY17">
            <v>4.0456137602846809</v>
          </cell>
          <cell r="AZ17">
            <v>-15.170156337142796</v>
          </cell>
          <cell r="BA17">
            <v>0.23773803714376326</v>
          </cell>
          <cell r="BB17">
            <v>12.006346089124284</v>
          </cell>
          <cell r="BC17">
            <v>0.81593084173772534</v>
          </cell>
          <cell r="BD17">
            <v>1.9007245405874473</v>
          </cell>
          <cell r="BE17">
            <v>0.46979811433384117</v>
          </cell>
        </row>
        <row r="18">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row>
        <row r="25">
          <cell r="C25">
            <v>2.3263419279828668</v>
          </cell>
        </row>
        <row r="27">
          <cell r="C27" t="b">
            <v>0</v>
          </cell>
        </row>
        <row r="30">
          <cell r="C30" t="b">
            <v>0</v>
          </cell>
        </row>
      </sheetData>
      <sheetData sheetId="2" refreshError="1"/>
      <sheetData sheetId="3"/>
      <sheetData sheetId="4"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5"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6"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7"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8"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9"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10" refreshError="1">
        <row r="18">
          <cell r="B18">
            <v>4.1115809278199997E-5</v>
          </cell>
          <cell r="C18">
            <v>2.86788896329E-5</v>
          </cell>
          <cell r="D18">
            <v>2.1044049728000001E-5</v>
          </cell>
          <cell r="E18">
            <v>1.96752634769E-5</v>
          </cell>
          <cell r="F18">
            <v>1.9758379088500001E-5</v>
          </cell>
          <cell r="G18">
            <v>2.02522882168E-5</v>
          </cell>
          <cell r="H18">
            <v>1.7832545832499999E-5</v>
          </cell>
          <cell r="I18">
            <v>1.6579346445999999E-5</v>
          </cell>
          <cell r="J18">
            <v>1.55521799873E-5</v>
          </cell>
          <cell r="K18">
            <v>1.3047779857700001E-5</v>
          </cell>
          <cell r="L18">
            <v>1.0494179952300001E-5</v>
          </cell>
          <cell r="M18">
            <v>1.0712550810000001E-5</v>
          </cell>
          <cell r="N18">
            <v>1.07301006858E-5</v>
          </cell>
          <cell r="O18">
            <v>3.5563066321599999E-6</v>
          </cell>
          <cell r="P18">
            <v>2.40636181213E-6</v>
          </cell>
          <cell r="Q18">
            <v>3.3089189867799999E-6</v>
          </cell>
          <cell r="R18">
            <v>4.5568531654899999E-6</v>
          </cell>
          <cell r="S18">
            <v>5.73946220179E-6</v>
          </cell>
          <cell r="T18">
            <v>5.0975589882099998E-6</v>
          </cell>
          <cell r="U18">
            <v>4.1679561658900002E-6</v>
          </cell>
          <cell r="V18">
            <v>2.9395555095799999E-6</v>
          </cell>
          <cell r="W18">
            <v>1.9872122344699999E-6</v>
          </cell>
          <cell r="X18">
            <v>2.8399245196099999E-6</v>
          </cell>
          <cell r="Y18">
            <v>4.9560434178600001E-6</v>
          </cell>
          <cell r="Z18">
            <v>4.3319090386200001E-6</v>
          </cell>
          <cell r="AA18">
            <v>2.2423521664799998E-6</v>
          </cell>
          <cell r="AB18">
            <v>9.0734526904300002E-7</v>
          </cell>
          <cell r="AC18">
            <v>1.12562753516E-6</v>
          </cell>
          <cell r="AD18">
            <v>1.29814169773E-6</v>
          </cell>
          <cell r="AE18">
            <v>3.8548643503100001E-7</v>
          </cell>
          <cell r="AF18">
            <v>2.0935836525900001E-6</v>
          </cell>
          <cell r="AG18">
            <v>5.3233765910699997E-6</v>
          </cell>
          <cell r="AH18">
            <v>5.01080687297E-6</v>
          </cell>
          <cell r="AI18">
            <v>4.4912221190099998E-6</v>
          </cell>
          <cell r="AJ18">
            <v>3.8348076534699998E-6</v>
          </cell>
          <cell r="AK18">
            <v>2.1717672736599999E-6</v>
          </cell>
          <cell r="AL18">
            <v>9.566565309719999E-7</v>
          </cell>
          <cell r="AM18">
            <v>7.1826828844200003E-7</v>
          </cell>
          <cell r="AN18">
            <v>3.1044433010999999E-7</v>
          </cell>
          <cell r="AO18">
            <v>1.3337868016200001E-6</v>
          </cell>
          <cell r="AP18">
            <v>3.9006770229799998E-6</v>
          </cell>
          <cell r="AQ18">
            <v>5.2529251905199997E-6</v>
          </cell>
          <cell r="AR18">
            <v>5.27423257697E-6</v>
          </cell>
          <cell r="AS18">
            <v>5.6229365190400003E-6</v>
          </cell>
          <cell r="AT18">
            <v>8.1860492867300004E-6</v>
          </cell>
          <cell r="AU18">
            <v>8.0977472532600008E-6</v>
          </cell>
          <cell r="AV18">
            <v>7.8176516998100006E-6</v>
          </cell>
          <cell r="AW18">
            <v>8.2443037760300004E-6</v>
          </cell>
          <cell r="AX18">
            <v>8.5198270779500008E-6</v>
          </cell>
          <cell r="AY18">
            <v>6.99879685907E-6</v>
          </cell>
          <cell r="AZ18">
            <v>6.7902128366299996E-6</v>
          </cell>
          <cell r="BA18">
            <v>2.68686841579E-6</v>
          </cell>
        </row>
        <row r="19">
          <cell r="B19">
            <v>2.86788896329E-5</v>
          </cell>
          <cell r="C19">
            <v>3.3398926497499998E-5</v>
          </cell>
          <cell r="D19">
            <v>3.0013446874400001E-5</v>
          </cell>
          <cell r="E19">
            <v>3.0669568318000002E-5</v>
          </cell>
          <cell r="F19">
            <v>3.0170906574500001E-5</v>
          </cell>
          <cell r="G19">
            <v>2.9053058532000001E-5</v>
          </cell>
          <cell r="H19">
            <v>2.6712207909099999E-5</v>
          </cell>
          <cell r="I19">
            <v>2.49648466796E-5</v>
          </cell>
          <cell r="J19">
            <v>2.2169219385199999E-5</v>
          </cell>
          <cell r="K19">
            <v>1.69175898465E-5</v>
          </cell>
          <cell r="L19">
            <v>1.2304079547100001E-5</v>
          </cell>
          <cell r="M19">
            <v>1.18456600774E-5</v>
          </cell>
          <cell r="N19">
            <v>1.18590827649E-5</v>
          </cell>
          <cell r="O19">
            <v>4.0793861710599998E-6</v>
          </cell>
          <cell r="P19">
            <v>5.1342133396499996E-6</v>
          </cell>
          <cell r="Q19">
            <v>9.7237858919600006E-6</v>
          </cell>
          <cell r="R19">
            <v>1.2496030341300001E-5</v>
          </cell>
          <cell r="S19">
            <v>1.3623323809200001E-5</v>
          </cell>
          <cell r="T19">
            <v>6.8808783324199998E-6</v>
          </cell>
          <cell r="U19">
            <v>3.3179575977399998E-6</v>
          </cell>
          <cell r="V19">
            <v>3.1825300860700001E-8</v>
          </cell>
          <cell r="W19">
            <v>-3.7166636085600002E-6</v>
          </cell>
          <cell r="X19">
            <v>-2.3434863524799999E-8</v>
          </cell>
          <cell r="Y19">
            <v>4.2035047649200002E-6</v>
          </cell>
          <cell r="Z19">
            <v>2.6639845595E-6</v>
          </cell>
          <cell r="AA19">
            <v>-1.6350074118399999E-6</v>
          </cell>
          <cell r="AB19">
            <v>5.6022446625699997E-6</v>
          </cell>
          <cell r="AC19">
            <v>3.16784195204E-6</v>
          </cell>
          <cell r="AD19">
            <v>2.3818296318399998E-6</v>
          </cell>
          <cell r="AE19">
            <v>1.04445983596E-7</v>
          </cell>
          <cell r="AF19">
            <v>-1.07046083484E-7</v>
          </cell>
          <cell r="AG19">
            <v>1.5680605399400001E-6</v>
          </cell>
          <cell r="AH19">
            <v>1.10295427537E-6</v>
          </cell>
          <cell r="AI19">
            <v>9.6561828232499993E-7</v>
          </cell>
          <cell r="AJ19">
            <v>4.9152899832600003E-7</v>
          </cell>
          <cell r="AK19">
            <v>-4.6170077415700001E-7</v>
          </cell>
          <cell r="AL19">
            <v>-9.8694415951699992E-7</v>
          </cell>
          <cell r="AM19">
            <v>-1.40386169869E-6</v>
          </cell>
          <cell r="AN19">
            <v>-2.4347832608999998E-6</v>
          </cell>
          <cell r="AO19">
            <v>1.9252020472499999E-5</v>
          </cell>
          <cell r="AP19">
            <v>2.0914147715099999E-5</v>
          </cell>
          <cell r="AQ19">
            <v>1.8109126644600001E-5</v>
          </cell>
          <cell r="AR19">
            <v>1.39477221961E-5</v>
          </cell>
          <cell r="AS19">
            <v>1.15808183255E-5</v>
          </cell>
          <cell r="AT19">
            <v>1.0261366298900001E-5</v>
          </cell>
          <cell r="AU19">
            <v>8.7302099297399999E-6</v>
          </cell>
          <cell r="AV19">
            <v>7.4690815955700003E-6</v>
          </cell>
          <cell r="AW19">
            <v>6.3452554806499999E-6</v>
          </cell>
          <cell r="AX19">
            <v>5.5531167234100004E-6</v>
          </cell>
          <cell r="AY19">
            <v>5.0384745972799996E-6</v>
          </cell>
          <cell r="AZ19">
            <v>5.0768171567300003E-6</v>
          </cell>
          <cell r="BA19">
            <v>-7.9430891655999996E-7</v>
          </cell>
        </row>
        <row r="20">
          <cell r="B20">
            <v>2.1044049728000001E-5</v>
          </cell>
          <cell r="C20">
            <v>3.0013446874400001E-5</v>
          </cell>
          <cell r="D20">
            <v>4.18790858231E-5</v>
          </cell>
          <cell r="E20">
            <v>4.6631298776800001E-5</v>
          </cell>
          <cell r="F20">
            <v>4.89775347849E-5</v>
          </cell>
          <cell r="G20">
            <v>4.7173005692000003E-5</v>
          </cell>
          <cell r="H20">
            <v>4.3196768961800001E-5</v>
          </cell>
          <cell r="I20">
            <v>4.0899879402000001E-5</v>
          </cell>
          <cell r="J20">
            <v>3.6578523969999998E-5</v>
          </cell>
          <cell r="K20">
            <v>2.8861751848300001E-5</v>
          </cell>
          <cell r="L20">
            <v>2.13427325119E-5</v>
          </cell>
          <cell r="M20">
            <v>2.0288913545300001E-5</v>
          </cell>
          <cell r="N20">
            <v>2.02981577369E-5</v>
          </cell>
          <cell r="O20">
            <v>6.16541586218E-6</v>
          </cell>
          <cell r="P20">
            <v>1.00339044714E-5</v>
          </cell>
          <cell r="Q20">
            <v>1.9849192138500002E-5</v>
          </cell>
          <cell r="R20">
            <v>2.5922869477999998E-5</v>
          </cell>
          <cell r="S20">
            <v>2.9220945061300001E-5</v>
          </cell>
          <cell r="T20">
            <v>1.38338374651E-5</v>
          </cell>
          <cell r="U20">
            <v>8.3977911791300007E-6</v>
          </cell>
          <cell r="V20">
            <v>3.1373300083E-6</v>
          </cell>
          <cell r="W20">
            <v>-2.2844022755600002E-6</v>
          </cell>
          <cell r="X20">
            <v>2.3814791861999998E-6</v>
          </cell>
          <cell r="Y20">
            <v>7.2802436269100004E-6</v>
          </cell>
          <cell r="Z20">
            <v>3.8584841826599996E-6</v>
          </cell>
          <cell r="AA20">
            <v>-2.6085962709699998E-6</v>
          </cell>
          <cell r="AB20">
            <v>7.4230325368400002E-6</v>
          </cell>
          <cell r="AC20">
            <v>4.0440627603100001E-6</v>
          </cell>
          <cell r="AD20">
            <v>4.2788969941900002E-6</v>
          </cell>
          <cell r="AE20">
            <v>3.9600725892800003E-6</v>
          </cell>
          <cell r="AF20">
            <v>5.4218045694199999E-6</v>
          </cell>
          <cell r="AG20">
            <v>5.8992788725599998E-6</v>
          </cell>
          <cell r="AH20">
            <v>4.7314995522899999E-6</v>
          </cell>
          <cell r="AI20">
            <v>4.28372044624E-6</v>
          </cell>
          <cell r="AJ20">
            <v>3.49944699258E-6</v>
          </cell>
          <cell r="AK20">
            <v>2.5276659357299998E-6</v>
          </cell>
          <cell r="AL20">
            <v>1.2394388106500001E-6</v>
          </cell>
          <cell r="AM20">
            <v>1.0864179751E-7</v>
          </cell>
          <cell r="AN20">
            <v>-2.2198218190200001E-6</v>
          </cell>
          <cell r="AO20">
            <v>3.4058646365000001E-5</v>
          </cell>
          <cell r="AP20">
            <v>3.8271768938100001E-5</v>
          </cell>
          <cell r="AQ20">
            <v>3.4263318340499998E-5</v>
          </cell>
          <cell r="AR20">
            <v>2.6625743629199999E-5</v>
          </cell>
          <cell r="AS20">
            <v>2.2530670809500001E-5</v>
          </cell>
          <cell r="AT20">
            <v>1.9152823677900001E-5</v>
          </cell>
          <cell r="AU20">
            <v>1.5905726039300001E-5</v>
          </cell>
          <cell r="AV20">
            <v>1.35873781576E-5</v>
          </cell>
          <cell r="AW20">
            <v>1.1527478864299999E-5</v>
          </cell>
          <cell r="AX20">
            <v>1.02613747112E-5</v>
          </cell>
          <cell r="AY20">
            <v>9.3728542735800008E-6</v>
          </cell>
          <cell r="AZ20">
            <v>8.0361624274700004E-6</v>
          </cell>
          <cell r="BA20">
            <v>1.8995709603599999E-6</v>
          </cell>
        </row>
        <row r="21">
          <cell r="B21">
            <v>1.96752634769E-5</v>
          </cell>
          <cell r="C21">
            <v>3.0669568318000002E-5</v>
          </cell>
          <cell r="D21">
            <v>4.6631298776800001E-5</v>
          </cell>
          <cell r="E21">
            <v>6.0644638269899997E-5</v>
          </cell>
          <cell r="F21">
            <v>6.66101995429E-5</v>
          </cell>
          <cell r="G21">
            <v>6.4998966953800006E-5</v>
          </cell>
          <cell r="H21">
            <v>6.2979135341400001E-5</v>
          </cell>
          <cell r="I21">
            <v>6.0824296006600002E-5</v>
          </cell>
          <cell r="J21">
            <v>5.5229887779099999E-5</v>
          </cell>
          <cell r="K21">
            <v>4.4958002939000001E-5</v>
          </cell>
          <cell r="L21">
            <v>3.4666659543600002E-5</v>
          </cell>
          <cell r="M21">
            <v>3.3254162875600001E-5</v>
          </cell>
          <cell r="N21">
            <v>3.3255748971299998E-5</v>
          </cell>
          <cell r="O21">
            <v>5.8490185822099999E-6</v>
          </cell>
          <cell r="P21">
            <v>1.0679764956699999E-5</v>
          </cell>
          <cell r="Q21">
            <v>2.3562022540799999E-5</v>
          </cell>
          <cell r="R21">
            <v>3.4347603993799997E-5</v>
          </cell>
          <cell r="S21">
            <v>4.0193826856899999E-5</v>
          </cell>
          <cell r="T21">
            <v>2.3511033413799999E-5</v>
          </cell>
          <cell r="U21">
            <v>1.71662251608E-5</v>
          </cell>
          <cell r="V21">
            <v>1.06182050368E-5</v>
          </cell>
          <cell r="W21">
            <v>4.0907310138999998E-6</v>
          </cell>
          <cell r="X21">
            <v>9.4453446514700003E-6</v>
          </cell>
          <cell r="Y21">
            <v>1.42648157003E-5</v>
          </cell>
          <cell r="Z21">
            <v>8.4264179143600007E-6</v>
          </cell>
          <cell r="AA21">
            <v>-3.27560995657E-6</v>
          </cell>
          <cell r="AB21">
            <v>6.7909583159999999E-6</v>
          </cell>
          <cell r="AC21">
            <v>4.5908955472100002E-6</v>
          </cell>
          <cell r="AD21">
            <v>5.3840285409300001E-6</v>
          </cell>
          <cell r="AE21">
            <v>6.4112764578499996E-6</v>
          </cell>
          <cell r="AF21">
            <v>1.0144393719E-5</v>
          </cell>
          <cell r="AG21">
            <v>1.2123225821700001E-5</v>
          </cell>
          <cell r="AH21">
            <v>1.0209857659200001E-5</v>
          </cell>
          <cell r="AI21">
            <v>9.20543586346E-6</v>
          </cell>
          <cell r="AJ21">
            <v>7.7196690852200002E-6</v>
          </cell>
          <cell r="AK21">
            <v>5.5766323657900002E-6</v>
          </cell>
          <cell r="AL21">
            <v>3.3338908429700001E-6</v>
          </cell>
          <cell r="AM21">
            <v>1.4082819135700001E-6</v>
          </cell>
          <cell r="AN21">
            <v>-2.1522429645999999E-6</v>
          </cell>
          <cell r="AO21">
            <v>3.9096308078400003E-5</v>
          </cell>
          <cell r="AP21">
            <v>4.5275132767400002E-5</v>
          </cell>
          <cell r="AQ21">
            <v>4.2070544803199999E-5</v>
          </cell>
          <cell r="AR21">
            <v>3.4768945803199997E-5</v>
          </cell>
          <cell r="AS21">
            <v>3.2721189547699999E-5</v>
          </cell>
          <cell r="AT21">
            <v>3.0993974283400003E-5</v>
          </cell>
          <cell r="AU21">
            <v>2.74264303627E-5</v>
          </cell>
          <cell r="AV21">
            <v>2.49149421252E-5</v>
          </cell>
          <cell r="AW21">
            <v>2.22950543805E-5</v>
          </cell>
          <cell r="AX21">
            <v>2.0147093468199999E-5</v>
          </cell>
          <cell r="AY21">
            <v>1.7481812417799999E-5</v>
          </cell>
          <cell r="AZ21">
            <v>1.50567516874E-5</v>
          </cell>
          <cell r="BA21">
            <v>5.2978083558699997E-6</v>
          </cell>
        </row>
        <row r="22">
          <cell r="B22">
            <v>1.9758379088500001E-5</v>
          </cell>
          <cell r="C22">
            <v>3.0170906574500001E-5</v>
          </cell>
          <cell r="D22">
            <v>4.89775347849E-5</v>
          </cell>
          <cell r="E22">
            <v>6.66101995429E-5</v>
          </cell>
          <cell r="F22">
            <v>8.1152204791300005E-5</v>
          </cell>
          <cell r="G22">
            <v>8.2483379000200001E-5</v>
          </cell>
          <cell r="H22">
            <v>8.0059161251799999E-5</v>
          </cell>
          <cell r="I22">
            <v>7.8223308332599998E-5</v>
          </cell>
          <cell r="J22">
            <v>7.18028377966E-5</v>
          </cell>
          <cell r="K22">
            <v>6.0501405720300003E-5</v>
          </cell>
          <cell r="L22">
            <v>4.8436187430199997E-5</v>
          </cell>
          <cell r="M22">
            <v>4.7058655096600002E-5</v>
          </cell>
          <cell r="N22">
            <v>4.7046833637100001E-5</v>
          </cell>
          <cell r="O22">
            <v>4.6243611145700001E-6</v>
          </cell>
          <cell r="P22">
            <v>1.00745337779E-5</v>
          </cell>
          <cell r="Q22">
            <v>2.61271616837E-5</v>
          </cell>
          <cell r="R22">
            <v>3.9776982779900002E-5</v>
          </cell>
          <cell r="S22">
            <v>4.8062329337200003E-5</v>
          </cell>
          <cell r="T22">
            <v>3.0454460274300001E-5</v>
          </cell>
          <cell r="U22">
            <v>2.4289214369300002E-5</v>
          </cell>
          <cell r="V22">
            <v>1.6758932802600002E-5</v>
          </cell>
          <cell r="W22">
            <v>1.0482873217000001E-5</v>
          </cell>
          <cell r="X22">
            <v>1.5512459343100001E-5</v>
          </cell>
          <cell r="Y22">
            <v>2.0135826406199999E-5</v>
          </cell>
          <cell r="Z22">
            <v>1.37180624349E-5</v>
          </cell>
          <cell r="AA22">
            <v>-3.1151044566000001E-6</v>
          </cell>
          <cell r="AB22">
            <v>8.7207713772299993E-6</v>
          </cell>
          <cell r="AC22">
            <v>6.2458366679699998E-6</v>
          </cell>
          <cell r="AD22">
            <v>6.9313380867499997E-6</v>
          </cell>
          <cell r="AE22">
            <v>8.6959112386500007E-6</v>
          </cell>
          <cell r="AF22">
            <v>1.44015031557E-5</v>
          </cell>
          <cell r="AG22">
            <v>1.8350681099799999E-5</v>
          </cell>
          <cell r="AH22">
            <v>1.6034891385599999E-5</v>
          </cell>
          <cell r="AI22">
            <v>1.4544084602599999E-5</v>
          </cell>
          <cell r="AJ22">
            <v>1.2635773667500001E-5</v>
          </cell>
          <cell r="AK22">
            <v>9.4345700383500002E-6</v>
          </cell>
          <cell r="AL22">
            <v>6.3737785457799999E-6</v>
          </cell>
          <cell r="AM22">
            <v>3.7534847111899999E-6</v>
          </cell>
          <cell r="AN22">
            <v>-1.9842994172299999E-7</v>
          </cell>
          <cell r="AO22">
            <v>3.9206023942300003E-5</v>
          </cell>
          <cell r="AP22">
            <v>4.7309060420500001E-5</v>
          </cell>
          <cell r="AQ22">
            <v>4.5359611740199997E-5</v>
          </cell>
          <cell r="AR22">
            <v>3.8586275850200002E-5</v>
          </cell>
          <cell r="AS22">
            <v>3.9065225927099999E-5</v>
          </cell>
          <cell r="AT22">
            <v>3.9202449427299997E-5</v>
          </cell>
          <cell r="AU22">
            <v>3.6663246683900003E-5</v>
          </cell>
          <cell r="AV22">
            <v>3.4387795577499998E-5</v>
          </cell>
          <cell r="AW22">
            <v>3.1494997552300001E-5</v>
          </cell>
          <cell r="AX22">
            <v>2.9457915419999998E-5</v>
          </cell>
          <cell r="AY22">
            <v>2.6326007279800001E-5</v>
          </cell>
          <cell r="AZ22">
            <v>2.3420458529700001E-5</v>
          </cell>
          <cell r="BA22">
            <v>9.9243244328600007E-6</v>
          </cell>
        </row>
        <row r="23">
          <cell r="B23">
            <v>2.02522882168E-5</v>
          </cell>
          <cell r="C23">
            <v>2.9053058532000001E-5</v>
          </cell>
          <cell r="D23">
            <v>4.7173005692000003E-5</v>
          </cell>
          <cell r="E23">
            <v>6.4998966953800006E-5</v>
          </cell>
          <cell r="F23">
            <v>8.2483379000200001E-5</v>
          </cell>
          <cell r="G23">
            <v>1.2598197289800001E-4</v>
          </cell>
          <cell r="H23">
            <v>1.0607586944499999E-4</v>
          </cell>
          <cell r="I23">
            <v>1.04020762474E-4</v>
          </cell>
          <cell r="J23">
            <v>9.8231008049400002E-5</v>
          </cell>
          <cell r="K23">
            <v>8.71344408655E-5</v>
          </cell>
          <cell r="L23">
            <v>7.4275783806300005E-5</v>
          </cell>
          <cell r="M23">
            <v>7.4695537070099997E-5</v>
          </cell>
          <cell r="N23">
            <v>7.4681672998799998E-5</v>
          </cell>
          <cell r="O23">
            <v>3.76700317245E-6</v>
          </cell>
          <cell r="P23">
            <v>7.3790496209399999E-6</v>
          </cell>
          <cell r="Q23">
            <v>2.16029569166E-5</v>
          </cell>
          <cell r="R23">
            <v>3.3117951222700001E-5</v>
          </cell>
          <cell r="S23">
            <v>4.2454302162700003E-5</v>
          </cell>
          <cell r="T23">
            <v>3.01385422676E-5</v>
          </cell>
          <cell r="U23">
            <v>2.6077251743399999E-5</v>
          </cell>
          <cell r="V23">
            <v>2.0590249499200001E-5</v>
          </cell>
          <cell r="W23">
            <v>1.49576616241E-5</v>
          </cell>
          <cell r="X23">
            <v>1.9700529096099999E-5</v>
          </cell>
          <cell r="Y23">
            <v>2.4694678662400001E-5</v>
          </cell>
          <cell r="Z23">
            <v>1.87580588181E-5</v>
          </cell>
          <cell r="AA23">
            <v>-1.0285157610600001E-6</v>
          </cell>
          <cell r="AB23">
            <v>1.0676233644100001E-5</v>
          </cell>
          <cell r="AC23">
            <v>6.3558502525000001E-6</v>
          </cell>
          <cell r="AD23">
            <v>6.5712962443300002E-6</v>
          </cell>
          <cell r="AE23">
            <v>7.1784737819200002E-6</v>
          </cell>
          <cell r="AF23">
            <v>1.30096758786E-5</v>
          </cell>
          <cell r="AG23">
            <v>1.9190449681900001E-5</v>
          </cell>
          <cell r="AH23">
            <v>1.7217109047500001E-5</v>
          </cell>
          <cell r="AI23">
            <v>1.5209021781299999E-5</v>
          </cell>
          <cell r="AJ23">
            <v>1.3079994795E-5</v>
          </cell>
          <cell r="AK23">
            <v>9.1841395936200008E-6</v>
          </cell>
          <cell r="AL23">
            <v>3.7704039519100001E-6</v>
          </cell>
          <cell r="AM23">
            <v>7.7785109458599999E-7</v>
          </cell>
          <cell r="AN23">
            <v>-1.5077491377899999E-6</v>
          </cell>
          <cell r="AO23">
            <v>2.5315889486899999E-5</v>
          </cell>
          <cell r="AP23">
            <v>3.1470261824600001E-5</v>
          </cell>
          <cell r="AQ23">
            <v>3.34540538215E-5</v>
          </cell>
          <cell r="AR23">
            <v>2.68465153806E-5</v>
          </cell>
          <cell r="AS23">
            <v>2.88333143047E-5</v>
          </cell>
          <cell r="AT23">
            <v>3.5165174467499997E-5</v>
          </cell>
          <cell r="AU23">
            <v>3.7220808958400002E-5</v>
          </cell>
          <cell r="AV23">
            <v>3.7915741782799998E-5</v>
          </cell>
          <cell r="AW23">
            <v>3.62114162042E-5</v>
          </cell>
          <cell r="AX23">
            <v>3.5228850606100003E-5</v>
          </cell>
          <cell r="AY23">
            <v>3.3845345831299997E-5</v>
          </cell>
          <cell r="AZ23">
            <v>3.2393485589200001E-5</v>
          </cell>
          <cell r="BA23">
            <v>1.35535477218E-5</v>
          </cell>
        </row>
        <row r="24">
          <cell r="B24">
            <v>1.7832545832499999E-5</v>
          </cell>
          <cell r="C24">
            <v>2.6712207909099999E-5</v>
          </cell>
          <cell r="D24">
            <v>4.3196768961800001E-5</v>
          </cell>
          <cell r="E24">
            <v>6.2979135341400001E-5</v>
          </cell>
          <cell r="F24">
            <v>8.0059161251799999E-5</v>
          </cell>
          <cell r="G24">
            <v>1.0607586944499999E-4</v>
          </cell>
          <cell r="H24">
            <v>1.0703020230600001E-4</v>
          </cell>
          <cell r="I24">
            <v>1.05250759589E-4</v>
          </cell>
          <cell r="J24">
            <v>9.9334050875999995E-5</v>
          </cell>
          <cell r="K24">
            <v>8.8022101649299999E-5</v>
          </cell>
          <cell r="L24">
            <v>7.5567595510500006E-5</v>
          </cell>
          <cell r="M24">
            <v>7.5132158650399999E-5</v>
          </cell>
          <cell r="N24">
            <v>7.5126401525899998E-5</v>
          </cell>
          <cell r="O24">
            <v>1.6273451765199999E-6</v>
          </cell>
          <cell r="P24">
            <v>5.9042789688999999E-6</v>
          </cell>
          <cell r="Q24">
            <v>1.9666452551999999E-5</v>
          </cell>
          <cell r="R24">
            <v>3.2945375576799997E-5</v>
          </cell>
          <cell r="S24">
            <v>4.2307990735400003E-5</v>
          </cell>
          <cell r="T24">
            <v>3.5005516486299998E-5</v>
          </cell>
          <cell r="U24">
            <v>3.1023331260600003E-5</v>
          </cell>
          <cell r="V24">
            <v>2.5432257366999999E-5</v>
          </cell>
          <cell r="W24">
            <v>2.0944792061199999E-5</v>
          </cell>
          <cell r="X24">
            <v>2.44572101053E-5</v>
          </cell>
          <cell r="Y24">
            <v>2.6881001560800001E-5</v>
          </cell>
          <cell r="Z24">
            <v>2.05755058497E-5</v>
          </cell>
          <cell r="AA24">
            <v>-1.80141300522E-6</v>
          </cell>
          <cell r="AB24">
            <v>6.4819810767200004E-6</v>
          </cell>
          <cell r="AC24">
            <v>5.2325349019000002E-6</v>
          </cell>
          <cell r="AD24">
            <v>5.1059045816599997E-6</v>
          </cell>
          <cell r="AE24">
            <v>6.7059911776399998E-6</v>
          </cell>
          <cell r="AF24">
            <v>1.3530832861999999E-5</v>
          </cell>
          <cell r="AG24">
            <v>2.11827748738E-5</v>
          </cell>
          <cell r="AH24">
            <v>1.92562731728E-5</v>
          </cell>
          <cell r="AI24">
            <v>1.7781270354999999E-5</v>
          </cell>
          <cell r="AJ24">
            <v>1.57910944981E-5</v>
          </cell>
          <cell r="AK24">
            <v>1.1415481760499999E-5</v>
          </cell>
          <cell r="AL24">
            <v>6.1982733748000004E-6</v>
          </cell>
          <cell r="AM24">
            <v>3.9830404987999997E-6</v>
          </cell>
          <cell r="AN24">
            <v>6.39266460867E-7</v>
          </cell>
          <cell r="AO24">
            <v>2.2509203319E-5</v>
          </cell>
          <cell r="AP24">
            <v>2.9443628717500001E-5</v>
          </cell>
          <cell r="AQ24">
            <v>3.3388938685399998E-5</v>
          </cell>
          <cell r="AR24">
            <v>3.0862622204199998E-5</v>
          </cell>
          <cell r="AS24">
            <v>3.6074065834300001E-5</v>
          </cell>
          <cell r="AT24">
            <v>4.1831414015100001E-5</v>
          </cell>
          <cell r="AU24">
            <v>4.2195142858299997E-5</v>
          </cell>
          <cell r="AV24">
            <v>4.1852457295899998E-5</v>
          </cell>
          <cell r="AW24">
            <v>4.0079954419000002E-5</v>
          </cell>
          <cell r="AX24">
            <v>3.6881725638099997E-5</v>
          </cell>
          <cell r="AY24">
            <v>3.2876683105300002E-5</v>
          </cell>
          <cell r="AZ24">
            <v>3.1146215361400001E-5</v>
          </cell>
          <cell r="BA24">
            <v>1.31830891159E-5</v>
          </cell>
        </row>
        <row r="25">
          <cell r="B25">
            <v>1.6579346445999999E-5</v>
          </cell>
          <cell r="C25">
            <v>2.49648466796E-5</v>
          </cell>
          <cell r="D25">
            <v>4.0899879402000001E-5</v>
          </cell>
          <cell r="E25">
            <v>6.0824296006600002E-5</v>
          </cell>
          <cell r="F25">
            <v>7.8223308332599998E-5</v>
          </cell>
          <cell r="G25">
            <v>1.04020762474E-4</v>
          </cell>
          <cell r="H25">
            <v>1.05250759589E-4</v>
          </cell>
          <cell r="I25">
            <v>1.06778884905E-4</v>
          </cell>
          <cell r="J25">
            <v>1.0121081321300001E-4</v>
          </cell>
          <cell r="K25">
            <v>9.0884271209999994E-5</v>
          </cell>
          <cell r="L25">
            <v>7.9205069114799995E-5</v>
          </cell>
          <cell r="M25">
            <v>7.8736958216699997E-5</v>
          </cell>
          <cell r="N25">
            <v>7.8724396680900002E-5</v>
          </cell>
          <cell r="O25">
            <v>1.55364205294E-6</v>
          </cell>
          <cell r="P25">
            <v>5.1345969792899996E-6</v>
          </cell>
          <cell r="Q25">
            <v>1.8591056875900001E-5</v>
          </cell>
          <cell r="R25">
            <v>3.1239453034700002E-5</v>
          </cell>
          <cell r="S25">
            <v>4.0611952608100002E-5</v>
          </cell>
          <cell r="T25">
            <v>3.2432733238199999E-5</v>
          </cell>
          <cell r="U25">
            <v>2.9258366021500001E-5</v>
          </cell>
          <cell r="V25">
            <v>2.43878581749E-5</v>
          </cell>
          <cell r="W25">
            <v>2.0744861802800001E-5</v>
          </cell>
          <cell r="X25">
            <v>2.4369099339000001E-5</v>
          </cell>
          <cell r="Y25">
            <v>2.6489097166099998E-5</v>
          </cell>
          <cell r="Z25">
            <v>2.0908797959199998E-5</v>
          </cell>
          <cell r="AA25">
            <v>-8.2889429763699999E-7</v>
          </cell>
          <cell r="AB25">
            <v>4.3767678669400002E-6</v>
          </cell>
          <cell r="AC25">
            <v>3.9263307629200002E-6</v>
          </cell>
          <cell r="AD25">
            <v>4.1622138373100003E-6</v>
          </cell>
          <cell r="AE25">
            <v>5.6992571558799998E-6</v>
          </cell>
          <cell r="AF25">
            <v>1.2289334254699999E-5</v>
          </cell>
          <cell r="AG25">
            <v>1.9723542538799999E-5</v>
          </cell>
          <cell r="AH25">
            <v>1.8013778954400001E-5</v>
          </cell>
          <cell r="AI25">
            <v>1.66270263347E-5</v>
          </cell>
          <cell r="AJ25">
            <v>1.4645319314399999E-5</v>
          </cell>
          <cell r="AK25">
            <v>1.06551204219E-5</v>
          </cell>
          <cell r="AL25">
            <v>5.6557392897100004E-6</v>
          </cell>
          <cell r="AM25">
            <v>3.51865935102E-6</v>
          </cell>
          <cell r="AN25">
            <v>4.96790826778E-7</v>
          </cell>
          <cell r="AO25">
            <v>2.0971278130599999E-5</v>
          </cell>
          <cell r="AP25">
            <v>2.68971640136E-5</v>
          </cell>
          <cell r="AQ25">
            <v>3.0535503389499997E-5</v>
          </cell>
          <cell r="AR25">
            <v>2.7505155858100001E-5</v>
          </cell>
          <cell r="AS25">
            <v>3.27391458765E-5</v>
          </cell>
          <cell r="AT25">
            <v>3.92806293622E-5</v>
          </cell>
          <cell r="AU25">
            <v>4.0658043553000002E-5</v>
          </cell>
          <cell r="AV25">
            <v>4.1002347638800001E-5</v>
          </cell>
          <cell r="AW25">
            <v>3.9638453767300003E-5</v>
          </cell>
          <cell r="AX25">
            <v>3.6824888753400002E-5</v>
          </cell>
          <cell r="AY25">
            <v>3.3242476336099997E-5</v>
          </cell>
          <cell r="AZ25">
            <v>3.1335407575900002E-5</v>
          </cell>
          <cell r="BA25">
            <v>1.3260248244299999E-5</v>
          </cell>
        </row>
        <row r="26">
          <cell r="B26">
            <v>1.55521799873E-5</v>
          </cell>
          <cell r="C26">
            <v>2.2169219385199999E-5</v>
          </cell>
          <cell r="D26">
            <v>3.6578523969999998E-5</v>
          </cell>
          <cell r="E26">
            <v>5.5229887779099999E-5</v>
          </cell>
          <cell r="F26">
            <v>7.18028377966E-5</v>
          </cell>
          <cell r="G26">
            <v>9.8231008049400002E-5</v>
          </cell>
          <cell r="H26">
            <v>9.9334050875999995E-5</v>
          </cell>
          <cell r="I26">
            <v>1.0121081321300001E-4</v>
          </cell>
          <cell r="J26">
            <v>9.7245582132000002E-5</v>
          </cell>
          <cell r="K26">
            <v>8.8639588161500002E-5</v>
          </cell>
          <cell r="L26">
            <v>7.8694032023300003E-5</v>
          </cell>
          <cell r="M26">
            <v>7.8618809529400001E-5</v>
          </cell>
          <cell r="N26">
            <v>7.8607955623799996E-5</v>
          </cell>
          <cell r="O26">
            <v>1.21397245875E-6</v>
          </cell>
          <cell r="P26">
            <v>4.1758376046800001E-6</v>
          </cell>
          <cell r="Q26">
            <v>1.58299534162E-5</v>
          </cell>
          <cell r="R26">
            <v>2.70435513328E-5</v>
          </cell>
          <cell r="S26">
            <v>3.6084077126799998E-5</v>
          </cell>
          <cell r="T26">
            <v>3.0006375493499999E-5</v>
          </cell>
          <cell r="U26">
            <v>2.78460481052E-5</v>
          </cell>
          <cell r="V26">
            <v>2.4082064315999999E-5</v>
          </cell>
          <cell r="W26">
            <v>2.1434826148199999E-5</v>
          </cell>
          <cell r="X26">
            <v>2.4656056018599999E-5</v>
          </cell>
          <cell r="Y26">
            <v>2.63748193539E-5</v>
          </cell>
          <cell r="Z26">
            <v>2.1364372437799999E-5</v>
          </cell>
          <cell r="AA26">
            <v>6.5982425586600004E-7</v>
          </cell>
          <cell r="AB26">
            <v>2.5467264589000002E-6</v>
          </cell>
          <cell r="AC26">
            <v>3.1190257154500001E-6</v>
          </cell>
          <cell r="AD26">
            <v>3.3665924788599999E-6</v>
          </cell>
          <cell r="AE26">
            <v>4.6882254959900004E-6</v>
          </cell>
          <cell r="AF26">
            <v>1.0751586891299999E-5</v>
          </cell>
          <cell r="AG26">
            <v>1.7852144850299999E-5</v>
          </cell>
          <cell r="AH26">
            <v>1.6690735691299999E-5</v>
          </cell>
          <cell r="AI26">
            <v>1.54312667691E-5</v>
          </cell>
          <cell r="AJ26">
            <v>1.3688164919999999E-5</v>
          </cell>
          <cell r="AK26">
            <v>1.0129229074000001E-5</v>
          </cell>
          <cell r="AL26">
            <v>5.6563651310199997E-6</v>
          </cell>
          <cell r="AM26">
            <v>3.7254392103299999E-6</v>
          </cell>
          <cell r="AN26">
            <v>1.03022989181E-6</v>
          </cell>
          <cell r="AO26">
            <v>1.5285076522600001E-5</v>
          </cell>
          <cell r="AP26">
            <v>2.0731881365699999E-5</v>
          </cell>
          <cell r="AQ26">
            <v>2.5175088803100001E-5</v>
          </cell>
          <cell r="AR26">
            <v>2.26961101119E-5</v>
          </cell>
          <cell r="AS26">
            <v>2.8224663516700001E-5</v>
          </cell>
          <cell r="AT26">
            <v>3.6034989971400003E-5</v>
          </cell>
          <cell r="AU26">
            <v>3.8328966767399997E-5</v>
          </cell>
          <cell r="AV26">
            <v>3.93609994403E-5</v>
          </cell>
          <cell r="AW26">
            <v>3.88203276097E-5</v>
          </cell>
          <cell r="AX26">
            <v>3.6704015489300001E-5</v>
          </cell>
          <cell r="AY26">
            <v>3.3553905753300001E-5</v>
          </cell>
          <cell r="AZ26">
            <v>3.17040266729E-5</v>
          </cell>
          <cell r="BA26">
            <v>1.44772763895E-5</v>
          </cell>
        </row>
        <row r="27">
          <cell r="B27">
            <v>1.3047779857700001E-5</v>
          </cell>
          <cell r="C27">
            <v>1.69175898465E-5</v>
          </cell>
          <cell r="D27">
            <v>2.8861751848300001E-5</v>
          </cell>
          <cell r="E27">
            <v>4.4958002939000001E-5</v>
          </cell>
          <cell r="F27">
            <v>6.0501405720300003E-5</v>
          </cell>
          <cell r="G27">
            <v>8.71344408655E-5</v>
          </cell>
          <cell r="H27">
            <v>8.8022101649299999E-5</v>
          </cell>
          <cell r="I27">
            <v>9.0884271209999994E-5</v>
          </cell>
          <cell r="J27">
            <v>8.8639588161500002E-5</v>
          </cell>
          <cell r="K27">
            <v>8.7407452723699998E-5</v>
          </cell>
          <cell r="L27">
            <v>8.0990730445199994E-5</v>
          </cell>
          <cell r="M27">
            <v>8.1961392384400007E-5</v>
          </cell>
          <cell r="N27">
            <v>8.1947662679099996E-5</v>
          </cell>
          <cell r="O27">
            <v>3.9963522910599998E-7</v>
          </cell>
          <cell r="P27">
            <v>1.7063475884700001E-6</v>
          </cell>
          <cell r="Q27">
            <v>1.07274024186E-5</v>
          </cell>
          <cell r="R27">
            <v>2.0526066745499999E-5</v>
          </cell>
          <cell r="S27">
            <v>2.8716554539600001E-5</v>
          </cell>
          <cell r="T27">
            <v>2.3571852559200001E-5</v>
          </cell>
          <cell r="U27">
            <v>2.3989645760500002E-5</v>
          </cell>
          <cell r="V27">
            <v>2.2612319553100001E-5</v>
          </cell>
          <cell r="W27">
            <v>2.24660555401E-5</v>
          </cell>
          <cell r="X27">
            <v>2.4938125796900001E-5</v>
          </cell>
          <cell r="Y27">
            <v>2.6174664806999999E-5</v>
          </cell>
          <cell r="Z27">
            <v>2.2499148571000001E-5</v>
          </cell>
          <cell r="AA27">
            <v>4.5604548877799998E-6</v>
          </cell>
          <cell r="AB27">
            <v>-6.8304889223500005E-7</v>
          </cell>
          <cell r="AC27">
            <v>2.0956874675199999E-6</v>
          </cell>
          <cell r="AD27">
            <v>2.5904458588899999E-6</v>
          </cell>
          <cell r="AE27">
            <v>3.4153399613500001E-6</v>
          </cell>
          <cell r="AF27">
            <v>8.7555729763400006E-6</v>
          </cell>
          <cell r="AG27">
            <v>1.56133786661E-5</v>
          </cell>
          <cell r="AH27">
            <v>1.5344632563900001E-5</v>
          </cell>
          <cell r="AI27">
            <v>1.38584163227E-5</v>
          </cell>
          <cell r="AJ27">
            <v>1.2364331214599999E-5</v>
          </cell>
          <cell r="AK27">
            <v>9.3483310531599993E-6</v>
          </cell>
          <cell r="AL27">
            <v>5.1971107390700004E-6</v>
          </cell>
          <cell r="AM27">
            <v>3.6617814774099998E-6</v>
          </cell>
          <cell r="AN27">
            <v>1.6813258092200001E-6</v>
          </cell>
          <cell r="AO27">
            <v>7.5142015665899999E-6</v>
          </cell>
          <cell r="AP27">
            <v>1.1575284785800001E-5</v>
          </cell>
          <cell r="AQ27">
            <v>1.5691073874999999E-5</v>
          </cell>
          <cell r="AR27">
            <v>1.3062535361000001E-5</v>
          </cell>
          <cell r="AS27">
            <v>1.91713950243E-5</v>
          </cell>
          <cell r="AT27">
            <v>2.9486324999100001E-5</v>
          </cell>
          <cell r="AU27">
            <v>3.39208970992E-5</v>
          </cell>
          <cell r="AV27">
            <v>3.6076848042499998E-5</v>
          </cell>
          <cell r="AW27">
            <v>3.6675110438699998E-5</v>
          </cell>
          <cell r="AX27">
            <v>3.5924586794900001E-5</v>
          </cell>
          <cell r="AY27">
            <v>3.39026058153E-5</v>
          </cell>
          <cell r="AZ27">
            <v>3.2838114582300001E-5</v>
          </cell>
          <cell r="BA27">
            <v>1.7818094669799999E-5</v>
          </cell>
        </row>
        <row r="28">
          <cell r="B28">
            <v>1.0494179952300001E-5</v>
          </cell>
          <cell r="C28">
            <v>1.2304079547100001E-5</v>
          </cell>
          <cell r="D28">
            <v>2.13427325119E-5</v>
          </cell>
          <cell r="E28">
            <v>3.4666659543600002E-5</v>
          </cell>
          <cell r="F28">
            <v>4.8436187430199997E-5</v>
          </cell>
          <cell r="G28">
            <v>7.4275783806300005E-5</v>
          </cell>
          <cell r="H28">
            <v>7.5567595510500006E-5</v>
          </cell>
          <cell r="I28">
            <v>7.9205069114799995E-5</v>
          </cell>
          <cell r="J28">
            <v>7.8694032023300003E-5</v>
          </cell>
          <cell r="K28">
            <v>8.0990730445199994E-5</v>
          </cell>
          <cell r="L28">
            <v>7.8905226656600001E-5</v>
          </cell>
          <cell r="M28">
            <v>8.0466569909800001E-5</v>
          </cell>
          <cell r="N28">
            <v>8.0450549824899996E-5</v>
          </cell>
          <cell r="O28">
            <v>-4.6219257750200002E-7</v>
          </cell>
          <cell r="P28">
            <v>-3.7343070627800002E-7</v>
          </cell>
          <cell r="Q28">
            <v>6.3258547798300002E-6</v>
          </cell>
          <cell r="R28">
            <v>1.4126390969600001E-5</v>
          </cell>
          <cell r="S28">
            <v>2.1369611713499998E-5</v>
          </cell>
          <cell r="T28">
            <v>1.84296646145E-5</v>
          </cell>
          <cell r="U28">
            <v>2.04944256191E-5</v>
          </cell>
          <cell r="V28">
            <v>2.0641258850899998E-5</v>
          </cell>
          <cell r="W28">
            <v>2.2097737369099999E-5</v>
          </cell>
          <cell r="X28">
            <v>2.42594138804E-5</v>
          </cell>
          <cell r="Y28">
            <v>2.5627767086399999E-5</v>
          </cell>
          <cell r="Z28">
            <v>2.2559651703099999E-5</v>
          </cell>
          <cell r="AA28">
            <v>6.3974754192800003E-6</v>
          </cell>
          <cell r="AB28">
            <v>-2.20923144978E-6</v>
          </cell>
          <cell r="AC28">
            <v>1.6011175785100001E-6</v>
          </cell>
          <cell r="AD28">
            <v>1.64820267939E-6</v>
          </cell>
          <cell r="AE28">
            <v>1.8481025370200001E-6</v>
          </cell>
          <cell r="AF28">
            <v>6.0587430728399997E-6</v>
          </cell>
          <cell r="AG28">
            <v>1.2134451090600001E-5</v>
          </cell>
          <cell r="AH28">
            <v>1.25562726499E-5</v>
          </cell>
          <cell r="AI28">
            <v>1.13682430356E-5</v>
          </cell>
          <cell r="AJ28">
            <v>1.03011338105E-5</v>
          </cell>
          <cell r="AK28">
            <v>8.1670946986900008E-6</v>
          </cell>
          <cell r="AL28">
            <v>4.91784455421E-6</v>
          </cell>
          <cell r="AM28">
            <v>3.9329500161100002E-6</v>
          </cell>
          <cell r="AN28">
            <v>2.7806639405799998E-6</v>
          </cell>
          <cell r="AO28">
            <v>4.1617431707299999E-7</v>
          </cell>
          <cell r="AP28">
            <v>2.9758635248799999E-6</v>
          </cell>
          <cell r="AQ28">
            <v>7.11662761493E-6</v>
          </cell>
          <cell r="AR28">
            <v>4.7383247718600004E-6</v>
          </cell>
          <cell r="AS28">
            <v>1.09689899501E-5</v>
          </cell>
          <cell r="AT28">
            <v>2.29105282467E-5</v>
          </cell>
          <cell r="AU28">
            <v>2.8691328107000001E-5</v>
          </cell>
          <cell r="AV28">
            <v>3.1925581076699998E-5</v>
          </cell>
          <cell r="AW28">
            <v>3.34043764016E-5</v>
          </cell>
          <cell r="AX28">
            <v>3.3560542861900002E-5</v>
          </cell>
          <cell r="AY28">
            <v>3.2775420473300001E-5</v>
          </cell>
          <cell r="AZ28">
            <v>3.23973936883E-5</v>
          </cell>
          <cell r="BA28">
            <v>1.8698301672099999E-5</v>
          </cell>
        </row>
        <row r="29">
          <cell r="B29">
            <v>1.0712550810000001E-5</v>
          </cell>
          <cell r="C29">
            <v>1.18456600774E-5</v>
          </cell>
          <cell r="D29">
            <v>2.0288913545300001E-5</v>
          </cell>
          <cell r="E29">
            <v>3.3254162875600001E-5</v>
          </cell>
          <cell r="F29">
            <v>4.7058655096600002E-5</v>
          </cell>
          <cell r="G29">
            <v>7.4695537070099997E-5</v>
          </cell>
          <cell r="H29">
            <v>7.5132158650399999E-5</v>
          </cell>
          <cell r="I29">
            <v>7.8736958216699997E-5</v>
          </cell>
          <cell r="J29">
            <v>7.8618809529400001E-5</v>
          </cell>
          <cell r="K29">
            <v>8.1961392384400007E-5</v>
          </cell>
          <cell r="L29">
            <v>8.0466569909800001E-5</v>
          </cell>
          <cell r="M29">
            <v>8.4785815782100003E-5</v>
          </cell>
          <cell r="N29">
            <v>8.4777099471099995E-5</v>
          </cell>
          <cell r="O29">
            <v>-7.9556178879800005E-7</v>
          </cell>
          <cell r="P29">
            <v>-1.20224096707E-6</v>
          </cell>
          <cell r="Q29">
            <v>5.0062187698600004E-6</v>
          </cell>
          <cell r="R29">
            <v>1.2541738013099999E-5</v>
          </cell>
          <cell r="S29">
            <v>1.9613918256800001E-5</v>
          </cell>
          <cell r="T29">
            <v>1.7026778425400001E-5</v>
          </cell>
          <cell r="U29">
            <v>1.9679725768999999E-5</v>
          </cell>
          <cell r="V29">
            <v>2.00614237915E-5</v>
          </cell>
          <cell r="W29">
            <v>2.2098437925499999E-5</v>
          </cell>
          <cell r="X29">
            <v>2.4124715313799998E-5</v>
          </cell>
          <cell r="Y29">
            <v>2.5425963941600001E-5</v>
          </cell>
          <cell r="Z29">
            <v>2.2580518496099998E-5</v>
          </cell>
          <cell r="AA29">
            <v>7.4253224117899996E-6</v>
          </cell>
          <cell r="AB29">
            <v>-1.78928209352E-6</v>
          </cell>
          <cell r="AC29">
            <v>1.8076716201899999E-6</v>
          </cell>
          <cell r="AD29">
            <v>1.74452793814E-6</v>
          </cell>
          <cell r="AE29">
            <v>2.0255653139399999E-6</v>
          </cell>
          <cell r="AF29">
            <v>6.2174522904999999E-6</v>
          </cell>
          <cell r="AG29">
            <v>1.20980309759E-5</v>
          </cell>
          <cell r="AH29">
            <v>1.2770499537199999E-5</v>
          </cell>
          <cell r="AI29">
            <v>1.17271823796E-5</v>
          </cell>
          <cell r="AJ29">
            <v>1.07239544857E-5</v>
          </cell>
          <cell r="AK29">
            <v>8.62617321362E-6</v>
          </cell>
          <cell r="AL29">
            <v>5.2059341931100002E-6</v>
          </cell>
          <cell r="AM29">
            <v>4.2899604620399998E-6</v>
          </cell>
          <cell r="AN29">
            <v>3.6154071687699999E-6</v>
          </cell>
          <cell r="AO29">
            <v>-4.9642980862500002E-6</v>
          </cell>
          <cell r="AP29">
            <v>-2.2292733771799999E-6</v>
          </cell>
          <cell r="AQ29">
            <v>3.4492774341199998E-6</v>
          </cell>
          <cell r="AR29">
            <v>1.14293370684E-6</v>
          </cell>
          <cell r="AS29">
            <v>7.5141702254599997E-6</v>
          </cell>
          <cell r="AT29">
            <v>2.07604155337E-5</v>
          </cell>
          <cell r="AU29">
            <v>2.7348051109699999E-5</v>
          </cell>
          <cell r="AV29">
            <v>3.12146992108E-5</v>
          </cell>
          <cell r="AW29">
            <v>3.3201757732900001E-5</v>
          </cell>
          <cell r="AX29">
            <v>3.3470189243499997E-5</v>
          </cell>
          <cell r="AY29">
            <v>3.37118539271E-5</v>
          </cell>
          <cell r="AZ29">
            <v>3.3710364110799997E-5</v>
          </cell>
          <cell r="BA29">
            <v>2.0380712354100002E-5</v>
          </cell>
        </row>
        <row r="30">
          <cell r="B30">
            <v>1.07301006858E-5</v>
          </cell>
          <cell r="C30">
            <v>1.18590827649E-5</v>
          </cell>
          <cell r="D30">
            <v>2.02981577369E-5</v>
          </cell>
          <cell r="E30">
            <v>3.3255748971299998E-5</v>
          </cell>
          <cell r="F30">
            <v>4.7046833637100001E-5</v>
          </cell>
          <cell r="G30">
            <v>7.4681672998799998E-5</v>
          </cell>
          <cell r="H30">
            <v>7.5126401525899998E-5</v>
          </cell>
          <cell r="I30">
            <v>7.8724396680900002E-5</v>
          </cell>
          <cell r="J30">
            <v>7.8607955623799996E-5</v>
          </cell>
          <cell r="K30">
            <v>8.1947662679099996E-5</v>
          </cell>
          <cell r="L30">
            <v>8.0450549824899996E-5</v>
          </cell>
          <cell r="M30">
            <v>8.4777099471099995E-5</v>
          </cell>
          <cell r="N30">
            <v>8.4768975323100006E-5</v>
          </cell>
          <cell r="O30">
            <v>-8.1252215556400002E-7</v>
          </cell>
          <cell r="P30">
            <v>-1.19522024773E-6</v>
          </cell>
          <cell r="Q30">
            <v>5.0002749358799999E-6</v>
          </cell>
          <cell r="R30">
            <v>1.25283944255E-5</v>
          </cell>
          <cell r="S30">
            <v>1.9592386116600002E-5</v>
          </cell>
          <cell r="T30">
            <v>1.70257567955E-5</v>
          </cell>
          <cell r="U30">
            <v>1.9681262865299999E-5</v>
          </cell>
          <cell r="V30">
            <v>2.0066156395499999E-5</v>
          </cell>
          <cell r="W30">
            <v>2.2108463328800002E-5</v>
          </cell>
          <cell r="X30">
            <v>2.41308128919E-5</v>
          </cell>
          <cell r="Y30">
            <v>2.5422005383899999E-5</v>
          </cell>
          <cell r="Z30">
            <v>2.2574007493300001E-5</v>
          </cell>
          <cell r="AA30">
            <v>7.4225731167499996E-6</v>
          </cell>
          <cell r="AB30">
            <v>-1.7946935866E-6</v>
          </cell>
          <cell r="AC30">
            <v>1.8104940238000001E-6</v>
          </cell>
          <cell r="AD30">
            <v>1.7411386116800001E-6</v>
          </cell>
          <cell r="AE30">
            <v>2.0279413211500002E-6</v>
          </cell>
          <cell r="AF30">
            <v>6.21893838517E-6</v>
          </cell>
          <cell r="AG30">
            <v>1.20910736898E-5</v>
          </cell>
          <cell r="AH30">
            <v>1.27647812649E-5</v>
          </cell>
          <cell r="AI30">
            <v>1.17226495472E-5</v>
          </cell>
          <cell r="AJ30">
            <v>1.0721172247E-5</v>
          </cell>
          <cell r="AK30">
            <v>8.6253984806699997E-6</v>
          </cell>
          <cell r="AL30">
            <v>5.2022630788500004E-6</v>
          </cell>
          <cell r="AM30">
            <v>4.2828969766499997E-6</v>
          </cell>
          <cell r="AN30">
            <v>3.61711877719E-6</v>
          </cell>
          <cell r="AO30">
            <v>-5.0252934162800001E-6</v>
          </cell>
          <cell r="AP30">
            <v>-2.2566640507200002E-6</v>
          </cell>
          <cell r="AQ30">
            <v>3.43619627244E-6</v>
          </cell>
          <cell r="AR30">
            <v>1.13477913856E-6</v>
          </cell>
          <cell r="AS30">
            <v>7.5009876006099998E-6</v>
          </cell>
          <cell r="AT30">
            <v>2.0737772357700001E-5</v>
          </cell>
          <cell r="AU30">
            <v>2.73229129803E-5</v>
          </cell>
          <cell r="AV30">
            <v>3.1190854890899998E-5</v>
          </cell>
          <cell r="AW30">
            <v>3.31792318334E-5</v>
          </cell>
          <cell r="AX30">
            <v>3.3441133895700002E-5</v>
          </cell>
          <cell r="AY30">
            <v>3.3682689657299998E-5</v>
          </cell>
          <cell r="AZ30">
            <v>3.3682686457599999E-5</v>
          </cell>
          <cell r="BA30">
            <v>2.0357344247000001E-5</v>
          </cell>
        </row>
        <row r="31">
          <cell r="B31">
            <v>3.5563066321599999E-6</v>
          </cell>
          <cell r="C31">
            <v>4.0793861710599998E-6</v>
          </cell>
          <cell r="D31">
            <v>6.16541586218E-6</v>
          </cell>
          <cell r="E31">
            <v>5.8490185822099999E-6</v>
          </cell>
          <cell r="F31">
            <v>4.6243611145700001E-6</v>
          </cell>
          <cell r="G31">
            <v>3.76700317245E-6</v>
          </cell>
          <cell r="H31">
            <v>1.6273451765199999E-6</v>
          </cell>
          <cell r="I31">
            <v>1.55364205294E-6</v>
          </cell>
          <cell r="J31">
            <v>1.21397245875E-6</v>
          </cell>
          <cell r="K31">
            <v>3.9963522910599998E-7</v>
          </cell>
          <cell r="L31">
            <v>-4.6219257750200002E-7</v>
          </cell>
          <cell r="M31">
            <v>-7.9556178879800005E-7</v>
          </cell>
          <cell r="N31">
            <v>-8.1252215556400002E-7</v>
          </cell>
          <cell r="O31">
            <v>2.1717537340499999E-5</v>
          </cell>
          <cell r="P31">
            <v>1.3110904765699999E-5</v>
          </cell>
          <cell r="Q31">
            <v>1.2023874438700001E-5</v>
          </cell>
          <cell r="R31">
            <v>1.01145265911E-5</v>
          </cell>
          <cell r="S31">
            <v>1.01368513943E-5</v>
          </cell>
          <cell r="T31">
            <v>1.3221405604099999E-6</v>
          </cell>
          <cell r="U31">
            <v>3.7075168193099998E-7</v>
          </cell>
          <cell r="V31">
            <v>-8.3518925120500001E-7</v>
          </cell>
          <cell r="W31">
            <v>-1.6075566185199999E-6</v>
          </cell>
          <cell r="X31">
            <v>-2.2418221168400001E-6</v>
          </cell>
          <cell r="Y31">
            <v>-2.7594191747200001E-6</v>
          </cell>
          <cell r="Z31">
            <v>-2.0732591326199998E-6</v>
          </cell>
          <cell r="AA31">
            <v>7.6682508914500004E-7</v>
          </cell>
          <cell r="AB31">
            <v>-2.0644444645000002E-6</v>
          </cell>
          <cell r="AC31">
            <v>-1.7901232247300001E-6</v>
          </cell>
          <cell r="AD31">
            <v>-5.9158303201299999E-7</v>
          </cell>
          <cell r="AE31">
            <v>-6.2193821937300003E-7</v>
          </cell>
          <cell r="AF31">
            <v>-6.0887790072199997E-7</v>
          </cell>
          <cell r="AG31">
            <v>8.1318017441400003E-7</v>
          </cell>
          <cell r="AH31">
            <v>9.3761726166900003E-7</v>
          </cell>
          <cell r="AI31">
            <v>4.78664711904E-7</v>
          </cell>
          <cell r="AJ31">
            <v>8.9905658588100006E-8</v>
          </cell>
          <cell r="AK31">
            <v>-3.8053203193500001E-7</v>
          </cell>
          <cell r="AL31">
            <v>-1.23699936692E-6</v>
          </cell>
          <cell r="AM31">
            <v>-1.29083288095E-6</v>
          </cell>
          <cell r="AN31">
            <v>-1.82407781038E-6</v>
          </cell>
          <cell r="AO31">
            <v>1.0761865080500001E-5</v>
          </cell>
          <cell r="AP31">
            <v>8.6563451331700001E-6</v>
          </cell>
          <cell r="AQ31">
            <v>7.5260957969300001E-6</v>
          </cell>
          <cell r="AR31">
            <v>5.7358882251499998E-6</v>
          </cell>
          <cell r="AS31">
            <v>3.8046762819700001E-6</v>
          </cell>
          <cell r="AT31">
            <v>2.3733618644800002E-6</v>
          </cell>
          <cell r="AU31">
            <v>6.5480031379700002E-7</v>
          </cell>
          <cell r="AV31">
            <v>-5.4368225194699996E-7</v>
          </cell>
          <cell r="AW31">
            <v>-1.2676421259199999E-6</v>
          </cell>
          <cell r="AX31">
            <v>-1.4022735330899999E-6</v>
          </cell>
          <cell r="AY31">
            <v>-2.29172533928E-6</v>
          </cell>
          <cell r="AZ31">
            <v>-2.1901110883800001E-6</v>
          </cell>
          <cell r="BA31">
            <v>-5.5475622242500003E-7</v>
          </cell>
        </row>
        <row r="32">
          <cell r="B32">
            <v>2.40636181213E-6</v>
          </cell>
          <cell r="C32">
            <v>5.1342133396499996E-6</v>
          </cell>
          <cell r="D32">
            <v>1.00339044714E-5</v>
          </cell>
          <cell r="E32">
            <v>1.0679764956699999E-5</v>
          </cell>
          <cell r="F32">
            <v>1.00745337779E-5</v>
          </cell>
          <cell r="G32">
            <v>7.3790496209399999E-6</v>
          </cell>
          <cell r="H32">
            <v>5.9042789688999999E-6</v>
          </cell>
          <cell r="I32">
            <v>5.1345969792899996E-6</v>
          </cell>
          <cell r="J32">
            <v>4.1758376046800001E-6</v>
          </cell>
          <cell r="K32">
            <v>1.7063475884700001E-6</v>
          </cell>
          <cell r="L32">
            <v>-3.7343070627800002E-7</v>
          </cell>
          <cell r="M32">
            <v>-1.20224096707E-6</v>
          </cell>
          <cell r="N32">
            <v>-1.19522024773E-6</v>
          </cell>
          <cell r="O32">
            <v>1.3110904765699999E-5</v>
          </cell>
          <cell r="P32">
            <v>1.5473581582700001E-5</v>
          </cell>
          <cell r="Q32">
            <v>1.7957798346799999E-5</v>
          </cell>
          <cell r="R32">
            <v>1.7971783201700002E-5</v>
          </cell>
          <cell r="S32">
            <v>1.85645729402E-5</v>
          </cell>
          <cell r="T32">
            <v>6.4482369814400003E-6</v>
          </cell>
          <cell r="U32">
            <v>3.8949025747799996E-6</v>
          </cell>
          <cell r="V32">
            <v>1.6305108846799999E-6</v>
          </cell>
          <cell r="W32">
            <v>-5.0944792141699996E-7</v>
          </cell>
          <cell r="X32">
            <v>-1.02912787885E-6</v>
          </cell>
          <cell r="Y32">
            <v>-1.6010379529099999E-6</v>
          </cell>
          <cell r="Z32">
            <v>-2.2014831834399998E-6</v>
          </cell>
          <cell r="AA32">
            <v>-1.84459822263E-6</v>
          </cell>
          <cell r="AB32">
            <v>1.17493521807E-7</v>
          </cell>
          <cell r="AC32">
            <v>1.33867619665E-6</v>
          </cell>
          <cell r="AD32">
            <v>1.5315984798200001E-6</v>
          </cell>
          <cell r="AE32">
            <v>1.9073813588400001E-6</v>
          </cell>
          <cell r="AF32">
            <v>2.4617073856799998E-6</v>
          </cell>
          <cell r="AG32">
            <v>2.2621675380499998E-6</v>
          </cell>
          <cell r="AH32">
            <v>1.66903799132E-6</v>
          </cell>
          <cell r="AI32">
            <v>1.1149515410799999E-6</v>
          </cell>
          <cell r="AJ32">
            <v>7.1471700008500003E-7</v>
          </cell>
          <cell r="AK32">
            <v>5.1785644631299999E-7</v>
          </cell>
          <cell r="AL32">
            <v>-5.0988788220100003E-7</v>
          </cell>
          <cell r="AM32">
            <v>-8.9620219077099998E-7</v>
          </cell>
          <cell r="AN32">
            <v>-2.0976819493200001E-6</v>
          </cell>
          <cell r="AO32">
            <v>1.9518177184599998E-5</v>
          </cell>
          <cell r="AP32">
            <v>2.1551545186100001E-5</v>
          </cell>
          <cell r="AQ32">
            <v>1.9312487600200001E-5</v>
          </cell>
          <cell r="AR32">
            <v>1.6346920806500001E-5</v>
          </cell>
          <cell r="AS32">
            <v>1.3419266184299999E-5</v>
          </cell>
          <cell r="AT32">
            <v>9.3527068029499993E-6</v>
          </cell>
          <cell r="AU32">
            <v>6.4183645571000002E-6</v>
          </cell>
          <cell r="AV32">
            <v>4.0069620181600003E-6</v>
          </cell>
          <cell r="AW32">
            <v>2.45037350055E-6</v>
          </cell>
          <cell r="AX32">
            <v>8.6256607784199997E-7</v>
          </cell>
          <cell r="AY32">
            <v>-4.28907788872E-7</v>
          </cell>
          <cell r="AZ32">
            <v>-1.2500191698999999E-6</v>
          </cell>
          <cell r="BA32">
            <v>-1.8922307693700001E-6</v>
          </cell>
        </row>
        <row r="33">
          <cell r="B33">
            <v>3.3089189867799999E-6</v>
          </cell>
          <cell r="C33">
            <v>9.7237858919600006E-6</v>
          </cell>
          <cell r="D33">
            <v>1.9849192138500002E-5</v>
          </cell>
          <cell r="E33">
            <v>2.3562022540799999E-5</v>
          </cell>
          <cell r="F33">
            <v>2.61271616837E-5</v>
          </cell>
          <cell r="G33">
            <v>2.16029569166E-5</v>
          </cell>
          <cell r="H33">
            <v>1.9666452551999999E-5</v>
          </cell>
          <cell r="I33">
            <v>1.8591056875900001E-5</v>
          </cell>
          <cell r="J33">
            <v>1.58299534162E-5</v>
          </cell>
          <cell r="K33">
            <v>1.07274024186E-5</v>
          </cell>
          <cell r="L33">
            <v>6.3258547798300002E-6</v>
          </cell>
          <cell r="M33">
            <v>5.0062187698600004E-6</v>
          </cell>
          <cell r="N33">
            <v>5.0002749358799999E-6</v>
          </cell>
          <cell r="O33">
            <v>1.2023874438700001E-5</v>
          </cell>
          <cell r="P33">
            <v>1.7957798346799999E-5</v>
          </cell>
          <cell r="Q33">
            <v>3.1748928522400001E-5</v>
          </cell>
          <cell r="R33">
            <v>3.6773263924700002E-5</v>
          </cell>
          <cell r="S33">
            <v>4.0174374916499998E-5</v>
          </cell>
          <cell r="T33">
            <v>1.5977160166200001E-5</v>
          </cell>
          <cell r="U33">
            <v>9.8433842716399993E-6</v>
          </cell>
          <cell r="V33">
            <v>3.9399900429400004E-6</v>
          </cell>
          <cell r="W33">
            <v>-1.5142286431599999E-6</v>
          </cell>
          <cell r="X33">
            <v>1.4976680785699999E-7</v>
          </cell>
          <cell r="Y33">
            <v>2.50302191793E-6</v>
          </cell>
          <cell r="Z33">
            <v>2.3866946782599999E-7</v>
          </cell>
          <cell r="AA33">
            <v>-3.3646490792200001E-6</v>
          </cell>
          <cell r="AB33">
            <v>6.4318527611100002E-6</v>
          </cell>
          <cell r="AC33">
            <v>6.4835871210699999E-6</v>
          </cell>
          <cell r="AD33">
            <v>6.3476559427199999E-6</v>
          </cell>
          <cell r="AE33">
            <v>5.9334891962400002E-6</v>
          </cell>
          <cell r="AF33">
            <v>7.3040347407E-6</v>
          </cell>
          <cell r="AG33">
            <v>7.4150912817299997E-6</v>
          </cell>
          <cell r="AH33">
            <v>5.3641203122600002E-6</v>
          </cell>
          <cell r="AI33">
            <v>4.5054853491399997E-6</v>
          </cell>
          <cell r="AJ33">
            <v>3.6974719575799999E-6</v>
          </cell>
          <cell r="AK33">
            <v>2.9157526304900001E-6</v>
          </cell>
          <cell r="AL33">
            <v>1.6340061297299999E-6</v>
          </cell>
          <cell r="AM33">
            <v>8.1761091949500004E-7</v>
          </cell>
          <cell r="AN33">
            <v>-2.1661201631699998E-6</v>
          </cell>
          <cell r="AO33">
            <v>3.7658885362700001E-5</v>
          </cell>
          <cell r="AP33">
            <v>4.1954588154199997E-5</v>
          </cell>
          <cell r="AQ33">
            <v>3.6646030925199997E-5</v>
          </cell>
          <cell r="AR33">
            <v>2.8997457182900001E-5</v>
          </cell>
          <cell r="AS33">
            <v>2.5156929990400001E-5</v>
          </cell>
          <cell r="AT33">
            <v>2.1055345776700001E-5</v>
          </cell>
          <cell r="AU33">
            <v>1.6545289667200001E-5</v>
          </cell>
          <cell r="AV33">
            <v>1.2635265128000001E-5</v>
          </cell>
          <cell r="AW33">
            <v>9.6098535449200007E-6</v>
          </cell>
          <cell r="AX33">
            <v>7.9511979742300006E-6</v>
          </cell>
          <cell r="AY33">
            <v>6.8594248591499998E-6</v>
          </cell>
          <cell r="AZ33">
            <v>5.0725053624300004E-6</v>
          </cell>
          <cell r="BA33">
            <v>8.0371363089499995E-8</v>
          </cell>
        </row>
        <row r="34">
          <cell r="B34">
            <v>4.5568531654899999E-6</v>
          </cell>
          <cell r="C34">
            <v>1.2496030341300001E-5</v>
          </cell>
          <cell r="D34">
            <v>2.5922869477999998E-5</v>
          </cell>
          <cell r="E34">
            <v>3.4347603993799997E-5</v>
          </cell>
          <cell r="F34">
            <v>3.9776982779900002E-5</v>
          </cell>
          <cell r="G34">
            <v>3.3117951222700001E-5</v>
          </cell>
          <cell r="H34">
            <v>3.2945375576799997E-5</v>
          </cell>
          <cell r="I34">
            <v>3.1239453034700002E-5</v>
          </cell>
          <cell r="J34">
            <v>2.70435513328E-5</v>
          </cell>
          <cell r="K34">
            <v>2.0526066745499999E-5</v>
          </cell>
          <cell r="L34">
            <v>1.4126390969600001E-5</v>
          </cell>
          <cell r="M34">
            <v>1.2541738013099999E-5</v>
          </cell>
          <cell r="N34">
            <v>1.25283944255E-5</v>
          </cell>
          <cell r="O34">
            <v>1.01145265911E-5</v>
          </cell>
          <cell r="P34">
            <v>1.7971783201700002E-5</v>
          </cell>
          <cell r="Q34">
            <v>3.6773263924700002E-5</v>
          </cell>
          <cell r="R34">
            <v>5.1079929604800001E-5</v>
          </cell>
          <cell r="S34">
            <v>5.6680935682400002E-5</v>
          </cell>
          <cell r="T34">
            <v>2.3194621247999999E-5</v>
          </cell>
          <cell r="U34">
            <v>1.5283509788000001E-5</v>
          </cell>
          <cell r="V34">
            <v>7.3754989678700004E-6</v>
          </cell>
          <cell r="W34">
            <v>5.4777828352600001E-7</v>
          </cell>
          <cell r="X34">
            <v>3.5241435359800001E-6</v>
          </cell>
          <cell r="Y34">
            <v>8.0039111881200001E-6</v>
          </cell>
          <cell r="Z34">
            <v>3.7366530047599998E-6</v>
          </cell>
          <cell r="AA34">
            <v>-3.7974934101300002E-6</v>
          </cell>
          <cell r="AB34">
            <v>1.11301615375E-5</v>
          </cell>
          <cell r="AC34">
            <v>1.11156945171E-5</v>
          </cell>
          <cell r="AD34">
            <v>1.1001850397200001E-5</v>
          </cell>
          <cell r="AE34">
            <v>9.6231439975100007E-6</v>
          </cell>
          <cell r="AF34">
            <v>1.2196550392100001E-5</v>
          </cell>
          <cell r="AG34">
            <v>1.3412914976E-5</v>
          </cell>
          <cell r="AH34">
            <v>1.00994226513E-5</v>
          </cell>
          <cell r="AI34">
            <v>8.3752604917300001E-6</v>
          </cell>
          <cell r="AJ34">
            <v>7.06583076287E-6</v>
          </cell>
          <cell r="AK34">
            <v>5.4510376526800004E-6</v>
          </cell>
          <cell r="AL34">
            <v>3.09253654429E-6</v>
          </cell>
          <cell r="AM34">
            <v>1.69682582825E-6</v>
          </cell>
          <cell r="AN34">
            <v>-2.7026890011100001E-6</v>
          </cell>
          <cell r="AO34">
            <v>4.6231470602399997E-5</v>
          </cell>
          <cell r="AP34">
            <v>5.2765271409400001E-5</v>
          </cell>
          <cell r="AQ34">
            <v>4.7902784389100001E-5</v>
          </cell>
          <cell r="AR34">
            <v>3.8689043978699997E-5</v>
          </cell>
          <cell r="AS34">
            <v>3.5258135752200002E-5</v>
          </cell>
          <cell r="AT34">
            <v>3.1646544112299997E-5</v>
          </cell>
          <cell r="AU34">
            <v>2.6178835990399999E-5</v>
          </cell>
          <cell r="AV34">
            <v>2.14085758404E-5</v>
          </cell>
          <cell r="AW34">
            <v>1.7451629872999999E-5</v>
          </cell>
          <cell r="AX34">
            <v>1.50051622013E-5</v>
          </cell>
          <cell r="AY34">
            <v>1.34943390421E-5</v>
          </cell>
          <cell r="AZ34">
            <v>1.1155889432499999E-5</v>
          </cell>
          <cell r="BA34">
            <v>2.9325010964300001E-6</v>
          </cell>
        </row>
        <row r="35">
          <cell r="B35">
            <v>5.73946220179E-6</v>
          </cell>
          <cell r="C35">
            <v>1.3623323809200001E-5</v>
          </cell>
          <cell r="D35">
            <v>2.9220945061300001E-5</v>
          </cell>
          <cell r="E35">
            <v>4.0193826856899999E-5</v>
          </cell>
          <cell r="F35">
            <v>4.8062329337200003E-5</v>
          </cell>
          <cell r="G35">
            <v>4.2454302162700003E-5</v>
          </cell>
          <cell r="H35">
            <v>4.2307990735400003E-5</v>
          </cell>
          <cell r="I35">
            <v>4.0611952608100002E-5</v>
          </cell>
          <cell r="J35">
            <v>3.6084077126799998E-5</v>
          </cell>
          <cell r="K35">
            <v>2.8716554539600001E-5</v>
          </cell>
          <cell r="L35">
            <v>2.1369611713499998E-5</v>
          </cell>
          <cell r="M35">
            <v>1.9613918256800001E-5</v>
          </cell>
          <cell r="N35">
            <v>1.9592386116600002E-5</v>
          </cell>
          <cell r="O35">
            <v>1.01368513943E-5</v>
          </cell>
          <cell r="P35">
            <v>1.85645729402E-5</v>
          </cell>
          <cell r="Q35">
            <v>4.0174374916499998E-5</v>
          </cell>
          <cell r="R35">
            <v>5.6680935682400002E-5</v>
          </cell>
          <cell r="S35">
            <v>6.7674206599500003E-5</v>
          </cell>
          <cell r="T35">
            <v>2.8852728362799999E-5</v>
          </cell>
          <cell r="U35">
            <v>2.0082976104400001E-5</v>
          </cell>
          <cell r="V35">
            <v>1.1073600947900001E-5</v>
          </cell>
          <cell r="W35">
            <v>3.2403473705E-6</v>
          </cell>
          <cell r="X35">
            <v>7.3787350405499999E-6</v>
          </cell>
          <cell r="Y35">
            <v>1.2781058242300001E-5</v>
          </cell>
          <cell r="Z35">
            <v>7.0040107966600004E-6</v>
          </cell>
          <cell r="AA35">
            <v>-3.9873995410100001E-6</v>
          </cell>
          <cell r="AB35">
            <v>1.00954496702E-5</v>
          </cell>
          <cell r="AC35">
            <v>1.12251320927E-5</v>
          </cell>
          <cell r="AD35">
            <v>1.23906903983E-5</v>
          </cell>
          <cell r="AE35">
            <v>1.16279555172E-5</v>
          </cell>
          <cell r="AF35">
            <v>1.5601587233599999E-5</v>
          </cell>
          <cell r="AG35">
            <v>1.7193324516999999E-5</v>
          </cell>
          <cell r="AH35">
            <v>1.3909039949300001E-5</v>
          </cell>
          <cell r="AI35">
            <v>1.1727208378399999E-5</v>
          </cell>
          <cell r="AJ35">
            <v>9.9428939814099997E-6</v>
          </cell>
          <cell r="AK35">
            <v>7.6514416415599996E-6</v>
          </cell>
          <cell r="AL35">
            <v>4.5242118227800002E-6</v>
          </cell>
          <cell r="AM35">
            <v>2.7856352064900002E-6</v>
          </cell>
          <cell r="AN35">
            <v>-2.51540252007E-6</v>
          </cell>
          <cell r="AO35">
            <v>4.9691687512600001E-5</v>
          </cell>
          <cell r="AP35">
            <v>5.7216093598900002E-5</v>
          </cell>
          <cell r="AQ35">
            <v>5.2525826003100001E-5</v>
          </cell>
          <cell r="AR35">
            <v>4.2406454950800001E-5</v>
          </cell>
          <cell r="AS35">
            <v>4.0110938093500003E-5</v>
          </cell>
          <cell r="AT35">
            <v>3.8063824420900001E-5</v>
          </cell>
          <cell r="AU35">
            <v>3.2701991231200003E-5</v>
          </cell>
          <cell r="AV35">
            <v>2.7967007371099999E-5</v>
          </cell>
          <cell r="AW35">
            <v>2.3716642536E-5</v>
          </cell>
          <cell r="AX35">
            <v>2.1650851425E-5</v>
          </cell>
          <cell r="AY35">
            <v>1.9786211327699999E-5</v>
          </cell>
          <cell r="AZ35">
            <v>1.6653908852099998E-5</v>
          </cell>
          <cell r="BA35">
            <v>7.38552602528E-6</v>
          </cell>
        </row>
        <row r="36">
          <cell r="B36">
            <v>5.0975589882099998E-6</v>
          </cell>
          <cell r="C36">
            <v>6.8808783324199998E-6</v>
          </cell>
          <cell r="D36">
            <v>1.38338374651E-5</v>
          </cell>
          <cell r="E36">
            <v>2.3511033413799999E-5</v>
          </cell>
          <cell r="F36">
            <v>3.0454460274300001E-5</v>
          </cell>
          <cell r="G36">
            <v>3.01385422676E-5</v>
          </cell>
          <cell r="H36">
            <v>3.5005516486299998E-5</v>
          </cell>
          <cell r="I36">
            <v>3.2432733238199999E-5</v>
          </cell>
          <cell r="J36">
            <v>3.0006375493499999E-5</v>
          </cell>
          <cell r="K36">
            <v>2.3571852559200001E-5</v>
          </cell>
          <cell r="L36">
            <v>1.84296646145E-5</v>
          </cell>
          <cell r="M36">
            <v>1.7026778425400001E-5</v>
          </cell>
          <cell r="N36">
            <v>1.70257567955E-5</v>
          </cell>
          <cell r="O36">
            <v>1.3221405604099999E-6</v>
          </cell>
          <cell r="P36">
            <v>6.4482369814400003E-6</v>
          </cell>
          <cell r="Q36">
            <v>1.5977160166200001E-5</v>
          </cell>
          <cell r="R36">
            <v>2.3194621247999999E-5</v>
          </cell>
          <cell r="S36">
            <v>2.8852728362799999E-5</v>
          </cell>
          <cell r="T36">
            <v>7.9687249453899998E-5</v>
          </cell>
          <cell r="U36">
            <v>7.3604182847899997E-5</v>
          </cell>
          <cell r="V36">
            <v>6.8305760342199999E-5</v>
          </cell>
          <cell r="W36">
            <v>6.4889829640300004E-5</v>
          </cell>
          <cell r="X36">
            <v>5.5180750783800002E-5</v>
          </cell>
          <cell r="Y36">
            <v>4.0488728457600003E-5</v>
          </cell>
          <cell r="Z36">
            <v>2.8675922674000001E-5</v>
          </cell>
          <cell r="AA36">
            <v>-3.48177528985E-6</v>
          </cell>
          <cell r="AB36">
            <v>8.4635074206999996E-6</v>
          </cell>
          <cell r="AC36">
            <v>7.3411590252800003E-6</v>
          </cell>
          <cell r="AD36">
            <v>1.0173138398299999E-5</v>
          </cell>
          <cell r="AE36">
            <v>2.3241451883700001E-5</v>
          </cell>
          <cell r="AF36">
            <v>3.9196807106199998E-5</v>
          </cell>
          <cell r="AG36">
            <v>4.3578523201899999E-5</v>
          </cell>
          <cell r="AH36">
            <v>4.08930719046E-5</v>
          </cell>
          <cell r="AI36">
            <v>3.79755203771E-5</v>
          </cell>
          <cell r="AJ36">
            <v>3.55329377927E-5</v>
          </cell>
          <cell r="AK36">
            <v>3.0705795465400003E-5</v>
          </cell>
          <cell r="AL36">
            <v>2.4108071584999999E-5</v>
          </cell>
          <cell r="AM36">
            <v>1.95337101007E-5</v>
          </cell>
          <cell r="AN36">
            <v>1.5763821278599999E-5</v>
          </cell>
          <cell r="AO36">
            <v>1.39770427697E-5</v>
          </cell>
          <cell r="AP36">
            <v>2.1280171866500001E-5</v>
          </cell>
          <cell r="AQ36">
            <v>3.4777428992099998E-5</v>
          </cell>
          <cell r="AR36">
            <v>5.6824983430500002E-5</v>
          </cell>
          <cell r="AS36">
            <v>7.6916908794099999E-5</v>
          </cell>
          <cell r="AT36">
            <v>8.3807706315299995E-5</v>
          </cell>
          <cell r="AU36">
            <v>7.8868817453000003E-5</v>
          </cell>
          <cell r="AV36">
            <v>7.4066292613699999E-5</v>
          </cell>
          <cell r="AW36">
            <v>7.1706816601300002E-5</v>
          </cell>
          <cell r="AX36">
            <v>6.3331868661000004E-5</v>
          </cell>
          <cell r="AY36">
            <v>5.4411629293499998E-5</v>
          </cell>
          <cell r="AZ36">
            <v>4.81844927121E-5</v>
          </cell>
          <cell r="BA36">
            <v>1.9557119030100002E-5</v>
          </cell>
        </row>
        <row r="37">
          <cell r="B37">
            <v>4.1679561658900002E-6</v>
          </cell>
          <cell r="C37">
            <v>3.3179575977399998E-6</v>
          </cell>
          <cell r="D37">
            <v>8.3977911791300007E-6</v>
          </cell>
          <cell r="E37">
            <v>1.71662251608E-5</v>
          </cell>
          <cell r="F37">
            <v>2.4289214369300002E-5</v>
          </cell>
          <cell r="G37">
            <v>2.6077251743399999E-5</v>
          </cell>
          <cell r="H37">
            <v>3.1023331260600003E-5</v>
          </cell>
          <cell r="I37">
            <v>2.9258366021500001E-5</v>
          </cell>
          <cell r="J37">
            <v>2.78460481052E-5</v>
          </cell>
          <cell r="K37">
            <v>2.3989645760500002E-5</v>
          </cell>
          <cell r="L37">
            <v>2.04944256191E-5</v>
          </cell>
          <cell r="M37">
            <v>1.9679725768999999E-5</v>
          </cell>
          <cell r="N37">
            <v>1.9681262865299999E-5</v>
          </cell>
          <cell r="O37">
            <v>3.7075168193099998E-7</v>
          </cell>
          <cell r="P37">
            <v>3.8949025747799996E-6</v>
          </cell>
          <cell r="Q37">
            <v>9.8433842716399993E-6</v>
          </cell>
          <cell r="R37">
            <v>1.5283509788000001E-5</v>
          </cell>
          <cell r="S37">
            <v>2.0082976104400001E-5</v>
          </cell>
          <cell r="T37">
            <v>7.3604182847899997E-5</v>
          </cell>
          <cell r="U37">
            <v>7.2978797817100001E-5</v>
          </cell>
          <cell r="V37">
            <v>7.0835304028500003E-5</v>
          </cell>
          <cell r="W37">
            <v>7.13063347559E-5</v>
          </cell>
          <cell r="X37">
            <v>5.9274631875499998E-5</v>
          </cell>
          <cell r="Y37">
            <v>4.1564151251899999E-5</v>
          </cell>
          <cell r="Z37">
            <v>3.0598191670899998E-5</v>
          </cell>
          <cell r="AA37">
            <v>4.7099982180700001E-7</v>
          </cell>
          <cell r="AB37">
            <v>4.3325638540399996E-6</v>
          </cell>
          <cell r="AC37">
            <v>4.7541794101099997E-6</v>
          </cell>
          <cell r="AD37">
            <v>8.6389308184299999E-6</v>
          </cell>
          <cell r="AE37">
            <v>2.2789920193999999E-5</v>
          </cell>
          <cell r="AF37">
            <v>3.91817309252E-5</v>
          </cell>
          <cell r="AG37">
            <v>4.3445847682099998E-5</v>
          </cell>
          <cell r="AH37">
            <v>4.1521729506900001E-5</v>
          </cell>
          <cell r="AI37">
            <v>3.8451959954099997E-5</v>
          </cell>
          <cell r="AJ37">
            <v>3.6182187024400002E-5</v>
          </cell>
          <cell r="AK37">
            <v>3.15598650152E-5</v>
          </cell>
          <cell r="AL37">
            <v>2.4631752349399999E-5</v>
          </cell>
          <cell r="AM37">
            <v>2.0092428771000001E-5</v>
          </cell>
          <cell r="AN37">
            <v>1.75060943688E-5</v>
          </cell>
          <cell r="AO37">
            <v>1.9381984176800002E-6</v>
          </cell>
          <cell r="AP37">
            <v>7.8582125351600001E-6</v>
          </cell>
          <cell r="AQ37">
            <v>2.3161830384700001E-5</v>
          </cell>
          <cell r="AR37">
            <v>4.7408454482999999E-5</v>
          </cell>
          <cell r="AS37">
            <v>6.8773133907099995E-5</v>
          </cell>
          <cell r="AT37">
            <v>7.8082105893799997E-5</v>
          </cell>
          <cell r="AU37">
            <v>7.5331247695699998E-5</v>
          </cell>
          <cell r="AV37">
            <v>7.20004066441E-5</v>
          </cell>
          <cell r="AW37">
            <v>7.1242421868299998E-5</v>
          </cell>
          <cell r="AX37">
            <v>6.3218654263200004E-5</v>
          </cell>
          <cell r="AY37">
            <v>5.4329925104100002E-5</v>
          </cell>
          <cell r="AZ37">
            <v>4.8255460913400001E-5</v>
          </cell>
          <cell r="BA37">
            <v>2.1377284470599998E-5</v>
          </cell>
        </row>
        <row r="38">
          <cell r="B38">
            <v>2.9395555095799999E-6</v>
          </cell>
          <cell r="C38">
            <v>3.1825300860700001E-8</v>
          </cell>
          <cell r="D38">
            <v>3.1373300083E-6</v>
          </cell>
          <cell r="E38">
            <v>1.06182050368E-5</v>
          </cell>
          <cell r="F38">
            <v>1.6758932802600002E-5</v>
          </cell>
          <cell r="G38">
            <v>2.0590249499200001E-5</v>
          </cell>
          <cell r="H38">
            <v>2.5432257366999999E-5</v>
          </cell>
          <cell r="I38">
            <v>2.43878581749E-5</v>
          </cell>
          <cell r="J38">
            <v>2.4082064315999999E-5</v>
          </cell>
          <cell r="K38">
            <v>2.2612319553100001E-5</v>
          </cell>
          <cell r="L38">
            <v>2.0641258850899998E-5</v>
          </cell>
          <cell r="M38">
            <v>2.00614237915E-5</v>
          </cell>
          <cell r="N38">
            <v>2.0066156395499999E-5</v>
          </cell>
          <cell r="O38">
            <v>-8.3518925120500001E-7</v>
          </cell>
          <cell r="P38">
            <v>1.6305108846799999E-6</v>
          </cell>
          <cell r="Q38">
            <v>3.9399900429400004E-6</v>
          </cell>
          <cell r="R38">
            <v>7.3754989678700004E-6</v>
          </cell>
          <cell r="S38">
            <v>1.1073600947900001E-5</v>
          </cell>
          <cell r="T38">
            <v>6.8305760342199999E-5</v>
          </cell>
          <cell r="U38">
            <v>7.0835304028500003E-5</v>
          </cell>
          <cell r="V38">
            <v>7.4299118880000002E-5</v>
          </cell>
          <cell r="W38">
            <v>7.7983676089100003E-5</v>
          </cell>
          <cell r="X38">
            <v>6.3216523460999995E-5</v>
          </cell>
          <cell r="Y38">
            <v>4.2458454664699999E-5</v>
          </cell>
          <cell r="Z38">
            <v>3.2538099317999997E-5</v>
          </cell>
          <cell r="AA38">
            <v>5.2157545641799996E-6</v>
          </cell>
          <cell r="AB38">
            <v>-1.1159716557699999E-6</v>
          </cell>
          <cell r="AC38">
            <v>1.63678239015E-6</v>
          </cell>
          <cell r="AD38">
            <v>6.4650405814799997E-6</v>
          </cell>
          <cell r="AE38">
            <v>2.1281755330000001E-5</v>
          </cell>
          <cell r="AF38">
            <v>3.7695864064200003E-5</v>
          </cell>
          <cell r="AG38">
            <v>4.2093846585199999E-5</v>
          </cell>
          <cell r="AH38">
            <v>4.10429609031E-5</v>
          </cell>
          <cell r="AI38">
            <v>3.8072560598299997E-5</v>
          </cell>
          <cell r="AJ38">
            <v>3.60401053689E-5</v>
          </cell>
          <cell r="AK38">
            <v>3.20253228111E-5</v>
          </cell>
          <cell r="AL38">
            <v>2.5246879665399999E-5</v>
          </cell>
          <cell r="AM38">
            <v>2.0988150927899999E-5</v>
          </cell>
          <cell r="AN38">
            <v>1.9323700155000002E-5</v>
          </cell>
          <cell r="AO38">
            <v>-9.8841848949199995E-6</v>
          </cell>
          <cell r="AP38">
            <v>-4.2937058391900003E-6</v>
          </cell>
          <cell r="AQ38">
            <v>1.23716818406E-5</v>
          </cell>
          <cell r="AR38">
            <v>3.9293203060900002E-5</v>
          </cell>
          <cell r="AS38">
            <v>6.1701747015999999E-5</v>
          </cell>
          <cell r="AT38">
            <v>7.3068571504799999E-5</v>
          </cell>
          <cell r="AU38">
            <v>7.2253037684499998E-5</v>
          </cell>
          <cell r="AV38">
            <v>7.0432477702499999E-5</v>
          </cell>
          <cell r="AW38">
            <v>7.1021355817399995E-5</v>
          </cell>
          <cell r="AX38">
            <v>6.3187929488400002E-5</v>
          </cell>
          <cell r="AY38">
            <v>5.4412220359300001E-5</v>
          </cell>
          <cell r="AZ38">
            <v>4.8051591942999999E-5</v>
          </cell>
          <cell r="BA38">
            <v>2.5575065864800001E-5</v>
          </cell>
        </row>
        <row r="39">
          <cell r="B39">
            <v>1.9872122344699999E-6</v>
          </cell>
          <cell r="C39">
            <v>-3.7166636085600002E-6</v>
          </cell>
          <cell r="D39">
            <v>-2.2844022755600002E-6</v>
          </cell>
          <cell r="E39">
            <v>4.0907310138999998E-6</v>
          </cell>
          <cell r="F39">
            <v>1.0482873217000001E-5</v>
          </cell>
          <cell r="G39">
            <v>1.49576616241E-5</v>
          </cell>
          <cell r="H39">
            <v>2.0944792061199999E-5</v>
          </cell>
          <cell r="I39">
            <v>2.0744861802800001E-5</v>
          </cell>
          <cell r="J39">
            <v>2.1434826148199999E-5</v>
          </cell>
          <cell r="K39">
            <v>2.24660555401E-5</v>
          </cell>
          <cell r="L39">
            <v>2.2097737369099999E-5</v>
          </cell>
          <cell r="M39">
            <v>2.2098437925499999E-5</v>
          </cell>
          <cell r="N39">
            <v>2.2108463328800002E-5</v>
          </cell>
          <cell r="O39">
            <v>-1.6075566185199999E-6</v>
          </cell>
          <cell r="P39">
            <v>-5.0944792141699996E-7</v>
          </cell>
          <cell r="Q39">
            <v>-1.5142286431599999E-6</v>
          </cell>
          <cell r="R39">
            <v>5.4777828352600001E-7</v>
          </cell>
          <cell r="S39">
            <v>3.2403473705E-6</v>
          </cell>
          <cell r="T39">
            <v>6.4889829640300004E-5</v>
          </cell>
          <cell r="U39">
            <v>7.13063347559E-5</v>
          </cell>
          <cell r="V39">
            <v>7.7983676089100003E-5</v>
          </cell>
          <cell r="W39">
            <v>8.6862988747499995E-5</v>
          </cell>
          <cell r="X39">
            <v>6.8553417643800002E-5</v>
          </cell>
          <cell r="Y39">
            <v>4.3717370713700001E-5</v>
          </cell>
          <cell r="Z39">
            <v>3.5078753738299997E-5</v>
          </cell>
          <cell r="AA39">
            <v>9.8565234898299995E-6</v>
          </cell>
          <cell r="AB39">
            <v>-5.8405040504099998E-6</v>
          </cell>
          <cell r="AC39">
            <v>-9.6355067277900008E-7</v>
          </cell>
          <cell r="AD39">
            <v>5.1569962096500004E-6</v>
          </cell>
          <cell r="AE39">
            <v>2.10947933755E-5</v>
          </cell>
          <cell r="AF39">
            <v>3.80019452521E-5</v>
          </cell>
          <cell r="AG39">
            <v>4.2400952755499997E-5</v>
          </cell>
          <cell r="AH39">
            <v>4.2176743668399997E-5</v>
          </cell>
          <cell r="AI39">
            <v>3.91977761035E-5</v>
          </cell>
          <cell r="AJ39">
            <v>3.7286587706300003E-5</v>
          </cell>
          <cell r="AK39">
            <v>3.34235296093E-5</v>
          </cell>
          <cell r="AL39">
            <v>2.6373361225900001E-5</v>
          </cell>
          <cell r="AM39">
            <v>2.20319896451E-5</v>
          </cell>
          <cell r="AN39">
            <v>2.18798246341E-5</v>
          </cell>
          <cell r="AO39">
            <v>-2.16709953896E-5</v>
          </cell>
          <cell r="AP39">
            <v>-1.66210563215E-5</v>
          </cell>
          <cell r="AQ39">
            <v>2.5606946411700002E-6</v>
          </cell>
          <cell r="AR39">
            <v>3.2678916509200003E-5</v>
          </cell>
          <cell r="AS39">
            <v>5.6622021338799997E-5</v>
          </cell>
          <cell r="AT39">
            <v>7.0253679226099999E-5</v>
          </cell>
          <cell r="AU39">
            <v>7.1119908656799998E-5</v>
          </cell>
          <cell r="AV39">
            <v>7.06801607883E-5</v>
          </cell>
          <cell r="AW39">
            <v>7.2700833328900004E-5</v>
          </cell>
          <cell r="AX39">
            <v>6.4931319880600001E-5</v>
          </cell>
          <cell r="AY39">
            <v>5.5746311062700003E-5</v>
          </cell>
          <cell r="AZ39">
            <v>4.9300473195200003E-5</v>
          </cell>
          <cell r="BA39">
            <v>2.84166460887E-5</v>
          </cell>
        </row>
        <row r="40">
          <cell r="B40">
            <v>2.8399245196099999E-6</v>
          </cell>
          <cell r="C40">
            <v>-2.3434863524799999E-8</v>
          </cell>
          <cell r="D40">
            <v>2.3814791861999998E-6</v>
          </cell>
          <cell r="E40">
            <v>9.4453446514700003E-6</v>
          </cell>
          <cell r="F40">
            <v>1.5512459343100001E-5</v>
          </cell>
          <cell r="G40">
            <v>1.9700529096099999E-5</v>
          </cell>
          <cell r="H40">
            <v>2.44572101053E-5</v>
          </cell>
          <cell r="I40">
            <v>2.4369099339000001E-5</v>
          </cell>
          <cell r="J40">
            <v>2.4656056018599999E-5</v>
          </cell>
          <cell r="K40">
            <v>2.4938125796900001E-5</v>
          </cell>
          <cell r="L40">
            <v>2.42594138804E-5</v>
          </cell>
          <cell r="M40">
            <v>2.4124715313799998E-5</v>
          </cell>
          <cell r="N40">
            <v>2.41308128919E-5</v>
          </cell>
          <cell r="O40">
            <v>-2.2418221168400001E-6</v>
          </cell>
          <cell r="P40">
            <v>-1.02912787885E-6</v>
          </cell>
          <cell r="Q40">
            <v>1.4976680785699999E-7</v>
          </cell>
          <cell r="R40">
            <v>3.5241435359800001E-6</v>
          </cell>
          <cell r="S40">
            <v>7.3787350405499999E-6</v>
          </cell>
          <cell r="T40">
            <v>5.5180750783800002E-5</v>
          </cell>
          <cell r="U40">
            <v>5.9274631875499998E-5</v>
          </cell>
          <cell r="V40">
            <v>6.3216523460999995E-5</v>
          </cell>
          <cell r="W40">
            <v>6.8553417643800002E-5</v>
          </cell>
          <cell r="X40">
            <v>6.1178299803799993E-5</v>
          </cell>
          <cell r="Y40">
            <v>4.7873623274400001E-5</v>
          </cell>
          <cell r="Z40">
            <v>3.7441828438400002E-5</v>
          </cell>
          <cell r="AA40">
            <v>1.1525107224499999E-5</v>
          </cell>
          <cell r="AB40">
            <v>-3.8029138508699999E-6</v>
          </cell>
          <cell r="AC40">
            <v>2.101559011E-7</v>
          </cell>
          <cell r="AD40">
            <v>4.9007689841099998E-6</v>
          </cell>
          <cell r="AE40">
            <v>1.7393579663500001E-5</v>
          </cell>
          <cell r="AF40">
            <v>3.1440680572900001E-5</v>
          </cell>
          <cell r="AG40">
            <v>3.5918646558700002E-5</v>
          </cell>
          <cell r="AH40">
            <v>3.5895162632199999E-5</v>
          </cell>
          <cell r="AI40">
            <v>3.3788644308399997E-5</v>
          </cell>
          <cell r="AJ40">
            <v>3.2293082741300001E-5</v>
          </cell>
          <cell r="AK40">
            <v>2.9489173330200001E-5</v>
          </cell>
          <cell r="AL40">
            <v>2.43779460776E-5</v>
          </cell>
          <cell r="AM40">
            <v>2.08798154209E-5</v>
          </cell>
          <cell r="AN40">
            <v>1.9319461360500001E-5</v>
          </cell>
          <cell r="AO40">
            <v>-1.29633644871E-5</v>
          </cell>
          <cell r="AP40">
            <v>-8.6917725421099992E-6</v>
          </cell>
          <cell r="AQ40">
            <v>5.3840340552199999E-6</v>
          </cell>
          <cell r="AR40">
            <v>2.69405705683E-5</v>
          </cell>
          <cell r="AS40">
            <v>4.6631099252799997E-5</v>
          </cell>
          <cell r="AT40">
            <v>5.9555300795700002E-5</v>
          </cell>
          <cell r="AU40">
            <v>6.17339183187E-5</v>
          </cell>
          <cell r="AV40">
            <v>6.2572269111800007E-5</v>
          </cell>
          <cell r="AW40">
            <v>6.4973805868399995E-5</v>
          </cell>
          <cell r="AX40">
            <v>6.0584922667200002E-5</v>
          </cell>
          <cell r="AY40">
            <v>5.5868474346899997E-5</v>
          </cell>
          <cell r="AZ40">
            <v>4.9927103354799997E-5</v>
          </cell>
          <cell r="BA40">
            <v>2.82239995914E-5</v>
          </cell>
        </row>
        <row r="41">
          <cell r="B41">
            <v>4.9560434178600001E-6</v>
          </cell>
          <cell r="C41">
            <v>4.2035047649200002E-6</v>
          </cell>
          <cell r="D41">
            <v>7.2802436269100004E-6</v>
          </cell>
          <cell r="E41">
            <v>1.42648157003E-5</v>
          </cell>
          <cell r="F41">
            <v>2.0135826406199999E-5</v>
          </cell>
          <cell r="G41">
            <v>2.4694678662400001E-5</v>
          </cell>
          <cell r="H41">
            <v>2.6881001560800001E-5</v>
          </cell>
          <cell r="I41">
            <v>2.6489097166099998E-5</v>
          </cell>
          <cell r="J41">
            <v>2.63748193539E-5</v>
          </cell>
          <cell r="K41">
            <v>2.6174664806999999E-5</v>
          </cell>
          <cell r="L41">
            <v>2.5627767086399999E-5</v>
          </cell>
          <cell r="M41">
            <v>2.5425963941600001E-5</v>
          </cell>
          <cell r="N41">
            <v>2.5422005383899999E-5</v>
          </cell>
          <cell r="O41">
            <v>-2.7594191747200001E-6</v>
          </cell>
          <cell r="P41">
            <v>-1.6010379529099999E-6</v>
          </cell>
          <cell r="Q41">
            <v>2.50302191793E-6</v>
          </cell>
          <cell r="R41">
            <v>8.0039111881200001E-6</v>
          </cell>
          <cell r="S41">
            <v>1.2781058242300001E-5</v>
          </cell>
          <cell r="T41">
            <v>4.0488728457600003E-5</v>
          </cell>
          <cell r="U41">
            <v>4.1564151251899999E-5</v>
          </cell>
          <cell r="V41">
            <v>4.2458454664699999E-5</v>
          </cell>
          <cell r="W41">
            <v>4.3717370713700001E-5</v>
          </cell>
          <cell r="X41">
            <v>4.7873623274400001E-5</v>
          </cell>
          <cell r="Y41">
            <v>5.4180927853600003E-5</v>
          </cell>
          <cell r="Z41">
            <v>4.0559050670999998E-5</v>
          </cell>
          <cell r="AA41">
            <v>1.5350480050399999E-5</v>
          </cell>
          <cell r="AB41">
            <v>-1.35427241511E-6</v>
          </cell>
          <cell r="AC41">
            <v>2.5692049065300001E-6</v>
          </cell>
          <cell r="AD41">
            <v>4.9158830619299999E-6</v>
          </cell>
          <cell r="AE41">
            <v>1.2573242298900001E-5</v>
          </cell>
          <cell r="AF41">
            <v>2.24837107824E-5</v>
          </cell>
          <cell r="AG41">
            <v>2.7110392638299999E-5</v>
          </cell>
          <cell r="AH41">
            <v>2.72355774428E-5</v>
          </cell>
          <cell r="AI41">
            <v>2.6618454553400001E-5</v>
          </cell>
          <cell r="AJ41">
            <v>2.6133972095000001E-5</v>
          </cell>
          <cell r="AK41">
            <v>2.4969660258500001E-5</v>
          </cell>
          <cell r="AL41">
            <v>2.2959744099000001E-5</v>
          </cell>
          <cell r="AM41">
            <v>2.06735331698E-5</v>
          </cell>
          <cell r="AN41">
            <v>1.72469289653E-5</v>
          </cell>
          <cell r="AO41">
            <v>-1.79706889377E-6</v>
          </cell>
          <cell r="AP41">
            <v>1.97215797499E-6</v>
          </cell>
          <cell r="AQ41">
            <v>8.4285590484900007E-6</v>
          </cell>
          <cell r="AR41">
            <v>1.7922290324000001E-5</v>
          </cell>
          <cell r="AS41">
            <v>3.1243748383900002E-5</v>
          </cell>
          <cell r="AT41">
            <v>4.33884768367E-5</v>
          </cell>
          <cell r="AU41">
            <v>4.7955475100099999E-5</v>
          </cell>
          <cell r="AV41">
            <v>5.08295152722E-5</v>
          </cell>
          <cell r="AW41">
            <v>5.3829197511500003E-5</v>
          </cell>
          <cell r="AX41">
            <v>5.4841917915999997E-5</v>
          </cell>
          <cell r="AY41">
            <v>5.6571543152699999E-5</v>
          </cell>
          <cell r="AZ41">
            <v>5.1826984876600001E-5</v>
          </cell>
          <cell r="BA41">
            <v>3.11401070378E-5</v>
          </cell>
        </row>
        <row r="42">
          <cell r="B42">
            <v>4.3319090386200001E-6</v>
          </cell>
          <cell r="C42">
            <v>2.6639845595E-6</v>
          </cell>
          <cell r="D42">
            <v>3.8584841826599996E-6</v>
          </cell>
          <cell r="E42">
            <v>8.4264179143600007E-6</v>
          </cell>
          <cell r="F42">
            <v>1.37180624349E-5</v>
          </cell>
          <cell r="G42">
            <v>1.87580588181E-5</v>
          </cell>
          <cell r="H42">
            <v>2.05755058497E-5</v>
          </cell>
          <cell r="I42">
            <v>2.0908797959199998E-5</v>
          </cell>
          <cell r="J42">
            <v>2.1364372437799999E-5</v>
          </cell>
          <cell r="K42">
            <v>2.2499148571000001E-5</v>
          </cell>
          <cell r="L42">
            <v>2.2559651703099999E-5</v>
          </cell>
          <cell r="M42">
            <v>2.2580518496099998E-5</v>
          </cell>
          <cell r="N42">
            <v>2.2574007493300001E-5</v>
          </cell>
          <cell r="O42">
            <v>-2.0732591326199998E-6</v>
          </cell>
          <cell r="P42">
            <v>-2.2014831834399998E-6</v>
          </cell>
          <cell r="Q42">
            <v>2.3866946782599999E-7</v>
          </cell>
          <cell r="R42">
            <v>3.7366530047599998E-6</v>
          </cell>
          <cell r="S42">
            <v>7.0040107966600004E-6</v>
          </cell>
          <cell r="T42">
            <v>2.8675922674000001E-5</v>
          </cell>
          <cell r="U42">
            <v>3.0598191670899998E-5</v>
          </cell>
          <cell r="V42">
            <v>3.2538099317999997E-5</v>
          </cell>
          <cell r="W42">
            <v>3.5078753738299997E-5</v>
          </cell>
          <cell r="X42">
            <v>3.7441828438400002E-5</v>
          </cell>
          <cell r="Y42">
            <v>4.0559050670999998E-5</v>
          </cell>
          <cell r="Z42">
            <v>3.7097513400600001E-5</v>
          </cell>
          <cell r="AA42">
            <v>1.82073205515E-5</v>
          </cell>
          <cell r="AB42">
            <v>-2.9254411657200001E-6</v>
          </cell>
          <cell r="AC42">
            <v>3.2658154556E-7</v>
          </cell>
          <cell r="AD42">
            <v>2.9265742147199999E-6</v>
          </cell>
          <cell r="AE42">
            <v>8.8880381892699992E-6</v>
          </cell>
          <cell r="AF42">
            <v>1.65134077143E-5</v>
          </cell>
          <cell r="AG42">
            <v>2.0968610672100002E-5</v>
          </cell>
          <cell r="AH42">
            <v>2.1232541443700001E-5</v>
          </cell>
          <cell r="AI42">
            <v>2.07772930306E-5</v>
          </cell>
          <cell r="AJ42">
            <v>2.0296218592299999E-5</v>
          </cell>
          <cell r="AK42">
            <v>1.9409244046900002E-5</v>
          </cell>
          <cell r="AL42">
            <v>1.79334665527E-5</v>
          </cell>
          <cell r="AM42">
            <v>1.6207602335900001E-5</v>
          </cell>
          <cell r="AN42">
            <v>1.4037009227900001E-5</v>
          </cell>
          <cell r="AO42">
            <v>-5.65274619582E-6</v>
          </cell>
          <cell r="AP42">
            <v>-3.8517187169400003E-6</v>
          </cell>
          <cell r="AQ42">
            <v>1.9931135012499998E-6</v>
          </cell>
          <cell r="AR42">
            <v>9.9387326017399996E-6</v>
          </cell>
          <cell r="AS42">
            <v>2.0121954109200002E-5</v>
          </cell>
          <cell r="AT42">
            <v>3.07069053032E-5</v>
          </cell>
          <cell r="AU42">
            <v>3.43285367833E-5</v>
          </cell>
          <cell r="AV42">
            <v>3.7050094281600003E-5</v>
          </cell>
          <cell r="AW42">
            <v>3.9476068059100002E-5</v>
          </cell>
          <cell r="AX42">
            <v>4.1028101266899997E-5</v>
          </cell>
          <cell r="AY42">
            <v>4.3051922393799997E-5</v>
          </cell>
          <cell r="AZ42">
            <v>3.96192414081E-5</v>
          </cell>
          <cell r="BA42">
            <v>2.5063005978399999E-5</v>
          </cell>
        </row>
        <row r="43">
          <cell r="B43">
            <v>2.2423521664799998E-6</v>
          </cell>
          <cell r="C43">
            <v>-1.6350074118399999E-6</v>
          </cell>
          <cell r="D43">
            <v>-2.6085962709699998E-6</v>
          </cell>
          <cell r="E43">
            <v>-3.27560995657E-6</v>
          </cell>
          <cell r="F43">
            <v>-3.1151044566000001E-6</v>
          </cell>
          <cell r="G43">
            <v>-1.0285157610600001E-6</v>
          </cell>
          <cell r="H43">
            <v>-1.80141300522E-6</v>
          </cell>
          <cell r="I43">
            <v>-8.2889429763699999E-7</v>
          </cell>
          <cell r="J43">
            <v>6.5982425586600004E-7</v>
          </cell>
          <cell r="K43">
            <v>4.5604548877799998E-6</v>
          </cell>
          <cell r="L43">
            <v>6.3974754192800003E-6</v>
          </cell>
          <cell r="M43">
            <v>7.4253224117899996E-6</v>
          </cell>
          <cell r="N43">
            <v>7.4225731167499996E-6</v>
          </cell>
          <cell r="O43">
            <v>7.6682508914500004E-7</v>
          </cell>
          <cell r="P43">
            <v>-1.84459822263E-6</v>
          </cell>
          <cell r="Q43">
            <v>-3.3646490792200001E-6</v>
          </cell>
          <cell r="R43">
            <v>-3.7974934101300002E-6</v>
          </cell>
          <cell r="S43">
            <v>-3.9873995410100001E-6</v>
          </cell>
          <cell r="T43">
            <v>-3.48177528985E-6</v>
          </cell>
          <cell r="U43">
            <v>4.7099982180700001E-7</v>
          </cell>
          <cell r="V43">
            <v>5.2157545641799996E-6</v>
          </cell>
          <cell r="W43">
            <v>9.8565234898299995E-6</v>
          </cell>
          <cell r="X43">
            <v>1.1525107224499999E-5</v>
          </cell>
          <cell r="Y43">
            <v>1.5350480050399999E-5</v>
          </cell>
          <cell r="Z43">
            <v>1.82073205515E-5</v>
          </cell>
          <cell r="AA43">
            <v>4.1571054428399998E-5</v>
          </cell>
          <cell r="AB43">
            <v>-1.2093375907800001E-5</v>
          </cell>
          <cell r="AC43">
            <v>-6.9564180699600003E-6</v>
          </cell>
          <cell r="AD43">
            <v>-2.05327148564E-6</v>
          </cell>
          <cell r="AE43">
            <v>1.99316687124E-7</v>
          </cell>
          <cell r="AF43">
            <v>1.55098178567E-6</v>
          </cell>
          <cell r="AG43">
            <v>3.6716251288399998E-6</v>
          </cell>
          <cell r="AH43">
            <v>4.9573417069300001E-6</v>
          </cell>
          <cell r="AI43">
            <v>5.9077584146500001E-6</v>
          </cell>
          <cell r="AJ43">
            <v>6.6292601100199999E-6</v>
          </cell>
          <cell r="AK43">
            <v>7.9053659193499994E-6</v>
          </cell>
          <cell r="AL43">
            <v>9.1574319778100007E-6</v>
          </cell>
          <cell r="AM43">
            <v>8.8571590876E-6</v>
          </cell>
          <cell r="AN43">
            <v>1.0528344009099999E-5</v>
          </cell>
          <cell r="AO43">
            <v>-1.2233066903999999E-5</v>
          </cell>
          <cell r="AP43">
            <v>-1.43278112604E-5</v>
          </cell>
          <cell r="AQ43">
            <v>-1.0349703139700001E-5</v>
          </cell>
          <cell r="AR43">
            <v>-9.2831929534400002E-6</v>
          </cell>
          <cell r="AS43">
            <v>-7.8032723631699996E-6</v>
          </cell>
          <cell r="AT43">
            <v>-3.34621434815E-6</v>
          </cell>
          <cell r="AU43">
            <v>5.98421818138E-7</v>
          </cell>
          <cell r="AV43">
            <v>3.46245624377E-6</v>
          </cell>
          <cell r="AW43">
            <v>5.5225032472699999E-6</v>
          </cell>
          <cell r="AX43">
            <v>7.9686510372499999E-6</v>
          </cell>
          <cell r="AY43">
            <v>1.2381999665E-5</v>
          </cell>
          <cell r="AZ43">
            <v>1.2414440650499999E-5</v>
          </cell>
          <cell r="BA43">
            <v>1.7230708107600001E-5</v>
          </cell>
        </row>
        <row r="44">
          <cell r="B44">
            <v>9.0734526904300002E-7</v>
          </cell>
          <cell r="C44">
            <v>5.6022446625699997E-6</v>
          </cell>
          <cell r="D44">
            <v>7.4230325368400002E-6</v>
          </cell>
          <cell r="E44">
            <v>6.7909583159999999E-6</v>
          </cell>
          <cell r="F44">
            <v>8.7207713772299993E-6</v>
          </cell>
          <cell r="G44">
            <v>1.0676233644100001E-5</v>
          </cell>
          <cell r="H44">
            <v>6.4819810767200004E-6</v>
          </cell>
          <cell r="I44">
            <v>4.3767678669400002E-6</v>
          </cell>
          <cell r="J44">
            <v>2.5467264589000002E-6</v>
          </cell>
          <cell r="K44">
            <v>-6.8304889223500005E-7</v>
          </cell>
          <cell r="L44">
            <v>-2.20923144978E-6</v>
          </cell>
          <cell r="M44">
            <v>-1.78928209352E-6</v>
          </cell>
          <cell r="N44">
            <v>-1.7946935866E-6</v>
          </cell>
          <cell r="O44">
            <v>-2.0644444645000002E-6</v>
          </cell>
          <cell r="P44">
            <v>1.17493521807E-7</v>
          </cell>
          <cell r="Q44">
            <v>6.4318527611100002E-6</v>
          </cell>
          <cell r="R44">
            <v>1.11301615375E-5</v>
          </cell>
          <cell r="S44">
            <v>1.00954496702E-5</v>
          </cell>
          <cell r="T44">
            <v>8.4635074206999996E-6</v>
          </cell>
          <cell r="U44">
            <v>4.3325638540399996E-6</v>
          </cell>
          <cell r="V44">
            <v>-1.1159716557699999E-6</v>
          </cell>
          <cell r="W44">
            <v>-5.8405040504099998E-6</v>
          </cell>
          <cell r="X44">
            <v>-3.8029138508699999E-6</v>
          </cell>
          <cell r="Y44">
            <v>-1.35427241511E-6</v>
          </cell>
          <cell r="Z44">
            <v>-2.9254411657200001E-6</v>
          </cell>
          <cell r="AA44">
            <v>-1.2093375907800001E-5</v>
          </cell>
          <cell r="AB44">
            <v>9.2299496313600005E-5</v>
          </cell>
          <cell r="AC44">
            <v>4.8841577568E-5</v>
          </cell>
          <cell r="AD44">
            <v>2.7002730940100001E-5</v>
          </cell>
          <cell r="AE44">
            <v>1.7847432459500001E-5</v>
          </cell>
          <cell r="AF44">
            <v>1.4830104724599999E-5</v>
          </cell>
          <cell r="AG44">
            <v>1.28087689085E-5</v>
          </cell>
          <cell r="AH44">
            <v>9.0154838459699993E-6</v>
          </cell>
          <cell r="AI44">
            <v>6.9818071109200001E-6</v>
          </cell>
          <cell r="AJ44">
            <v>4.7764500984499998E-6</v>
          </cell>
          <cell r="AK44">
            <v>1.6541034548E-6</v>
          </cell>
          <cell r="AL44">
            <v>-8.6016194338199995E-7</v>
          </cell>
          <cell r="AM44">
            <v>-3.2518982619100002E-6</v>
          </cell>
          <cell r="AN44">
            <v>-2.23311566228E-6</v>
          </cell>
          <cell r="AO44">
            <v>3.5546742972499999E-5</v>
          </cell>
          <cell r="AP44">
            <v>2.5315938029800001E-5</v>
          </cell>
          <cell r="AQ44">
            <v>1.80189744812E-5</v>
          </cell>
          <cell r="AR44">
            <v>1.1782118366300001E-5</v>
          </cell>
          <cell r="AS44">
            <v>9.5185649960300005E-6</v>
          </cell>
          <cell r="AT44">
            <v>4.8102353240600004E-6</v>
          </cell>
          <cell r="AU44">
            <v>1.6442073938900001E-6</v>
          </cell>
          <cell r="AV44">
            <v>4.0233901522100002E-7</v>
          </cell>
          <cell r="AW44">
            <v>-1.7658197106399999E-6</v>
          </cell>
          <cell r="AX44">
            <v>-1.2184259974299999E-6</v>
          </cell>
          <cell r="AY44">
            <v>-1.1725337206800001E-6</v>
          </cell>
          <cell r="AZ44">
            <v>-6.1474086692999996E-7</v>
          </cell>
          <cell r="BA44">
            <v>-8.6864146006099992E-6</v>
          </cell>
        </row>
        <row r="45">
          <cell r="B45">
            <v>1.12562753516E-6</v>
          </cell>
          <cell r="C45">
            <v>3.16784195204E-6</v>
          </cell>
          <cell r="D45">
            <v>4.0440627603100001E-6</v>
          </cell>
          <cell r="E45">
            <v>4.5908955472100002E-6</v>
          </cell>
          <cell r="F45">
            <v>6.2458366679699998E-6</v>
          </cell>
          <cell r="G45">
            <v>6.3558502525000001E-6</v>
          </cell>
          <cell r="H45">
            <v>5.2325349019000002E-6</v>
          </cell>
          <cell r="I45">
            <v>3.9263307629200002E-6</v>
          </cell>
          <cell r="J45">
            <v>3.1190257154500001E-6</v>
          </cell>
          <cell r="K45">
            <v>2.0956874675199999E-6</v>
          </cell>
          <cell r="L45">
            <v>1.6011175785100001E-6</v>
          </cell>
          <cell r="M45">
            <v>1.8076716201899999E-6</v>
          </cell>
          <cell r="N45">
            <v>1.8104940238000001E-6</v>
          </cell>
          <cell r="O45">
            <v>-1.7901232247300001E-6</v>
          </cell>
          <cell r="P45">
            <v>1.33867619665E-6</v>
          </cell>
          <cell r="Q45">
            <v>6.4835871210699999E-6</v>
          </cell>
          <cell r="R45">
            <v>1.11156945171E-5</v>
          </cell>
          <cell r="S45">
            <v>1.12251320927E-5</v>
          </cell>
          <cell r="T45">
            <v>7.3411590252800003E-6</v>
          </cell>
          <cell r="U45">
            <v>4.7541794101099997E-6</v>
          </cell>
          <cell r="V45">
            <v>1.63678239015E-6</v>
          </cell>
          <cell r="W45">
            <v>-9.6355067277900008E-7</v>
          </cell>
          <cell r="X45">
            <v>2.101559011E-7</v>
          </cell>
          <cell r="Y45">
            <v>2.5692049065300001E-6</v>
          </cell>
          <cell r="Z45">
            <v>3.2658154556E-7</v>
          </cell>
          <cell r="AA45">
            <v>-6.9564180699600003E-6</v>
          </cell>
          <cell r="AB45">
            <v>4.8841577568E-5</v>
          </cell>
          <cell r="AC45">
            <v>3.8843058532599998E-5</v>
          </cell>
          <cell r="AD45">
            <v>2.6113180879700001E-5</v>
          </cell>
          <cell r="AE45">
            <v>1.7786444806599999E-5</v>
          </cell>
          <cell r="AF45">
            <v>1.5069347476799999E-5</v>
          </cell>
          <cell r="AG45">
            <v>1.30609238915E-5</v>
          </cell>
          <cell r="AH45">
            <v>1.01618100613E-5</v>
          </cell>
          <cell r="AI45">
            <v>7.8166064175599995E-6</v>
          </cell>
          <cell r="AJ45">
            <v>5.8627974917499997E-6</v>
          </cell>
          <cell r="AK45">
            <v>2.8550595617399999E-6</v>
          </cell>
          <cell r="AL45">
            <v>3.54685120508E-7</v>
          </cell>
          <cell r="AM45">
            <v>-1.4669798424599999E-6</v>
          </cell>
          <cell r="AN45">
            <v>-2.26914872655E-6</v>
          </cell>
          <cell r="AO45">
            <v>1.8468712831699999E-5</v>
          </cell>
          <cell r="AP45">
            <v>1.7984056004799999E-5</v>
          </cell>
          <cell r="AQ45">
            <v>1.39442371785E-5</v>
          </cell>
          <cell r="AR45">
            <v>8.9001229880400008E-6</v>
          </cell>
          <cell r="AS45">
            <v>6.7515482886299997E-6</v>
          </cell>
          <cell r="AT45">
            <v>5.3165876740999999E-6</v>
          </cell>
          <cell r="AU45">
            <v>3.9347003096300002E-6</v>
          </cell>
          <cell r="AV45">
            <v>2.5465479473199998E-6</v>
          </cell>
          <cell r="AW45">
            <v>1.46254457438E-6</v>
          </cell>
          <cell r="AX45">
            <v>1.6431280136900001E-6</v>
          </cell>
          <cell r="AY45">
            <v>1.1792765780699999E-6</v>
          </cell>
          <cell r="AZ45">
            <v>1.9718099302699999E-6</v>
          </cell>
          <cell r="BA45">
            <v>-4.5825020737600003E-6</v>
          </cell>
        </row>
        <row r="46">
          <cell r="B46">
            <v>1.29814169773E-6</v>
          </cell>
          <cell r="C46">
            <v>2.3818296318399998E-6</v>
          </cell>
          <cell r="D46">
            <v>4.2788969941900002E-6</v>
          </cell>
          <cell r="E46">
            <v>5.3840285409300001E-6</v>
          </cell>
          <cell r="F46">
            <v>6.9313380867499997E-6</v>
          </cell>
          <cell r="G46">
            <v>6.5712962443300002E-6</v>
          </cell>
          <cell r="H46">
            <v>5.1059045816599997E-6</v>
          </cell>
          <cell r="I46">
            <v>4.1622138373100003E-6</v>
          </cell>
          <cell r="J46">
            <v>3.3665924788599999E-6</v>
          </cell>
          <cell r="K46">
            <v>2.5904458588899999E-6</v>
          </cell>
          <cell r="L46">
            <v>1.64820267939E-6</v>
          </cell>
          <cell r="M46">
            <v>1.74452793814E-6</v>
          </cell>
          <cell r="N46">
            <v>1.7411386116800001E-6</v>
          </cell>
          <cell r="O46">
            <v>-5.9158303201299999E-7</v>
          </cell>
          <cell r="P46">
            <v>1.5315984798200001E-6</v>
          </cell>
          <cell r="Q46">
            <v>6.3476559427199999E-6</v>
          </cell>
          <cell r="R46">
            <v>1.1001850397200001E-5</v>
          </cell>
          <cell r="S46">
            <v>1.23906903983E-5</v>
          </cell>
          <cell r="T46">
            <v>1.0173138398299999E-5</v>
          </cell>
          <cell r="U46">
            <v>8.6389308184299999E-6</v>
          </cell>
          <cell r="V46">
            <v>6.4650405814799997E-6</v>
          </cell>
          <cell r="W46">
            <v>5.1569962096500004E-6</v>
          </cell>
          <cell r="X46">
            <v>4.9007689841099998E-6</v>
          </cell>
          <cell r="Y46">
            <v>4.9158830619299999E-6</v>
          </cell>
          <cell r="Z46">
            <v>2.9265742147199999E-6</v>
          </cell>
          <cell r="AA46">
            <v>-2.05327148564E-6</v>
          </cell>
          <cell r="AB46">
            <v>2.7002730940100001E-5</v>
          </cell>
          <cell r="AC46">
            <v>2.6113180879700001E-5</v>
          </cell>
          <cell r="AD46">
            <v>2.61865135213E-5</v>
          </cell>
          <cell r="AE46">
            <v>2.3995512557700001E-5</v>
          </cell>
          <cell r="AF46">
            <v>2.4794715278799999E-5</v>
          </cell>
          <cell r="AG46">
            <v>2.1430312373599999E-5</v>
          </cell>
          <cell r="AH46">
            <v>1.7710404451399999E-5</v>
          </cell>
          <cell r="AI46">
            <v>1.49527936317E-5</v>
          </cell>
          <cell r="AJ46">
            <v>1.2461542714199999E-5</v>
          </cell>
          <cell r="AK46">
            <v>8.5675233497000003E-6</v>
          </cell>
          <cell r="AL46">
            <v>5.2240570811100001E-6</v>
          </cell>
          <cell r="AM46">
            <v>2.4818861223199999E-6</v>
          </cell>
          <cell r="AN46">
            <v>1.7135213044400001E-7</v>
          </cell>
          <cell r="AO46">
            <v>1.4105059408399999E-5</v>
          </cell>
          <cell r="AP46">
            <v>1.32805168775E-5</v>
          </cell>
          <cell r="AQ46">
            <v>1.41936981021E-5</v>
          </cell>
          <cell r="AR46">
            <v>1.1918878648800001E-5</v>
          </cell>
          <cell r="AS46">
            <v>1.13891107216E-5</v>
          </cell>
          <cell r="AT46">
            <v>1.11474503751E-5</v>
          </cell>
          <cell r="AU46">
            <v>1.00505261135E-5</v>
          </cell>
          <cell r="AV46">
            <v>8.6636968421799995E-6</v>
          </cell>
          <cell r="AW46">
            <v>7.6486731980899995E-6</v>
          </cell>
          <cell r="AX46">
            <v>7.3291228396599998E-6</v>
          </cell>
          <cell r="AY46">
            <v>6.4337558864999997E-6</v>
          </cell>
          <cell r="AZ46">
            <v>6.4202265261099998E-6</v>
          </cell>
          <cell r="BA46">
            <v>8.5149712462700001E-7</v>
          </cell>
        </row>
        <row r="47">
          <cell r="B47">
            <v>3.8548643503100001E-7</v>
          </cell>
          <cell r="C47">
            <v>1.04445983596E-7</v>
          </cell>
          <cell r="D47">
            <v>3.9600725892800003E-6</v>
          </cell>
          <cell r="E47">
            <v>6.4112764578499996E-6</v>
          </cell>
          <cell r="F47">
            <v>8.6959112386500007E-6</v>
          </cell>
          <cell r="G47">
            <v>7.1784737819200002E-6</v>
          </cell>
          <cell r="H47">
            <v>6.7059911776399998E-6</v>
          </cell>
          <cell r="I47">
            <v>5.6992571558799998E-6</v>
          </cell>
          <cell r="J47">
            <v>4.6882254959900004E-6</v>
          </cell>
          <cell r="K47">
            <v>3.4153399613500001E-6</v>
          </cell>
          <cell r="L47">
            <v>1.8481025370200001E-6</v>
          </cell>
          <cell r="M47">
            <v>2.0255653139399999E-6</v>
          </cell>
          <cell r="N47">
            <v>2.0279413211500002E-6</v>
          </cell>
          <cell r="O47">
            <v>-6.2193821937300003E-7</v>
          </cell>
          <cell r="P47">
            <v>1.9073813588400001E-6</v>
          </cell>
          <cell r="Q47">
            <v>5.9334891962400002E-6</v>
          </cell>
          <cell r="R47">
            <v>9.6231439975100007E-6</v>
          </cell>
          <cell r="S47">
            <v>1.16279555172E-5</v>
          </cell>
          <cell r="T47">
            <v>2.3241451883700001E-5</v>
          </cell>
          <cell r="U47">
            <v>2.2789920193999999E-5</v>
          </cell>
          <cell r="V47">
            <v>2.1281755330000001E-5</v>
          </cell>
          <cell r="W47">
            <v>2.10947933755E-5</v>
          </cell>
          <cell r="X47">
            <v>1.7393579663500001E-5</v>
          </cell>
          <cell r="Y47">
            <v>1.2573242298900001E-5</v>
          </cell>
          <cell r="Z47">
            <v>8.8880381892699992E-6</v>
          </cell>
          <cell r="AA47">
            <v>1.99316687124E-7</v>
          </cell>
          <cell r="AB47">
            <v>1.7847432459500001E-5</v>
          </cell>
          <cell r="AC47">
            <v>1.7786444806599999E-5</v>
          </cell>
          <cell r="AD47">
            <v>2.3995512557700001E-5</v>
          </cell>
          <cell r="AE47">
            <v>3.46481543987E-5</v>
          </cell>
          <cell r="AF47">
            <v>4.4256701481700002E-5</v>
          </cell>
          <cell r="AG47">
            <v>3.93435088102E-5</v>
          </cell>
          <cell r="AH47">
            <v>3.4594728787500002E-5</v>
          </cell>
          <cell r="AI47">
            <v>3.08570890535E-5</v>
          </cell>
          <cell r="AJ47">
            <v>2.7432346887000001E-5</v>
          </cell>
          <cell r="AK47">
            <v>2.15189091834E-5</v>
          </cell>
          <cell r="AL47">
            <v>1.52253069126E-5</v>
          </cell>
          <cell r="AM47">
            <v>1.05720248425E-5</v>
          </cell>
          <cell r="AN47">
            <v>7.5619103497199997E-6</v>
          </cell>
          <cell r="AO47">
            <v>1.43141026061E-5</v>
          </cell>
          <cell r="AP47">
            <v>1.0917925853000001E-5</v>
          </cell>
          <cell r="AQ47">
            <v>1.5090159451E-5</v>
          </cell>
          <cell r="AR47">
            <v>2.16057347148E-5</v>
          </cell>
          <cell r="AS47">
            <v>2.68217929066E-5</v>
          </cell>
          <cell r="AT47">
            <v>2.8632527193399998E-5</v>
          </cell>
          <cell r="AU47">
            <v>2.7069520833299999E-5</v>
          </cell>
          <cell r="AV47">
            <v>2.53132234354E-5</v>
          </cell>
          <cell r="AW47">
            <v>2.4466413859E-5</v>
          </cell>
          <cell r="AX47">
            <v>2.1914511151399999E-5</v>
          </cell>
          <cell r="AY47">
            <v>1.8775472322400001E-5</v>
          </cell>
          <cell r="AZ47">
            <v>1.67819915297E-5</v>
          </cell>
          <cell r="BA47">
            <v>5.5911831690300004E-6</v>
          </cell>
        </row>
        <row r="48">
          <cell r="B48">
            <v>2.0935836525900001E-6</v>
          </cell>
          <cell r="C48">
            <v>-1.07046083484E-7</v>
          </cell>
          <cell r="D48">
            <v>5.4218045694199999E-6</v>
          </cell>
          <cell r="E48">
            <v>1.0144393719E-5</v>
          </cell>
          <cell r="F48">
            <v>1.44015031557E-5</v>
          </cell>
          <cell r="G48">
            <v>1.30096758786E-5</v>
          </cell>
          <cell r="H48">
            <v>1.3530832861999999E-5</v>
          </cell>
          <cell r="I48">
            <v>1.2289334254699999E-5</v>
          </cell>
          <cell r="J48">
            <v>1.0751586891299999E-5</v>
          </cell>
          <cell r="K48">
            <v>8.7555729763400006E-6</v>
          </cell>
          <cell r="L48">
            <v>6.0587430728399997E-6</v>
          </cell>
          <cell r="M48">
            <v>6.2174522904999999E-6</v>
          </cell>
          <cell r="N48">
            <v>6.21893838517E-6</v>
          </cell>
          <cell r="O48">
            <v>-6.0887790072199997E-7</v>
          </cell>
          <cell r="P48">
            <v>2.4617073856799998E-6</v>
          </cell>
          <cell r="Q48">
            <v>7.3040347407E-6</v>
          </cell>
          <cell r="R48">
            <v>1.2196550392100001E-5</v>
          </cell>
          <cell r="S48">
            <v>1.5601587233599999E-5</v>
          </cell>
          <cell r="T48">
            <v>3.9196807106199998E-5</v>
          </cell>
          <cell r="U48">
            <v>3.91817309252E-5</v>
          </cell>
          <cell r="V48">
            <v>3.7695864064200003E-5</v>
          </cell>
          <cell r="W48">
            <v>3.80019452521E-5</v>
          </cell>
          <cell r="X48">
            <v>3.1440680572900001E-5</v>
          </cell>
          <cell r="Y48">
            <v>2.24837107824E-5</v>
          </cell>
          <cell r="Z48">
            <v>1.65134077143E-5</v>
          </cell>
          <cell r="AA48">
            <v>1.55098178567E-6</v>
          </cell>
          <cell r="AB48">
            <v>1.4830104724599999E-5</v>
          </cell>
          <cell r="AC48">
            <v>1.5069347476799999E-5</v>
          </cell>
          <cell r="AD48">
            <v>2.4794715278799999E-5</v>
          </cell>
          <cell r="AE48">
            <v>4.4256701481700002E-5</v>
          </cell>
          <cell r="AF48">
            <v>6.2939828255800006E-5</v>
          </cell>
          <cell r="AG48">
            <v>5.9348836831900001E-5</v>
          </cell>
          <cell r="AH48">
            <v>5.3374983210800002E-5</v>
          </cell>
          <cell r="AI48">
            <v>4.8198217672000001E-5</v>
          </cell>
          <cell r="AJ48">
            <v>4.3570660480599999E-5</v>
          </cell>
          <cell r="AK48">
            <v>3.5188613906799998E-5</v>
          </cell>
          <cell r="AL48">
            <v>2.5430698058899999E-5</v>
          </cell>
          <cell r="AM48">
            <v>1.8729533206799998E-5</v>
          </cell>
          <cell r="AN48">
            <v>1.47459965337E-5</v>
          </cell>
          <cell r="AO48">
            <v>1.3693322284600001E-5</v>
          </cell>
          <cell r="AP48">
            <v>9.8300947394499996E-6</v>
          </cell>
          <cell r="AQ48">
            <v>1.7996664516900001E-5</v>
          </cell>
          <cell r="AR48">
            <v>3.2769183922800002E-5</v>
          </cell>
          <cell r="AS48">
            <v>4.48322569771E-5</v>
          </cell>
          <cell r="AT48">
            <v>5.0095902703100001E-5</v>
          </cell>
          <cell r="AU48">
            <v>4.8386445920899998E-5</v>
          </cell>
          <cell r="AV48">
            <v>4.5577454063199997E-5</v>
          </cell>
          <cell r="AW48">
            <v>4.5008850564800002E-5</v>
          </cell>
          <cell r="AX48">
            <v>3.9933514773300001E-5</v>
          </cell>
          <cell r="AY48">
            <v>3.4541672927499998E-5</v>
          </cell>
          <cell r="AZ48">
            <v>3.0653947648399998E-5</v>
          </cell>
          <cell r="BA48">
            <v>1.1406282670099999E-5</v>
          </cell>
        </row>
        <row r="49">
          <cell r="B49">
            <v>5.3233765910699997E-6</v>
          </cell>
          <cell r="C49">
            <v>1.5680605399400001E-6</v>
          </cell>
          <cell r="D49">
            <v>5.8992788725599998E-6</v>
          </cell>
          <cell r="E49">
            <v>1.2123225821700001E-5</v>
          </cell>
          <cell r="F49">
            <v>1.8350681099799999E-5</v>
          </cell>
          <cell r="G49">
            <v>1.9190449681900001E-5</v>
          </cell>
          <cell r="H49">
            <v>2.11827748738E-5</v>
          </cell>
          <cell r="I49">
            <v>1.9723542538799999E-5</v>
          </cell>
          <cell r="J49">
            <v>1.7852144850299999E-5</v>
          </cell>
          <cell r="K49">
            <v>1.56133786661E-5</v>
          </cell>
          <cell r="L49">
            <v>1.2134451090600001E-5</v>
          </cell>
          <cell r="M49">
            <v>1.20980309759E-5</v>
          </cell>
          <cell r="N49">
            <v>1.20910736898E-5</v>
          </cell>
          <cell r="O49">
            <v>8.1318017441400003E-7</v>
          </cell>
          <cell r="P49">
            <v>2.2621675380499998E-6</v>
          </cell>
          <cell r="Q49">
            <v>7.4150912817299997E-6</v>
          </cell>
          <cell r="R49">
            <v>1.3412914976E-5</v>
          </cell>
          <cell r="S49">
            <v>1.7193324516999999E-5</v>
          </cell>
          <cell r="T49">
            <v>4.3578523201899999E-5</v>
          </cell>
          <cell r="U49">
            <v>4.3445847682099998E-5</v>
          </cell>
          <cell r="V49">
            <v>4.2093846585199999E-5</v>
          </cell>
          <cell r="W49">
            <v>4.2400952755499997E-5</v>
          </cell>
          <cell r="X49">
            <v>3.5918646558700002E-5</v>
          </cell>
          <cell r="Y49">
            <v>2.7110392638299999E-5</v>
          </cell>
          <cell r="Z49">
            <v>2.0968610672100002E-5</v>
          </cell>
          <cell r="AA49">
            <v>3.6716251288399998E-6</v>
          </cell>
          <cell r="AB49">
            <v>1.28087689085E-5</v>
          </cell>
          <cell r="AC49">
            <v>1.30609238915E-5</v>
          </cell>
          <cell r="AD49">
            <v>2.1430312373599999E-5</v>
          </cell>
          <cell r="AE49">
            <v>3.93435088102E-5</v>
          </cell>
          <cell r="AF49">
            <v>5.9348836831900001E-5</v>
          </cell>
          <cell r="AG49">
            <v>6.3988103563599995E-5</v>
          </cell>
          <cell r="AH49">
            <v>5.7794136705300003E-5</v>
          </cell>
          <cell r="AI49">
            <v>5.27115117707E-5</v>
          </cell>
          <cell r="AJ49">
            <v>4.7971988024199997E-5</v>
          </cell>
          <cell r="AK49">
            <v>3.8877812186700002E-5</v>
          </cell>
          <cell r="AL49">
            <v>2.8885785782399999E-5</v>
          </cell>
          <cell r="AM49">
            <v>2.1749882664699999E-5</v>
          </cell>
          <cell r="AN49">
            <v>1.7544558890699999E-5</v>
          </cell>
          <cell r="AO49">
            <v>7.7705540313000008E-6</v>
          </cell>
          <cell r="AP49">
            <v>5.8671773469099998E-6</v>
          </cell>
          <cell r="AQ49">
            <v>1.5578788706900001E-5</v>
          </cell>
          <cell r="AR49">
            <v>3.26840114859E-5</v>
          </cell>
          <cell r="AS49">
            <v>4.8210921849300001E-5</v>
          </cell>
          <cell r="AT49">
            <v>5.6317742360299999E-5</v>
          </cell>
          <cell r="AU49">
            <v>5.51292055784E-5</v>
          </cell>
          <cell r="AV49">
            <v>5.19981192461E-5</v>
          </cell>
          <cell r="AW49">
            <v>5.17378171292E-5</v>
          </cell>
          <cell r="AX49">
            <v>4.6506088241200003E-5</v>
          </cell>
          <cell r="AY49">
            <v>4.0799482800999999E-5</v>
          </cell>
          <cell r="AZ49">
            <v>3.6864892868799998E-5</v>
          </cell>
          <cell r="BA49">
            <v>1.48829886626E-5</v>
          </cell>
        </row>
        <row r="50">
          <cell r="B50">
            <v>5.01080687297E-6</v>
          </cell>
          <cell r="C50">
            <v>1.10295427537E-6</v>
          </cell>
          <cell r="D50">
            <v>4.7314995522899999E-6</v>
          </cell>
          <cell r="E50">
            <v>1.0209857659200001E-5</v>
          </cell>
          <cell r="F50">
            <v>1.6034891385599999E-5</v>
          </cell>
          <cell r="G50">
            <v>1.7217109047500001E-5</v>
          </cell>
          <cell r="H50">
            <v>1.92562731728E-5</v>
          </cell>
          <cell r="I50">
            <v>1.8013778954400001E-5</v>
          </cell>
          <cell r="J50">
            <v>1.6690735691299999E-5</v>
          </cell>
          <cell r="K50">
            <v>1.5344632563900001E-5</v>
          </cell>
          <cell r="L50">
            <v>1.25562726499E-5</v>
          </cell>
          <cell r="M50">
            <v>1.2770499537199999E-5</v>
          </cell>
          <cell r="N50">
            <v>1.27647812649E-5</v>
          </cell>
          <cell r="O50">
            <v>9.3761726166900003E-7</v>
          </cell>
          <cell r="P50">
            <v>1.66903799132E-6</v>
          </cell>
          <cell r="Q50">
            <v>5.3641203122600002E-6</v>
          </cell>
          <cell r="R50">
            <v>1.00994226513E-5</v>
          </cell>
          <cell r="S50">
            <v>1.3909039949300001E-5</v>
          </cell>
          <cell r="T50">
            <v>4.08930719046E-5</v>
          </cell>
          <cell r="U50">
            <v>4.1521729506900001E-5</v>
          </cell>
          <cell r="V50">
            <v>4.10429609031E-5</v>
          </cell>
          <cell r="W50">
            <v>4.2176743668399997E-5</v>
          </cell>
          <cell r="X50">
            <v>3.5895162632199999E-5</v>
          </cell>
          <cell r="Y50">
            <v>2.72355774428E-5</v>
          </cell>
          <cell r="Z50">
            <v>2.1232541443700001E-5</v>
          </cell>
          <cell r="AA50">
            <v>4.9573417069300001E-6</v>
          </cell>
          <cell r="AB50">
            <v>9.0154838459699993E-6</v>
          </cell>
          <cell r="AC50">
            <v>1.01618100613E-5</v>
          </cell>
          <cell r="AD50">
            <v>1.7710404451399999E-5</v>
          </cell>
          <cell r="AE50">
            <v>3.4594728787500002E-5</v>
          </cell>
          <cell r="AF50">
            <v>5.3374983210800002E-5</v>
          </cell>
          <cell r="AG50">
            <v>5.7794136705300003E-5</v>
          </cell>
          <cell r="AH50">
            <v>5.59360407331E-5</v>
          </cell>
          <cell r="AI50">
            <v>5.1193092210700002E-5</v>
          </cell>
          <cell r="AJ50">
            <v>4.7060892099799997E-5</v>
          </cell>
          <cell r="AK50">
            <v>3.8783191678399997E-5</v>
          </cell>
          <cell r="AL50">
            <v>2.9027080530599999E-5</v>
          </cell>
          <cell r="AM50">
            <v>2.2448327836900001E-5</v>
          </cell>
          <cell r="AN50">
            <v>1.89231656302E-5</v>
          </cell>
          <cell r="AO50">
            <v>2.5726459273700001E-6</v>
          </cell>
          <cell r="AP50">
            <v>1.5952303684800001E-6</v>
          </cell>
          <cell r="AQ50">
            <v>1.14780929682E-5</v>
          </cell>
          <cell r="AR50">
            <v>2.8259223607799999E-5</v>
          </cell>
          <cell r="AS50">
            <v>4.3442990366400002E-5</v>
          </cell>
          <cell r="AT50">
            <v>5.2613221614699999E-5</v>
          </cell>
          <cell r="AU50">
            <v>5.27591661076E-5</v>
          </cell>
          <cell r="AV50">
            <v>5.0416830234600002E-5</v>
          </cell>
          <cell r="AW50">
            <v>5.0882734361200002E-5</v>
          </cell>
          <cell r="AX50">
            <v>4.6396672348000003E-5</v>
          </cell>
          <cell r="AY50">
            <v>4.12090717E-5</v>
          </cell>
          <cell r="AZ50">
            <v>3.7636882657699999E-5</v>
          </cell>
          <cell r="BA50">
            <v>1.67726577335E-5</v>
          </cell>
        </row>
        <row r="51">
          <cell r="B51">
            <v>4.4912221190099998E-6</v>
          </cell>
          <cell r="C51">
            <v>9.6561828232499993E-7</v>
          </cell>
          <cell r="D51">
            <v>4.28372044624E-6</v>
          </cell>
          <cell r="E51">
            <v>9.20543586346E-6</v>
          </cell>
          <cell r="F51">
            <v>1.4544084602599999E-5</v>
          </cell>
          <cell r="G51">
            <v>1.5209021781299999E-5</v>
          </cell>
          <cell r="H51">
            <v>1.7781270354999999E-5</v>
          </cell>
          <cell r="I51">
            <v>1.66270263347E-5</v>
          </cell>
          <cell r="J51">
            <v>1.54312667691E-5</v>
          </cell>
          <cell r="K51">
            <v>1.38584163227E-5</v>
          </cell>
          <cell r="L51">
            <v>1.13682430356E-5</v>
          </cell>
          <cell r="M51">
            <v>1.17271823796E-5</v>
          </cell>
          <cell r="N51">
            <v>1.17226495472E-5</v>
          </cell>
          <cell r="O51">
            <v>4.78664711904E-7</v>
          </cell>
          <cell r="P51">
            <v>1.1149515410799999E-6</v>
          </cell>
          <cell r="Q51">
            <v>4.5054853491399997E-6</v>
          </cell>
          <cell r="R51">
            <v>8.3752604917300001E-6</v>
          </cell>
          <cell r="S51">
            <v>1.1727208378399999E-5</v>
          </cell>
          <cell r="T51">
            <v>3.79755203771E-5</v>
          </cell>
          <cell r="U51">
            <v>3.8451959954099997E-5</v>
          </cell>
          <cell r="V51">
            <v>3.8072560598299997E-5</v>
          </cell>
          <cell r="W51">
            <v>3.91977761035E-5</v>
          </cell>
          <cell r="X51">
            <v>3.3788644308399997E-5</v>
          </cell>
          <cell r="Y51">
            <v>2.6618454553400001E-5</v>
          </cell>
          <cell r="Z51">
            <v>2.07772930306E-5</v>
          </cell>
          <cell r="AA51">
            <v>5.9077584146500001E-6</v>
          </cell>
          <cell r="AB51">
            <v>6.9818071109200001E-6</v>
          </cell>
          <cell r="AC51">
            <v>7.8166064175599995E-6</v>
          </cell>
          <cell r="AD51">
            <v>1.49527936317E-5</v>
          </cell>
          <cell r="AE51">
            <v>3.08570890535E-5</v>
          </cell>
          <cell r="AF51">
            <v>4.8198217672000001E-5</v>
          </cell>
          <cell r="AG51">
            <v>5.27115117707E-5</v>
          </cell>
          <cell r="AH51">
            <v>5.1193092210700002E-5</v>
          </cell>
          <cell r="AI51">
            <v>4.8456113501900002E-5</v>
          </cell>
          <cell r="AJ51">
            <v>4.4922141752400001E-5</v>
          </cell>
          <cell r="AK51">
            <v>3.77712339755E-5</v>
          </cell>
          <cell r="AL51">
            <v>2.9477048903800001E-5</v>
          </cell>
          <cell r="AM51">
            <v>2.3587925682800001E-5</v>
          </cell>
          <cell r="AN51">
            <v>2.0212878580500001E-5</v>
          </cell>
          <cell r="AO51">
            <v>8.1201881848599997E-7</v>
          </cell>
          <cell r="AP51">
            <v>1.3605178630299999E-7</v>
          </cell>
          <cell r="AQ51">
            <v>9.6441158838500008E-6</v>
          </cell>
          <cell r="AR51">
            <v>2.5472442923699998E-5</v>
          </cell>
          <cell r="AS51">
            <v>4.0012987425800002E-5</v>
          </cell>
          <cell r="AT51">
            <v>4.8684422097899998E-5</v>
          </cell>
          <cell r="AU51">
            <v>4.9276709081900002E-5</v>
          </cell>
          <cell r="AV51">
            <v>4.7716021588299997E-5</v>
          </cell>
          <cell r="AW51">
            <v>4.8220139678300002E-5</v>
          </cell>
          <cell r="AX51">
            <v>4.4115066589799999E-5</v>
          </cell>
          <cell r="AY51">
            <v>3.9881252857099997E-5</v>
          </cell>
          <cell r="AZ51">
            <v>3.65031020417E-5</v>
          </cell>
          <cell r="BA51">
            <v>1.7937875752499999E-5</v>
          </cell>
        </row>
        <row r="52">
          <cell r="B52">
            <v>3.8348076534699998E-6</v>
          </cell>
          <cell r="C52">
            <v>4.9152899832600003E-7</v>
          </cell>
          <cell r="D52">
            <v>3.49944699258E-6</v>
          </cell>
          <cell r="E52">
            <v>7.7196690852200002E-6</v>
          </cell>
          <cell r="F52">
            <v>1.2635773667500001E-5</v>
          </cell>
          <cell r="G52">
            <v>1.3079994795E-5</v>
          </cell>
          <cell r="H52">
            <v>1.57910944981E-5</v>
          </cell>
          <cell r="I52">
            <v>1.4645319314399999E-5</v>
          </cell>
          <cell r="J52">
            <v>1.3688164919999999E-5</v>
          </cell>
          <cell r="K52">
            <v>1.2364331214599999E-5</v>
          </cell>
          <cell r="L52">
            <v>1.03011338105E-5</v>
          </cell>
          <cell r="M52">
            <v>1.07239544857E-5</v>
          </cell>
          <cell r="N52">
            <v>1.0721172247E-5</v>
          </cell>
          <cell r="O52">
            <v>8.9905658588100006E-8</v>
          </cell>
          <cell r="P52">
            <v>7.1471700008500003E-7</v>
          </cell>
          <cell r="Q52">
            <v>3.6974719575799999E-6</v>
          </cell>
          <cell r="R52">
            <v>7.06583076287E-6</v>
          </cell>
          <cell r="S52">
            <v>9.9428939814099997E-6</v>
          </cell>
          <cell r="T52">
            <v>3.55329377927E-5</v>
          </cell>
          <cell r="U52">
            <v>3.6182187024400002E-5</v>
          </cell>
          <cell r="V52">
            <v>3.60401053689E-5</v>
          </cell>
          <cell r="W52">
            <v>3.7286587706300003E-5</v>
          </cell>
          <cell r="X52">
            <v>3.2293082741300001E-5</v>
          </cell>
          <cell r="Y52">
            <v>2.6133972095000001E-5</v>
          </cell>
          <cell r="Z52">
            <v>2.0296218592299999E-5</v>
          </cell>
          <cell r="AA52">
            <v>6.6292601100199999E-6</v>
          </cell>
          <cell r="AB52">
            <v>4.7764500984499998E-6</v>
          </cell>
          <cell r="AC52">
            <v>5.8627974917499997E-6</v>
          </cell>
          <cell r="AD52">
            <v>1.2461542714199999E-5</v>
          </cell>
          <cell r="AE52">
            <v>2.7432346887000001E-5</v>
          </cell>
          <cell r="AF52">
            <v>4.3570660480599999E-5</v>
          </cell>
          <cell r="AG52">
            <v>4.7971988024199997E-5</v>
          </cell>
          <cell r="AH52">
            <v>4.7060892099799997E-5</v>
          </cell>
          <cell r="AI52">
            <v>4.4922141752400001E-5</v>
          </cell>
          <cell r="AJ52">
            <v>4.26556204043E-5</v>
          </cell>
          <cell r="AK52">
            <v>3.6467723830599999E-5</v>
          </cell>
          <cell r="AL52">
            <v>2.9087129112700001E-5</v>
          </cell>
          <cell r="AM52">
            <v>2.3893010155700001E-5</v>
          </cell>
          <cell r="AN52">
            <v>2.10016393056E-5</v>
          </cell>
          <cell r="AO52">
            <v>-1.1067641300699999E-6</v>
          </cell>
          <cell r="AP52">
            <v>-1.28266769863E-6</v>
          </cell>
          <cell r="AQ52">
            <v>7.93340235209E-6</v>
          </cell>
          <cell r="AR52">
            <v>2.3123767258099999E-5</v>
          </cell>
          <cell r="AS52">
            <v>3.6985243861699997E-5</v>
          </cell>
          <cell r="AT52">
            <v>4.5006678234100002E-5</v>
          </cell>
          <cell r="AU52">
            <v>4.5824493293899998E-5</v>
          </cell>
          <cell r="AV52">
            <v>4.4779229755600002E-5</v>
          </cell>
          <cell r="AW52">
            <v>4.5485096974099997E-5</v>
          </cell>
          <cell r="AX52">
            <v>4.1685535634500002E-5</v>
          </cell>
          <cell r="AY52">
            <v>3.8241150330199998E-5</v>
          </cell>
          <cell r="AZ52">
            <v>3.5221890053400001E-5</v>
          </cell>
          <cell r="BA52">
            <v>1.8162005651899999E-5</v>
          </cell>
        </row>
        <row r="53">
          <cell r="B53">
            <v>2.1717672736599999E-6</v>
          </cell>
          <cell r="C53">
            <v>-4.6170077415700001E-7</v>
          </cell>
          <cell r="D53">
            <v>2.5276659357299998E-6</v>
          </cell>
          <cell r="E53">
            <v>5.5766323657900002E-6</v>
          </cell>
          <cell r="F53">
            <v>9.4345700383500002E-6</v>
          </cell>
          <cell r="G53">
            <v>9.1841395936200008E-6</v>
          </cell>
          <cell r="H53">
            <v>1.1415481760499999E-5</v>
          </cell>
          <cell r="I53">
            <v>1.06551204219E-5</v>
          </cell>
          <cell r="J53">
            <v>1.0129229074000001E-5</v>
          </cell>
          <cell r="K53">
            <v>9.3483310531599993E-6</v>
          </cell>
          <cell r="L53">
            <v>8.1670946986900008E-6</v>
          </cell>
          <cell r="M53">
            <v>8.62617321362E-6</v>
          </cell>
          <cell r="N53">
            <v>8.6253984806699997E-6</v>
          </cell>
          <cell r="O53">
            <v>-3.8053203193500001E-7</v>
          </cell>
          <cell r="P53">
            <v>5.1785644631299999E-7</v>
          </cell>
          <cell r="Q53">
            <v>2.9157526304900001E-6</v>
          </cell>
          <cell r="R53">
            <v>5.4510376526800004E-6</v>
          </cell>
          <cell r="S53">
            <v>7.6514416415599996E-6</v>
          </cell>
          <cell r="T53">
            <v>3.0705795465400003E-5</v>
          </cell>
          <cell r="U53">
            <v>3.15598650152E-5</v>
          </cell>
          <cell r="V53">
            <v>3.20253228111E-5</v>
          </cell>
          <cell r="W53">
            <v>3.34235296093E-5</v>
          </cell>
          <cell r="X53">
            <v>2.9489173330200001E-5</v>
          </cell>
          <cell r="Y53">
            <v>2.4969660258500001E-5</v>
          </cell>
          <cell r="Z53">
            <v>1.9409244046900002E-5</v>
          </cell>
          <cell r="AA53">
            <v>7.9053659193499994E-6</v>
          </cell>
          <cell r="AB53">
            <v>1.6541034548E-6</v>
          </cell>
          <cell r="AC53">
            <v>2.8550595617399999E-6</v>
          </cell>
          <cell r="AD53">
            <v>8.5675233497000003E-6</v>
          </cell>
          <cell r="AE53">
            <v>2.15189091834E-5</v>
          </cell>
          <cell r="AF53">
            <v>3.5188613906799998E-5</v>
          </cell>
          <cell r="AG53">
            <v>3.8877812186700002E-5</v>
          </cell>
          <cell r="AH53">
            <v>3.8783191678399997E-5</v>
          </cell>
          <cell r="AI53">
            <v>3.77712339755E-5</v>
          </cell>
          <cell r="AJ53">
            <v>3.6467723830599999E-5</v>
          </cell>
          <cell r="AK53">
            <v>3.3894793158499997E-5</v>
          </cell>
          <cell r="AL53">
            <v>2.8653758848299999E-5</v>
          </cell>
          <cell r="AM53">
            <v>2.4781914389800001E-5</v>
          </cell>
          <cell r="AN53">
            <v>2.24292098211E-5</v>
          </cell>
          <cell r="AO53">
            <v>-3.5546346096400002E-6</v>
          </cell>
          <cell r="AP53">
            <v>-2.97399238661E-6</v>
          </cell>
          <cell r="AQ53">
            <v>5.4099015299699997E-6</v>
          </cell>
          <cell r="AR53">
            <v>1.8789266969700001E-5</v>
          </cell>
          <cell r="AS53">
            <v>3.1338439507299997E-5</v>
          </cell>
          <cell r="AT53">
            <v>3.8638790553200002E-5</v>
          </cell>
          <cell r="AU53">
            <v>3.9529421107100003E-5</v>
          </cell>
          <cell r="AV53">
            <v>3.9084918650100001E-5</v>
          </cell>
          <cell r="AW53">
            <v>4.0274426159499997E-5</v>
          </cell>
          <cell r="AX53">
            <v>3.7368245056700001E-5</v>
          </cell>
          <cell r="AY53">
            <v>3.5911571126199999E-5</v>
          </cell>
          <cell r="AZ53">
            <v>3.3127431583900003E-5</v>
          </cell>
          <cell r="BA53">
            <v>1.8874937811800001E-5</v>
          </cell>
        </row>
        <row r="54">
          <cell r="B54">
            <v>9.566565309719999E-7</v>
          </cell>
          <cell r="C54">
            <v>-9.8694415951699992E-7</v>
          </cell>
          <cell r="D54">
            <v>1.2394388106500001E-6</v>
          </cell>
          <cell r="E54">
            <v>3.3338908429700001E-6</v>
          </cell>
          <cell r="F54">
            <v>6.3737785457799999E-6</v>
          </cell>
          <cell r="G54">
            <v>3.7704039519100001E-6</v>
          </cell>
          <cell r="H54">
            <v>6.1982733748000004E-6</v>
          </cell>
          <cell r="I54">
            <v>5.6557392897100004E-6</v>
          </cell>
          <cell r="J54">
            <v>5.6563651310199997E-6</v>
          </cell>
          <cell r="K54">
            <v>5.1971107390700004E-6</v>
          </cell>
          <cell r="L54">
            <v>4.91784455421E-6</v>
          </cell>
          <cell r="M54">
            <v>5.2059341931100002E-6</v>
          </cell>
          <cell r="N54">
            <v>5.2022630788500004E-6</v>
          </cell>
          <cell r="O54">
            <v>-1.23699936692E-6</v>
          </cell>
          <cell r="P54">
            <v>-5.0988788220100003E-7</v>
          </cell>
          <cell r="Q54">
            <v>1.6340061297299999E-6</v>
          </cell>
          <cell r="R54">
            <v>3.09253654429E-6</v>
          </cell>
          <cell r="S54">
            <v>4.5242118227800002E-6</v>
          </cell>
          <cell r="T54">
            <v>2.4108071584999999E-5</v>
          </cell>
          <cell r="U54">
            <v>2.4631752349399999E-5</v>
          </cell>
          <cell r="V54">
            <v>2.5246879665399999E-5</v>
          </cell>
          <cell r="W54">
            <v>2.6373361225900001E-5</v>
          </cell>
          <cell r="X54">
            <v>2.43779460776E-5</v>
          </cell>
          <cell r="Y54">
            <v>2.2959744099000001E-5</v>
          </cell>
          <cell r="Z54">
            <v>1.79334665527E-5</v>
          </cell>
          <cell r="AA54">
            <v>9.1574319778100007E-6</v>
          </cell>
          <cell r="AB54">
            <v>-8.6016194338199995E-7</v>
          </cell>
          <cell r="AC54">
            <v>3.54685120508E-7</v>
          </cell>
          <cell r="AD54">
            <v>5.2240570811100001E-6</v>
          </cell>
          <cell r="AE54">
            <v>1.52253069126E-5</v>
          </cell>
          <cell r="AF54">
            <v>2.5430698058899999E-5</v>
          </cell>
          <cell r="AG54">
            <v>2.8885785782399999E-5</v>
          </cell>
          <cell r="AH54">
            <v>2.9027080530599999E-5</v>
          </cell>
          <cell r="AI54">
            <v>2.9477048903800001E-5</v>
          </cell>
          <cell r="AJ54">
            <v>2.9087129112700001E-5</v>
          </cell>
          <cell r="AK54">
            <v>2.8653758848299999E-5</v>
          </cell>
          <cell r="AL54">
            <v>2.82700686853E-5</v>
          </cell>
          <cell r="AM54">
            <v>2.54267109616E-5</v>
          </cell>
          <cell r="AN54">
            <v>2.37547132033E-5</v>
          </cell>
          <cell r="AO54">
            <v>-4.5564929210000004E-6</v>
          </cell>
          <cell r="AP54">
            <v>-3.1893675210699998E-6</v>
          </cell>
          <cell r="AQ54">
            <v>3.46186629063E-6</v>
          </cell>
          <cell r="AR54">
            <v>1.35807679616E-5</v>
          </cell>
          <cell r="AS54">
            <v>2.3814956026800002E-5</v>
          </cell>
          <cell r="AT54">
            <v>2.95461466873E-5</v>
          </cell>
          <cell r="AU54">
            <v>3.0778361736500003E-5</v>
          </cell>
          <cell r="AV54">
            <v>3.1017662737899998E-5</v>
          </cell>
          <cell r="AW54">
            <v>3.2146676608099999E-5</v>
          </cell>
          <cell r="AX54">
            <v>3.1206165353099999E-5</v>
          </cell>
          <cell r="AY54">
            <v>3.2019071548599998E-5</v>
          </cell>
          <cell r="AZ54">
            <v>2.9157135304599998E-5</v>
          </cell>
          <cell r="BA54">
            <v>1.9256325818699999E-5</v>
          </cell>
        </row>
        <row r="55">
          <cell r="B55">
            <v>7.1826828844200003E-7</v>
          </cell>
          <cell r="C55">
            <v>-1.40386169869E-6</v>
          </cell>
          <cell r="D55">
            <v>1.0864179751E-7</v>
          </cell>
          <cell r="E55">
            <v>1.4082819135700001E-6</v>
          </cell>
          <cell r="F55">
            <v>3.7534847111899999E-6</v>
          </cell>
          <cell r="G55">
            <v>7.7785109458599999E-7</v>
          </cell>
          <cell r="H55">
            <v>3.9830404987999997E-6</v>
          </cell>
          <cell r="I55">
            <v>3.51865935102E-6</v>
          </cell>
          <cell r="J55">
            <v>3.7254392103299999E-6</v>
          </cell>
          <cell r="K55">
            <v>3.6617814774099998E-6</v>
          </cell>
          <cell r="L55">
            <v>3.9329500161100002E-6</v>
          </cell>
          <cell r="M55">
            <v>4.2899604620399998E-6</v>
          </cell>
          <cell r="N55">
            <v>4.2828969766499997E-6</v>
          </cell>
          <cell r="O55">
            <v>-1.29083288095E-6</v>
          </cell>
          <cell r="P55">
            <v>-8.9620219077099998E-7</v>
          </cell>
          <cell r="Q55">
            <v>8.1761091949500004E-7</v>
          </cell>
          <cell r="R55">
            <v>1.69682582825E-6</v>
          </cell>
          <cell r="S55">
            <v>2.7856352064900002E-6</v>
          </cell>
          <cell r="T55">
            <v>1.95337101007E-5</v>
          </cell>
          <cell r="U55">
            <v>2.0092428771000001E-5</v>
          </cell>
          <cell r="V55">
            <v>2.0988150927899999E-5</v>
          </cell>
          <cell r="W55">
            <v>2.20319896451E-5</v>
          </cell>
          <cell r="X55">
            <v>2.08798154209E-5</v>
          </cell>
          <cell r="Y55">
            <v>2.06735331698E-5</v>
          </cell>
          <cell r="Z55">
            <v>1.6207602335900001E-5</v>
          </cell>
          <cell r="AA55">
            <v>8.8571590876E-6</v>
          </cell>
          <cell r="AB55">
            <v>-3.2518982619100002E-6</v>
          </cell>
          <cell r="AC55">
            <v>-1.4669798424599999E-6</v>
          </cell>
          <cell r="AD55">
            <v>2.4818861223199999E-6</v>
          </cell>
          <cell r="AE55">
            <v>1.05720248425E-5</v>
          </cell>
          <cell r="AF55">
            <v>1.8729533206799998E-5</v>
          </cell>
          <cell r="AG55">
            <v>2.1749882664699999E-5</v>
          </cell>
          <cell r="AH55">
            <v>2.2448327836900001E-5</v>
          </cell>
          <cell r="AI55">
            <v>2.3587925682800001E-5</v>
          </cell>
          <cell r="AJ55">
            <v>2.3893010155700001E-5</v>
          </cell>
          <cell r="AK55">
            <v>2.4781914389800001E-5</v>
          </cell>
          <cell r="AL55">
            <v>2.54267109616E-5</v>
          </cell>
          <cell r="AM55">
            <v>2.5097015589500001E-5</v>
          </cell>
          <cell r="AN55">
            <v>2.3678216549100001E-5</v>
          </cell>
          <cell r="AO55">
            <v>-5.65267408584E-6</v>
          </cell>
          <cell r="AP55">
            <v>-4.3893464156500004E-6</v>
          </cell>
          <cell r="AQ55">
            <v>1.2264937526099999E-6</v>
          </cell>
          <cell r="AR55">
            <v>9.9792044450499995E-6</v>
          </cell>
          <cell r="AS55">
            <v>1.89397856683E-5</v>
          </cell>
          <cell r="AT55">
            <v>2.38642021705E-5</v>
          </cell>
          <cell r="AU55">
            <v>2.5119525224500002E-5</v>
          </cell>
          <cell r="AV55">
            <v>2.5998208007099999E-5</v>
          </cell>
          <cell r="AW55">
            <v>2.7110208230500001E-5</v>
          </cell>
          <cell r="AX55">
            <v>2.6822911004900001E-5</v>
          </cell>
          <cell r="AY55">
            <v>2.8440332840899999E-5</v>
          </cell>
          <cell r="AZ55">
            <v>2.6066236440999999E-5</v>
          </cell>
          <cell r="BA55">
            <v>1.8450691314299999E-5</v>
          </cell>
        </row>
        <row r="56">
          <cell r="B56">
            <v>3.1044433010999999E-7</v>
          </cell>
          <cell r="C56">
            <v>-2.4347832608999998E-6</v>
          </cell>
          <cell r="D56">
            <v>-2.2198218190200001E-6</v>
          </cell>
          <cell r="E56">
            <v>-2.1522429645999999E-6</v>
          </cell>
          <cell r="F56">
            <v>-1.9842994172299999E-7</v>
          </cell>
          <cell r="G56">
            <v>-1.5077491377899999E-6</v>
          </cell>
          <cell r="H56">
            <v>6.39266460867E-7</v>
          </cell>
          <cell r="I56">
            <v>4.96790826778E-7</v>
          </cell>
          <cell r="J56">
            <v>1.03022989181E-6</v>
          </cell>
          <cell r="K56">
            <v>1.6813258092200001E-6</v>
          </cell>
          <cell r="L56">
            <v>2.7806639405799998E-6</v>
          </cell>
          <cell r="M56">
            <v>3.6154071687699999E-6</v>
          </cell>
          <cell r="N56">
            <v>3.61711877719E-6</v>
          </cell>
          <cell r="O56">
            <v>-1.82407781038E-6</v>
          </cell>
          <cell r="P56">
            <v>-2.0976819493200001E-6</v>
          </cell>
          <cell r="Q56">
            <v>-2.1661201631699998E-6</v>
          </cell>
          <cell r="R56">
            <v>-2.7026890011100001E-6</v>
          </cell>
          <cell r="S56">
            <v>-2.51540252007E-6</v>
          </cell>
          <cell r="T56">
            <v>1.5763821278599999E-5</v>
          </cell>
          <cell r="U56">
            <v>1.75060943688E-5</v>
          </cell>
          <cell r="V56">
            <v>1.9323700155000002E-5</v>
          </cell>
          <cell r="W56">
            <v>2.18798246341E-5</v>
          </cell>
          <cell r="X56">
            <v>1.9319461360500001E-5</v>
          </cell>
          <cell r="Y56">
            <v>1.72469289653E-5</v>
          </cell>
          <cell r="Z56">
            <v>1.4037009227900001E-5</v>
          </cell>
          <cell r="AA56">
            <v>1.0528344009099999E-5</v>
          </cell>
          <cell r="AB56">
            <v>-2.23311566228E-6</v>
          </cell>
          <cell r="AC56">
            <v>-2.26914872655E-6</v>
          </cell>
          <cell r="AD56">
            <v>1.7135213044400001E-7</v>
          </cell>
          <cell r="AE56">
            <v>7.5619103497199997E-6</v>
          </cell>
          <cell r="AF56">
            <v>1.47459965337E-5</v>
          </cell>
          <cell r="AG56">
            <v>1.7544558890699999E-5</v>
          </cell>
          <cell r="AH56">
            <v>1.89231656302E-5</v>
          </cell>
          <cell r="AI56">
            <v>2.0212878580500001E-5</v>
          </cell>
          <cell r="AJ56">
            <v>2.10016393056E-5</v>
          </cell>
          <cell r="AK56">
            <v>2.24292098211E-5</v>
          </cell>
          <cell r="AL56">
            <v>2.37547132033E-5</v>
          </cell>
          <cell r="AM56">
            <v>2.3678216549100001E-5</v>
          </cell>
          <cell r="AN56">
            <v>2.8227530040800001E-5</v>
          </cell>
          <cell r="AO56">
            <v>-1.08358580977E-5</v>
          </cell>
          <cell r="AP56">
            <v>-9.8505677415799998E-6</v>
          </cell>
          <cell r="AQ56">
            <v>-4.2300997727899997E-6</v>
          </cell>
          <cell r="AR56">
            <v>5.2973024679499998E-6</v>
          </cell>
          <cell r="AS56">
            <v>1.3896623074E-5</v>
          </cell>
          <cell r="AT56">
            <v>1.8333063178199999E-5</v>
          </cell>
          <cell r="AU56">
            <v>2.0098007921E-5</v>
          </cell>
          <cell r="AV56">
            <v>2.1855750403399998E-5</v>
          </cell>
          <cell r="AW56">
            <v>2.29483424941E-5</v>
          </cell>
          <cell r="AX56">
            <v>2.3099260311E-5</v>
          </cell>
          <cell r="AY56">
            <v>2.5006124087000001E-5</v>
          </cell>
          <cell r="AZ56">
            <v>2.2805576290399999E-5</v>
          </cell>
          <cell r="BA56">
            <v>1.6608893406300001E-5</v>
          </cell>
        </row>
        <row r="57">
          <cell r="B57">
            <v>1.3337868016200001E-6</v>
          </cell>
          <cell r="C57">
            <v>1.9252020472499999E-5</v>
          </cell>
          <cell r="D57">
            <v>3.4058646365000001E-5</v>
          </cell>
          <cell r="E57">
            <v>3.9096308078400003E-5</v>
          </cell>
          <cell r="F57">
            <v>3.9206023942300003E-5</v>
          </cell>
          <cell r="G57">
            <v>2.5315889486899999E-5</v>
          </cell>
          <cell r="H57">
            <v>2.2509203319E-5</v>
          </cell>
          <cell r="I57">
            <v>2.0971278130599999E-5</v>
          </cell>
          <cell r="J57">
            <v>1.5285076522600001E-5</v>
          </cell>
          <cell r="K57">
            <v>7.5142015665899999E-6</v>
          </cell>
          <cell r="L57">
            <v>4.1617431707299999E-7</v>
          </cell>
          <cell r="M57">
            <v>-4.9642980862500002E-6</v>
          </cell>
          <cell r="N57">
            <v>-5.0252934162800001E-6</v>
          </cell>
          <cell r="O57">
            <v>1.0761865080500001E-5</v>
          </cell>
          <cell r="P57">
            <v>1.9518177184599998E-5</v>
          </cell>
          <cell r="Q57">
            <v>3.7658885362700001E-5</v>
          </cell>
          <cell r="R57">
            <v>4.6231470602399997E-5</v>
          </cell>
          <cell r="S57">
            <v>4.9691687512600001E-5</v>
          </cell>
          <cell r="T57">
            <v>1.39770427697E-5</v>
          </cell>
          <cell r="U57">
            <v>1.9381984176800002E-6</v>
          </cell>
          <cell r="V57">
            <v>-9.8841848949199995E-6</v>
          </cell>
          <cell r="W57">
            <v>-2.16709953896E-5</v>
          </cell>
          <cell r="X57">
            <v>-1.29633644871E-5</v>
          </cell>
          <cell r="Y57">
            <v>-1.79706889377E-6</v>
          </cell>
          <cell r="Z57">
            <v>-5.65274619582E-6</v>
          </cell>
          <cell r="AA57">
            <v>-1.2233066903999999E-5</v>
          </cell>
          <cell r="AB57">
            <v>3.5546742972499999E-5</v>
          </cell>
          <cell r="AC57">
            <v>1.8468712831699999E-5</v>
          </cell>
          <cell r="AD57">
            <v>1.4105059408399999E-5</v>
          </cell>
          <cell r="AE57">
            <v>1.43141026061E-5</v>
          </cell>
          <cell r="AF57">
            <v>1.3693322284600001E-5</v>
          </cell>
          <cell r="AG57">
            <v>7.7705540313000008E-6</v>
          </cell>
          <cell r="AH57">
            <v>2.5726459273700001E-6</v>
          </cell>
          <cell r="AI57">
            <v>8.1201881848599997E-7</v>
          </cell>
          <cell r="AJ57">
            <v>-1.1067641300699999E-6</v>
          </cell>
          <cell r="AK57">
            <v>-3.5546346096400002E-6</v>
          </cell>
          <cell r="AL57">
            <v>-4.5564929210000004E-6</v>
          </cell>
          <cell r="AM57">
            <v>-5.65267408584E-6</v>
          </cell>
          <cell r="AN57">
            <v>-1.08358580977E-5</v>
          </cell>
          <cell r="AO57">
            <v>1.2617104036599999E-4</v>
          </cell>
          <cell r="AP57">
            <v>1.06036263405E-4</v>
          </cell>
          <cell r="AQ57">
            <v>7.3816598299699998E-5</v>
          </cell>
          <cell r="AR57">
            <v>5.30466051048E-5</v>
          </cell>
          <cell r="AS57">
            <v>3.9260904335400002E-5</v>
          </cell>
          <cell r="AT57">
            <v>2.3039296318900001E-5</v>
          </cell>
          <cell r="AU57">
            <v>1.34994876182E-5</v>
          </cell>
          <cell r="AV57">
            <v>7.6835198623800006E-6</v>
          </cell>
          <cell r="AW57">
            <v>8.5045737612700001E-7</v>
          </cell>
          <cell r="AX57">
            <v>9.2150850871200005E-7</v>
          </cell>
          <cell r="AY57">
            <v>-1.3810517686E-7</v>
          </cell>
          <cell r="AZ57">
            <v>-2.5139872352199998E-6</v>
          </cell>
          <cell r="BA57">
            <v>-1.23355020819E-5</v>
          </cell>
        </row>
        <row r="58">
          <cell r="B58">
            <v>3.9006770229799998E-6</v>
          </cell>
          <cell r="C58">
            <v>2.0914147715099999E-5</v>
          </cell>
          <cell r="D58">
            <v>3.8271768938100001E-5</v>
          </cell>
          <cell r="E58">
            <v>4.5275132767400002E-5</v>
          </cell>
          <cell r="F58">
            <v>4.7309060420500001E-5</v>
          </cell>
          <cell r="G58">
            <v>3.1470261824600001E-5</v>
          </cell>
          <cell r="H58">
            <v>2.9443628717500001E-5</v>
          </cell>
          <cell r="I58">
            <v>2.68971640136E-5</v>
          </cell>
          <cell r="J58">
            <v>2.0731881365699999E-5</v>
          </cell>
          <cell r="K58">
            <v>1.1575284785800001E-5</v>
          </cell>
          <cell r="L58">
            <v>2.9758635248799999E-6</v>
          </cell>
          <cell r="M58">
            <v>-2.2292733771799999E-6</v>
          </cell>
          <cell r="N58">
            <v>-2.2566640507200002E-6</v>
          </cell>
          <cell r="O58">
            <v>8.6563451331700001E-6</v>
          </cell>
          <cell r="P58">
            <v>2.1551545186100001E-5</v>
          </cell>
          <cell r="Q58">
            <v>4.1954588154199997E-5</v>
          </cell>
          <cell r="R58">
            <v>5.2765271409400001E-5</v>
          </cell>
          <cell r="S58">
            <v>5.7216093598900002E-5</v>
          </cell>
          <cell r="T58">
            <v>2.1280171866500001E-5</v>
          </cell>
          <cell r="U58">
            <v>7.8582125351600001E-6</v>
          </cell>
          <cell r="V58">
            <v>-4.2937058391900003E-6</v>
          </cell>
          <cell r="W58">
            <v>-1.66210563215E-5</v>
          </cell>
          <cell r="X58">
            <v>-8.6917725421099992E-6</v>
          </cell>
          <cell r="Y58">
            <v>1.97215797499E-6</v>
          </cell>
          <cell r="Z58">
            <v>-3.8517187169400003E-6</v>
          </cell>
          <cell r="AA58">
            <v>-1.43278112604E-5</v>
          </cell>
          <cell r="AB58">
            <v>2.5315938029800001E-5</v>
          </cell>
          <cell r="AC58">
            <v>1.7984056004799999E-5</v>
          </cell>
          <cell r="AD58">
            <v>1.32805168775E-5</v>
          </cell>
          <cell r="AE58">
            <v>1.0917925853000001E-5</v>
          </cell>
          <cell r="AF58">
            <v>9.8300947394499996E-6</v>
          </cell>
          <cell r="AG58">
            <v>5.8671773469099998E-6</v>
          </cell>
          <cell r="AH58">
            <v>1.5952303684800001E-6</v>
          </cell>
          <cell r="AI58">
            <v>1.3605178630299999E-7</v>
          </cell>
          <cell r="AJ58">
            <v>-1.28266769863E-6</v>
          </cell>
          <cell r="AK58">
            <v>-2.97399238661E-6</v>
          </cell>
          <cell r="AL58">
            <v>-3.1893675210699998E-6</v>
          </cell>
          <cell r="AM58">
            <v>-4.3893464156500004E-6</v>
          </cell>
          <cell r="AN58">
            <v>-9.8505677415799998E-6</v>
          </cell>
          <cell r="AO58">
            <v>1.06036263405E-4</v>
          </cell>
          <cell r="AP58">
            <v>1.08817921278E-4</v>
          </cell>
          <cell r="AQ58">
            <v>8.1893698463800005E-5</v>
          </cell>
          <cell r="AR58">
            <v>6.1598864311599995E-5</v>
          </cell>
          <cell r="AS58">
            <v>4.8462535823899998E-5</v>
          </cell>
          <cell r="AT58">
            <v>3.2020727602000001E-5</v>
          </cell>
          <cell r="AU58">
            <v>2.1441025635200001E-5</v>
          </cell>
          <cell r="AV58">
            <v>1.4046667562E-5</v>
          </cell>
          <cell r="AW58">
            <v>6.8577281816000001E-6</v>
          </cell>
          <cell r="AX58">
            <v>6.0334269883300004E-6</v>
          </cell>
          <cell r="AY58">
            <v>3.59387142792E-6</v>
          </cell>
          <cell r="AZ58">
            <v>7.4977923656700001E-7</v>
          </cell>
          <cell r="BA58">
            <v>-9.2025526127099994E-6</v>
          </cell>
        </row>
        <row r="59">
          <cell r="B59">
            <v>5.2529251905199997E-6</v>
          </cell>
          <cell r="C59">
            <v>1.8109126644600001E-5</v>
          </cell>
          <cell r="D59">
            <v>3.4263318340499998E-5</v>
          </cell>
          <cell r="E59">
            <v>4.2070544803199999E-5</v>
          </cell>
          <cell r="F59">
            <v>4.5359611740199997E-5</v>
          </cell>
          <cell r="G59">
            <v>3.34540538215E-5</v>
          </cell>
          <cell r="H59">
            <v>3.3388938685399998E-5</v>
          </cell>
          <cell r="I59">
            <v>3.0535503389499997E-5</v>
          </cell>
          <cell r="J59">
            <v>2.5175088803100001E-5</v>
          </cell>
          <cell r="K59">
            <v>1.5691073874999999E-5</v>
          </cell>
          <cell r="L59">
            <v>7.11662761493E-6</v>
          </cell>
          <cell r="M59">
            <v>3.4492774341199998E-6</v>
          </cell>
          <cell r="N59">
            <v>3.43619627244E-6</v>
          </cell>
          <cell r="O59">
            <v>7.5260957969300001E-6</v>
          </cell>
          <cell r="P59">
            <v>1.9312487600200001E-5</v>
          </cell>
          <cell r="Q59">
            <v>3.6646030925199997E-5</v>
          </cell>
          <cell r="R59">
            <v>4.7902784389100001E-5</v>
          </cell>
          <cell r="S59">
            <v>5.2525826003100001E-5</v>
          </cell>
          <cell r="T59">
            <v>3.4777428992099998E-5</v>
          </cell>
          <cell r="U59">
            <v>2.3161830384700001E-5</v>
          </cell>
          <cell r="V59">
            <v>1.23716818406E-5</v>
          </cell>
          <cell r="W59">
            <v>2.5606946411700002E-6</v>
          </cell>
          <cell r="X59">
            <v>5.3840340552199999E-6</v>
          </cell>
          <cell r="Y59">
            <v>8.4285590484900007E-6</v>
          </cell>
          <cell r="Z59">
            <v>1.9931135012499998E-6</v>
          </cell>
          <cell r="AA59">
            <v>-1.0349703139700001E-5</v>
          </cell>
          <cell r="AB59">
            <v>1.80189744812E-5</v>
          </cell>
          <cell r="AC59">
            <v>1.39442371785E-5</v>
          </cell>
          <cell r="AD59">
            <v>1.41936981021E-5</v>
          </cell>
          <cell r="AE59">
            <v>1.5090159451E-5</v>
          </cell>
          <cell r="AF59">
            <v>1.7996664516900001E-5</v>
          </cell>
          <cell r="AG59">
            <v>1.5578788706900001E-5</v>
          </cell>
          <cell r="AH59">
            <v>1.14780929682E-5</v>
          </cell>
          <cell r="AI59">
            <v>9.6441158838500008E-6</v>
          </cell>
          <cell r="AJ59">
            <v>7.93340235209E-6</v>
          </cell>
          <cell r="AK59">
            <v>5.4099015299699997E-6</v>
          </cell>
          <cell r="AL59">
            <v>3.46186629063E-6</v>
          </cell>
          <cell r="AM59">
            <v>1.2264937526099999E-6</v>
          </cell>
          <cell r="AN59">
            <v>-4.2300997727899997E-6</v>
          </cell>
          <cell r="AO59">
            <v>7.3816598299699998E-5</v>
          </cell>
          <cell r="AP59">
            <v>8.1893698463800005E-5</v>
          </cell>
          <cell r="AQ59">
            <v>7.6125161938499997E-5</v>
          </cell>
          <cell r="AR59">
            <v>6.8191463510200001E-5</v>
          </cell>
          <cell r="AS59">
            <v>6.2515651055200007E-5</v>
          </cell>
          <cell r="AT59">
            <v>4.9280533100900002E-5</v>
          </cell>
          <cell r="AU59">
            <v>3.9345677649200002E-5</v>
          </cell>
          <cell r="AV59">
            <v>3.1904410030399999E-5</v>
          </cell>
          <cell r="AW59">
            <v>2.5151494482299999E-5</v>
          </cell>
          <cell r="AX59">
            <v>2.0349189968500001E-5</v>
          </cell>
          <cell r="AY59">
            <v>1.5602168381299999E-5</v>
          </cell>
          <cell r="AZ59">
            <v>1.2884499616E-5</v>
          </cell>
          <cell r="BA59">
            <v>-1.9073038506299999E-6</v>
          </cell>
        </row>
        <row r="60">
          <cell r="B60">
            <v>5.27423257697E-6</v>
          </cell>
          <cell r="C60">
            <v>1.39477221961E-5</v>
          </cell>
          <cell r="D60">
            <v>2.6625743629199999E-5</v>
          </cell>
          <cell r="E60">
            <v>3.4768945803199997E-5</v>
          </cell>
          <cell r="F60">
            <v>3.8586275850200002E-5</v>
          </cell>
          <cell r="G60">
            <v>2.68465153806E-5</v>
          </cell>
          <cell r="H60">
            <v>3.0862622204199998E-5</v>
          </cell>
          <cell r="I60">
            <v>2.7505155858100001E-5</v>
          </cell>
          <cell r="J60">
            <v>2.26961101119E-5</v>
          </cell>
          <cell r="K60">
            <v>1.3062535361000001E-5</v>
          </cell>
          <cell r="L60">
            <v>4.7383247718600004E-6</v>
          </cell>
          <cell r="M60">
            <v>1.14293370684E-6</v>
          </cell>
          <cell r="N60">
            <v>1.13477913856E-6</v>
          </cell>
          <cell r="O60">
            <v>5.7358882251499998E-6</v>
          </cell>
          <cell r="P60">
            <v>1.6346920806500001E-5</v>
          </cell>
          <cell r="Q60">
            <v>2.8997457182900001E-5</v>
          </cell>
          <cell r="R60">
            <v>3.8689043978699997E-5</v>
          </cell>
          <cell r="S60">
            <v>4.2406454950800001E-5</v>
          </cell>
          <cell r="T60">
            <v>5.6824983430500002E-5</v>
          </cell>
          <cell r="U60">
            <v>4.7408454482999999E-5</v>
          </cell>
          <cell r="V60">
            <v>3.9293203060900002E-5</v>
          </cell>
          <cell r="W60">
            <v>3.2678916509200003E-5</v>
          </cell>
          <cell r="X60">
            <v>2.69405705683E-5</v>
          </cell>
          <cell r="Y60">
            <v>1.7922290324000001E-5</v>
          </cell>
          <cell r="Z60">
            <v>9.9387326017399996E-6</v>
          </cell>
          <cell r="AA60">
            <v>-9.2831929534400002E-6</v>
          </cell>
          <cell r="AB60">
            <v>1.1782118366300001E-5</v>
          </cell>
          <cell r="AC60">
            <v>8.9001229880400008E-6</v>
          </cell>
          <cell r="AD60">
            <v>1.1918878648800001E-5</v>
          </cell>
          <cell r="AE60">
            <v>2.16057347148E-5</v>
          </cell>
          <cell r="AF60">
            <v>3.2769183922800002E-5</v>
          </cell>
          <cell r="AG60">
            <v>3.26840114859E-5</v>
          </cell>
          <cell r="AH60">
            <v>2.8259223607799999E-5</v>
          </cell>
          <cell r="AI60">
            <v>2.5472442923699998E-5</v>
          </cell>
          <cell r="AJ60">
            <v>2.3123767258099999E-5</v>
          </cell>
          <cell r="AK60">
            <v>1.8789266969700001E-5</v>
          </cell>
          <cell r="AL60">
            <v>1.35807679616E-5</v>
          </cell>
          <cell r="AM60">
            <v>9.9792044450499995E-6</v>
          </cell>
          <cell r="AN60">
            <v>5.2973024679499998E-6</v>
          </cell>
          <cell r="AO60">
            <v>5.30466051048E-5</v>
          </cell>
          <cell r="AP60">
            <v>6.1598864311599995E-5</v>
          </cell>
          <cell r="AQ60">
            <v>6.8191463510200001E-5</v>
          </cell>
          <cell r="AR60">
            <v>8.1776449969099996E-5</v>
          </cell>
          <cell r="AS60">
            <v>8.9553212210900004E-5</v>
          </cell>
          <cell r="AT60">
            <v>7.9170065194900005E-5</v>
          </cell>
          <cell r="AU60">
            <v>6.7883841381100005E-5</v>
          </cell>
          <cell r="AV60">
            <v>5.8891122042899999E-5</v>
          </cell>
          <cell r="AW60">
            <v>5.2334783446599998E-5</v>
          </cell>
          <cell r="AX60">
            <v>4.2091840512299999E-5</v>
          </cell>
          <cell r="AY60">
            <v>3.1829306486E-5</v>
          </cell>
          <cell r="AZ60">
            <v>2.7562362541700001E-5</v>
          </cell>
          <cell r="BA60">
            <v>5.0465502860499999E-6</v>
          </cell>
        </row>
        <row r="61">
          <cell r="B61">
            <v>5.6229365190400003E-6</v>
          </cell>
          <cell r="C61">
            <v>1.15808183255E-5</v>
          </cell>
          <cell r="D61">
            <v>2.2530670809500001E-5</v>
          </cell>
          <cell r="E61">
            <v>3.2721189547699999E-5</v>
          </cell>
          <cell r="F61">
            <v>3.9065225927099999E-5</v>
          </cell>
          <cell r="G61">
            <v>2.88333143047E-5</v>
          </cell>
          <cell r="H61">
            <v>3.6074065834300001E-5</v>
          </cell>
          <cell r="I61">
            <v>3.27391458765E-5</v>
          </cell>
          <cell r="J61">
            <v>2.8224663516700001E-5</v>
          </cell>
          <cell r="K61">
            <v>1.91713950243E-5</v>
          </cell>
          <cell r="L61">
            <v>1.09689899501E-5</v>
          </cell>
          <cell r="M61">
            <v>7.5141702254599997E-6</v>
          </cell>
          <cell r="N61">
            <v>7.5009876006099998E-6</v>
          </cell>
          <cell r="O61">
            <v>3.8046762819700001E-6</v>
          </cell>
          <cell r="P61">
            <v>1.3419266184299999E-5</v>
          </cell>
          <cell r="Q61">
            <v>2.5156929990400001E-5</v>
          </cell>
          <cell r="R61">
            <v>3.5258135752200002E-5</v>
          </cell>
          <cell r="S61">
            <v>4.0110938093500003E-5</v>
          </cell>
          <cell r="T61">
            <v>7.6916908794099999E-5</v>
          </cell>
          <cell r="U61">
            <v>6.8773133907099995E-5</v>
          </cell>
          <cell r="V61">
            <v>6.1701747015999999E-5</v>
          </cell>
          <cell r="W61">
            <v>5.6622021338799997E-5</v>
          </cell>
          <cell r="X61">
            <v>4.6631099252799997E-5</v>
          </cell>
          <cell r="Y61">
            <v>3.1243748383900002E-5</v>
          </cell>
          <cell r="Z61">
            <v>2.0121954109200002E-5</v>
          </cell>
          <cell r="AA61">
            <v>-7.8032723631699996E-6</v>
          </cell>
          <cell r="AB61">
            <v>9.5185649960300005E-6</v>
          </cell>
          <cell r="AC61">
            <v>6.7515482886299997E-6</v>
          </cell>
          <cell r="AD61">
            <v>1.13891107216E-5</v>
          </cell>
          <cell r="AE61">
            <v>2.68217929066E-5</v>
          </cell>
          <cell r="AF61">
            <v>4.48322569771E-5</v>
          </cell>
          <cell r="AG61">
            <v>4.8210921849300001E-5</v>
          </cell>
          <cell r="AH61">
            <v>4.3442990366400002E-5</v>
          </cell>
          <cell r="AI61">
            <v>4.0012987425800002E-5</v>
          </cell>
          <cell r="AJ61">
            <v>3.6985243861699997E-5</v>
          </cell>
          <cell r="AK61">
            <v>3.1338439507299997E-5</v>
          </cell>
          <cell r="AL61">
            <v>2.3814956026800002E-5</v>
          </cell>
          <cell r="AM61">
            <v>1.89397856683E-5</v>
          </cell>
          <cell r="AN61">
            <v>1.3896623074E-5</v>
          </cell>
          <cell r="AO61">
            <v>3.9260904335400002E-5</v>
          </cell>
          <cell r="AP61">
            <v>4.8462535823899998E-5</v>
          </cell>
          <cell r="AQ61">
            <v>6.2515651055200007E-5</v>
          </cell>
          <cell r="AR61">
            <v>8.9553212210900004E-5</v>
          </cell>
          <cell r="AS61">
            <v>1.1097891794200001E-4</v>
          </cell>
          <cell r="AT61">
            <v>1.07677426883E-4</v>
          </cell>
          <cell r="AU61">
            <v>9.6431216971600001E-5</v>
          </cell>
          <cell r="AV61">
            <v>8.6281295818000002E-5</v>
          </cell>
          <cell r="AW61">
            <v>8.0261013788900004E-5</v>
          </cell>
          <cell r="AX61">
            <v>6.6731919492600002E-5</v>
          </cell>
          <cell r="AY61">
            <v>5.3341610546499998E-5</v>
          </cell>
          <cell r="AZ61">
            <v>4.6982083844400002E-5</v>
          </cell>
          <cell r="BA61">
            <v>1.3959391320300001E-5</v>
          </cell>
        </row>
        <row r="62">
          <cell r="B62">
            <v>8.1860492867300004E-6</v>
          </cell>
          <cell r="C62">
            <v>1.0261366298900001E-5</v>
          </cell>
          <cell r="D62">
            <v>1.9152823677900001E-5</v>
          </cell>
          <cell r="E62">
            <v>3.0993974283400003E-5</v>
          </cell>
          <cell r="F62">
            <v>3.9202449427299997E-5</v>
          </cell>
          <cell r="G62">
            <v>3.5165174467499997E-5</v>
          </cell>
          <cell r="H62">
            <v>4.1831414015100001E-5</v>
          </cell>
          <cell r="I62">
            <v>3.92806293622E-5</v>
          </cell>
          <cell r="J62">
            <v>3.6034989971400003E-5</v>
          </cell>
          <cell r="K62">
            <v>2.9486324999100001E-5</v>
          </cell>
          <cell r="L62">
            <v>2.29105282467E-5</v>
          </cell>
          <cell r="M62">
            <v>2.07604155337E-5</v>
          </cell>
          <cell r="N62">
            <v>2.0737772357700001E-5</v>
          </cell>
          <cell r="O62">
            <v>2.3733618644800002E-6</v>
          </cell>
          <cell r="P62">
            <v>9.3527068029499993E-6</v>
          </cell>
          <cell r="Q62">
            <v>2.1055345776700001E-5</v>
          </cell>
          <cell r="R62">
            <v>3.1646544112299997E-5</v>
          </cell>
          <cell r="S62">
            <v>3.8063824420900001E-5</v>
          </cell>
          <cell r="T62">
            <v>8.3807706315299995E-5</v>
          </cell>
          <cell r="U62">
            <v>7.8082105893799997E-5</v>
          </cell>
          <cell r="V62">
            <v>7.3068571504799999E-5</v>
          </cell>
          <cell r="W62">
            <v>7.0253679226099999E-5</v>
          </cell>
          <cell r="X62">
            <v>5.9555300795700002E-5</v>
          </cell>
          <cell r="Y62">
            <v>4.33884768367E-5</v>
          </cell>
          <cell r="Z62">
            <v>3.07069053032E-5</v>
          </cell>
          <cell r="AA62">
            <v>-3.34621434815E-6</v>
          </cell>
          <cell r="AB62">
            <v>4.8102353240600004E-6</v>
          </cell>
          <cell r="AC62">
            <v>5.3165876740999999E-6</v>
          </cell>
          <cell r="AD62">
            <v>1.11474503751E-5</v>
          </cell>
          <cell r="AE62">
            <v>2.8632527193399998E-5</v>
          </cell>
          <cell r="AF62">
            <v>5.0095902703100001E-5</v>
          </cell>
          <cell r="AG62">
            <v>5.6317742360299999E-5</v>
          </cell>
          <cell r="AH62">
            <v>5.2613221614699999E-5</v>
          </cell>
          <cell r="AI62">
            <v>4.8684422097899998E-5</v>
          </cell>
          <cell r="AJ62">
            <v>4.5006678234100002E-5</v>
          </cell>
          <cell r="AK62">
            <v>3.8638790553200002E-5</v>
          </cell>
          <cell r="AL62">
            <v>2.95461466873E-5</v>
          </cell>
          <cell r="AM62">
            <v>2.38642021705E-5</v>
          </cell>
          <cell r="AN62">
            <v>1.8333063178199999E-5</v>
          </cell>
          <cell r="AO62">
            <v>2.3039296318900001E-5</v>
          </cell>
          <cell r="AP62">
            <v>3.2020727602000001E-5</v>
          </cell>
          <cell r="AQ62">
            <v>4.9280533100900002E-5</v>
          </cell>
          <cell r="AR62">
            <v>7.9170065194900005E-5</v>
          </cell>
          <cell r="AS62">
            <v>1.07677426883E-4</v>
          </cell>
          <cell r="AT62">
            <v>1.22159287271E-4</v>
          </cell>
          <cell r="AU62">
            <v>1.1521201002E-4</v>
          </cell>
          <cell r="AV62">
            <v>1.06293442923E-4</v>
          </cell>
          <cell r="AW62">
            <v>1.02352869407E-4</v>
          </cell>
          <cell r="AX62">
            <v>8.9321753877399994E-5</v>
          </cell>
          <cell r="AY62">
            <v>7.5897221445400003E-5</v>
          </cell>
          <cell r="AZ62">
            <v>6.7856760773100003E-5</v>
          </cell>
          <cell r="BA62">
            <v>2.70667087049E-5</v>
          </cell>
        </row>
        <row r="63">
          <cell r="B63">
            <v>8.0977472532600008E-6</v>
          </cell>
          <cell r="C63">
            <v>8.7302099297399999E-6</v>
          </cell>
          <cell r="D63">
            <v>1.5905726039300001E-5</v>
          </cell>
          <cell r="E63">
            <v>2.74264303627E-5</v>
          </cell>
          <cell r="F63">
            <v>3.6663246683900003E-5</v>
          </cell>
          <cell r="G63">
            <v>3.7220808958400002E-5</v>
          </cell>
          <cell r="H63">
            <v>4.2195142858299997E-5</v>
          </cell>
          <cell r="I63">
            <v>4.0658043553000002E-5</v>
          </cell>
          <cell r="J63">
            <v>3.8328966767399997E-5</v>
          </cell>
          <cell r="K63">
            <v>3.39208970992E-5</v>
          </cell>
          <cell r="L63">
            <v>2.8691328107000001E-5</v>
          </cell>
          <cell r="M63">
            <v>2.7348051109699999E-5</v>
          </cell>
          <cell r="N63">
            <v>2.73229129803E-5</v>
          </cell>
          <cell r="O63">
            <v>6.5480031379700002E-7</v>
          </cell>
          <cell r="P63">
            <v>6.4183645571000002E-6</v>
          </cell>
          <cell r="Q63">
            <v>1.6545289667200001E-5</v>
          </cell>
          <cell r="R63">
            <v>2.6178835990399999E-5</v>
          </cell>
          <cell r="S63">
            <v>3.2701991231200003E-5</v>
          </cell>
          <cell r="T63">
            <v>7.8868817453000003E-5</v>
          </cell>
          <cell r="U63">
            <v>7.5331247695699998E-5</v>
          </cell>
          <cell r="V63">
            <v>7.2253037684499998E-5</v>
          </cell>
          <cell r="W63">
            <v>7.1119908656799998E-5</v>
          </cell>
          <cell r="X63">
            <v>6.17339183187E-5</v>
          </cell>
          <cell r="Y63">
            <v>4.7955475100099999E-5</v>
          </cell>
          <cell r="Z63">
            <v>3.43285367833E-5</v>
          </cell>
          <cell r="AA63">
            <v>5.98421818138E-7</v>
          </cell>
          <cell r="AB63">
            <v>1.6442073938900001E-6</v>
          </cell>
          <cell r="AC63">
            <v>3.9347003096300002E-6</v>
          </cell>
          <cell r="AD63">
            <v>1.00505261135E-5</v>
          </cell>
          <cell r="AE63">
            <v>2.7069520833299999E-5</v>
          </cell>
          <cell r="AF63">
            <v>4.8386445920899998E-5</v>
          </cell>
          <cell r="AG63">
            <v>5.51292055784E-5</v>
          </cell>
          <cell r="AH63">
            <v>5.27591661076E-5</v>
          </cell>
          <cell r="AI63">
            <v>4.9276709081900002E-5</v>
          </cell>
          <cell r="AJ63">
            <v>4.5824493293899998E-5</v>
          </cell>
          <cell r="AK63">
            <v>3.9529421107100003E-5</v>
          </cell>
          <cell r="AL63">
            <v>3.0778361736500003E-5</v>
          </cell>
          <cell r="AM63">
            <v>2.5119525224500002E-5</v>
          </cell>
          <cell r="AN63">
            <v>2.0098007921E-5</v>
          </cell>
          <cell r="AO63">
            <v>1.34994876182E-5</v>
          </cell>
          <cell r="AP63">
            <v>2.1441025635200001E-5</v>
          </cell>
          <cell r="AQ63">
            <v>3.9345677649200002E-5</v>
          </cell>
          <cell r="AR63">
            <v>6.7883841381100005E-5</v>
          </cell>
          <cell r="AS63">
            <v>9.6431216971600001E-5</v>
          </cell>
          <cell r="AT63">
            <v>1.1521201002E-4</v>
          </cell>
          <cell r="AU63">
            <v>1.14965336014E-4</v>
          </cell>
          <cell r="AV63">
            <v>1.08682832589E-4</v>
          </cell>
          <cell r="AW63">
            <v>1.0683823390999999E-4</v>
          </cell>
          <cell r="AX63">
            <v>9.5719987171900007E-5</v>
          </cell>
          <cell r="AY63">
            <v>8.4523219270100006E-5</v>
          </cell>
          <cell r="AZ63">
            <v>7.6589875189700003E-5</v>
          </cell>
          <cell r="BA63">
            <v>3.4799061204500002E-5</v>
          </cell>
        </row>
        <row r="64">
          <cell r="B64">
            <v>7.8176516998100006E-6</v>
          </cell>
          <cell r="C64">
            <v>7.4690815955700003E-6</v>
          </cell>
          <cell r="D64">
            <v>1.35873781576E-5</v>
          </cell>
          <cell r="E64">
            <v>2.49149421252E-5</v>
          </cell>
          <cell r="F64">
            <v>3.4387795577499998E-5</v>
          </cell>
          <cell r="G64">
            <v>3.7915741782799998E-5</v>
          </cell>
          <cell r="H64">
            <v>4.1852457295899998E-5</v>
          </cell>
          <cell r="I64">
            <v>4.1002347638800001E-5</v>
          </cell>
          <cell r="J64">
            <v>3.93609994403E-5</v>
          </cell>
          <cell r="K64">
            <v>3.6076848042499998E-5</v>
          </cell>
          <cell r="L64">
            <v>3.1925581076699998E-5</v>
          </cell>
          <cell r="M64">
            <v>3.12146992108E-5</v>
          </cell>
          <cell r="N64">
            <v>3.1190854890899998E-5</v>
          </cell>
          <cell r="O64">
            <v>-5.4368225194699996E-7</v>
          </cell>
          <cell r="P64">
            <v>4.0069620181600003E-6</v>
          </cell>
          <cell r="Q64">
            <v>1.2635265128000001E-5</v>
          </cell>
          <cell r="R64">
            <v>2.14085758404E-5</v>
          </cell>
          <cell r="S64">
            <v>2.7967007371099999E-5</v>
          </cell>
          <cell r="T64">
            <v>7.4066292613699999E-5</v>
          </cell>
          <cell r="U64">
            <v>7.20004066441E-5</v>
          </cell>
          <cell r="V64">
            <v>7.0432477702499999E-5</v>
          </cell>
          <cell r="W64">
            <v>7.06801607883E-5</v>
          </cell>
          <cell r="X64">
            <v>6.2572269111800007E-5</v>
          </cell>
          <cell r="Y64">
            <v>5.08295152722E-5</v>
          </cell>
          <cell r="Z64">
            <v>3.7050094281600003E-5</v>
          </cell>
          <cell r="AA64">
            <v>3.46245624377E-6</v>
          </cell>
          <cell r="AB64">
            <v>4.0233901522100002E-7</v>
          </cell>
          <cell r="AC64">
            <v>2.5465479473199998E-6</v>
          </cell>
          <cell r="AD64">
            <v>8.6636968421799995E-6</v>
          </cell>
          <cell r="AE64">
            <v>2.53132234354E-5</v>
          </cell>
          <cell r="AF64">
            <v>4.5577454063199997E-5</v>
          </cell>
          <cell r="AG64">
            <v>5.19981192461E-5</v>
          </cell>
          <cell r="AH64">
            <v>5.0416830234600002E-5</v>
          </cell>
          <cell r="AI64">
            <v>4.7716021588299997E-5</v>
          </cell>
          <cell r="AJ64">
            <v>4.4779229755600002E-5</v>
          </cell>
          <cell r="AK64">
            <v>3.9084918650100001E-5</v>
          </cell>
          <cell r="AL64">
            <v>3.1017662737899998E-5</v>
          </cell>
          <cell r="AM64">
            <v>2.5998208007099999E-5</v>
          </cell>
          <cell r="AN64">
            <v>2.1855750403399998E-5</v>
          </cell>
          <cell r="AO64">
            <v>7.6835198623800006E-6</v>
          </cell>
          <cell r="AP64">
            <v>1.4046667562E-5</v>
          </cell>
          <cell r="AQ64">
            <v>3.1904410030399999E-5</v>
          </cell>
          <cell r="AR64">
            <v>5.8891122042899999E-5</v>
          </cell>
          <cell r="AS64">
            <v>8.6281295818000002E-5</v>
          </cell>
          <cell r="AT64">
            <v>1.06293442923E-4</v>
          </cell>
          <cell r="AU64">
            <v>1.08682832589E-4</v>
          </cell>
          <cell r="AV64">
            <v>1.07276896824E-4</v>
          </cell>
          <cell r="AW64">
            <v>1.06764649496E-4</v>
          </cell>
          <cell r="AX64">
            <v>9.7132953653100002E-5</v>
          </cell>
          <cell r="AY64">
            <v>8.8433261972700001E-5</v>
          </cell>
          <cell r="AZ64">
            <v>8.0746330725700003E-5</v>
          </cell>
          <cell r="BA64">
            <v>3.9644064737699998E-5</v>
          </cell>
        </row>
        <row r="65">
          <cell r="B65">
            <v>8.2443037760300004E-6</v>
          </cell>
          <cell r="C65">
            <v>6.3452554806499999E-6</v>
          </cell>
          <cell r="D65">
            <v>1.1527478864299999E-5</v>
          </cell>
          <cell r="E65">
            <v>2.22950543805E-5</v>
          </cell>
          <cell r="F65">
            <v>3.1494997552300001E-5</v>
          </cell>
          <cell r="G65">
            <v>3.62114162042E-5</v>
          </cell>
          <cell r="H65">
            <v>4.0079954419000002E-5</v>
          </cell>
          <cell r="I65">
            <v>3.9638453767300003E-5</v>
          </cell>
          <cell r="J65">
            <v>3.88203276097E-5</v>
          </cell>
          <cell r="K65">
            <v>3.6675110438699998E-5</v>
          </cell>
          <cell r="L65">
            <v>3.34043764016E-5</v>
          </cell>
          <cell r="M65">
            <v>3.3201757732900001E-5</v>
          </cell>
          <cell r="N65">
            <v>3.31792318334E-5</v>
          </cell>
          <cell r="O65">
            <v>-1.2676421259199999E-6</v>
          </cell>
          <cell r="P65">
            <v>2.45037350055E-6</v>
          </cell>
          <cell r="Q65">
            <v>9.6098535449200007E-6</v>
          </cell>
          <cell r="R65">
            <v>1.7451629872999999E-5</v>
          </cell>
          <cell r="S65">
            <v>2.3716642536E-5</v>
          </cell>
          <cell r="T65">
            <v>7.1706816601300002E-5</v>
          </cell>
          <cell r="U65">
            <v>7.1242421868299998E-5</v>
          </cell>
          <cell r="V65">
            <v>7.1021355817399995E-5</v>
          </cell>
          <cell r="W65">
            <v>7.2700833328900004E-5</v>
          </cell>
          <cell r="X65">
            <v>6.4973805868399995E-5</v>
          </cell>
          <cell r="Y65">
            <v>5.3829197511500003E-5</v>
          </cell>
          <cell r="Z65">
            <v>3.9476068059100002E-5</v>
          </cell>
          <cell r="AA65">
            <v>5.5225032472699999E-6</v>
          </cell>
          <cell r="AB65">
            <v>-1.7658197106399999E-6</v>
          </cell>
          <cell r="AC65">
            <v>1.46254457438E-6</v>
          </cell>
          <cell r="AD65">
            <v>7.6486731980899995E-6</v>
          </cell>
          <cell r="AE65">
            <v>2.4466413859E-5</v>
          </cell>
          <cell r="AF65">
            <v>4.5008850564800002E-5</v>
          </cell>
          <cell r="AG65">
            <v>5.17378171292E-5</v>
          </cell>
          <cell r="AH65">
            <v>5.0882734361200002E-5</v>
          </cell>
          <cell r="AI65">
            <v>4.8220139678300002E-5</v>
          </cell>
          <cell r="AJ65">
            <v>4.5485096974099997E-5</v>
          </cell>
          <cell r="AK65">
            <v>4.0274426159499997E-5</v>
          </cell>
          <cell r="AL65">
            <v>3.2146676608099999E-5</v>
          </cell>
          <cell r="AM65">
            <v>2.7110208230500001E-5</v>
          </cell>
          <cell r="AN65">
            <v>2.29483424941E-5</v>
          </cell>
          <cell r="AO65">
            <v>8.5045737612700001E-7</v>
          </cell>
          <cell r="AP65">
            <v>6.8577281816000001E-6</v>
          </cell>
          <cell r="AQ65">
            <v>2.5151494482299999E-5</v>
          </cell>
          <cell r="AR65">
            <v>5.2334783446599998E-5</v>
          </cell>
          <cell r="AS65">
            <v>8.0261013788900004E-5</v>
          </cell>
          <cell r="AT65">
            <v>1.02352869407E-4</v>
          </cell>
          <cell r="AU65">
            <v>1.0683823390999999E-4</v>
          </cell>
          <cell r="AV65">
            <v>1.06764649496E-4</v>
          </cell>
          <cell r="AW65">
            <v>1.109435531E-4</v>
          </cell>
          <cell r="AX65">
            <v>1.02000427625E-4</v>
          </cell>
          <cell r="AY65">
            <v>9.4164166077400003E-5</v>
          </cell>
          <cell r="AZ65">
            <v>8.5962612229199996E-5</v>
          </cell>
          <cell r="BA65">
            <v>4.5537273906200002E-5</v>
          </cell>
        </row>
        <row r="66">
          <cell r="B66">
            <v>8.5198270779500008E-6</v>
          </cell>
          <cell r="C66">
            <v>5.5531167234100004E-6</v>
          </cell>
          <cell r="D66">
            <v>1.02613747112E-5</v>
          </cell>
          <cell r="E66">
            <v>2.0147093468199999E-5</v>
          </cell>
          <cell r="F66">
            <v>2.9457915419999998E-5</v>
          </cell>
          <cell r="G66">
            <v>3.5228850606100003E-5</v>
          </cell>
          <cell r="H66">
            <v>3.6881725638099997E-5</v>
          </cell>
          <cell r="I66">
            <v>3.6824888753400002E-5</v>
          </cell>
          <cell r="J66">
            <v>3.6704015489300001E-5</v>
          </cell>
          <cell r="K66">
            <v>3.5924586794900001E-5</v>
          </cell>
          <cell r="L66">
            <v>3.3560542861900002E-5</v>
          </cell>
          <cell r="M66">
            <v>3.3470189243499997E-5</v>
          </cell>
          <cell r="N66">
            <v>3.3441133895700002E-5</v>
          </cell>
          <cell r="O66">
            <v>-1.4022735330899999E-6</v>
          </cell>
          <cell r="P66">
            <v>8.6256607784199997E-7</v>
          </cell>
          <cell r="Q66">
            <v>7.9511979742300006E-6</v>
          </cell>
          <cell r="R66">
            <v>1.50051622013E-5</v>
          </cell>
          <cell r="S66">
            <v>2.1650851425E-5</v>
          </cell>
          <cell r="T66">
            <v>6.3331868661000004E-5</v>
          </cell>
          <cell r="U66">
            <v>6.3218654263200004E-5</v>
          </cell>
          <cell r="V66">
            <v>6.3187929488400002E-5</v>
          </cell>
          <cell r="W66">
            <v>6.4931319880600001E-5</v>
          </cell>
          <cell r="X66">
            <v>6.0584922667200002E-5</v>
          </cell>
          <cell r="Y66">
            <v>5.4841917915999997E-5</v>
          </cell>
          <cell r="Z66">
            <v>4.1028101266899997E-5</v>
          </cell>
          <cell r="AA66">
            <v>7.9686510372499999E-6</v>
          </cell>
          <cell r="AB66">
            <v>-1.2184259974299999E-6</v>
          </cell>
          <cell r="AC66">
            <v>1.6431280136900001E-6</v>
          </cell>
          <cell r="AD66">
            <v>7.3291228396599998E-6</v>
          </cell>
          <cell r="AE66">
            <v>2.1914511151399999E-5</v>
          </cell>
          <cell r="AF66">
            <v>3.9933514773300001E-5</v>
          </cell>
          <cell r="AG66">
            <v>4.6506088241200003E-5</v>
          </cell>
          <cell r="AH66">
            <v>4.6396672348000003E-5</v>
          </cell>
          <cell r="AI66">
            <v>4.4115066589799999E-5</v>
          </cell>
          <cell r="AJ66">
            <v>4.1685535634500002E-5</v>
          </cell>
          <cell r="AK66">
            <v>3.7368245056700001E-5</v>
          </cell>
          <cell r="AL66">
            <v>3.1206165353099999E-5</v>
          </cell>
          <cell r="AM66">
            <v>2.6822911004900001E-5</v>
          </cell>
          <cell r="AN66">
            <v>2.3099260311E-5</v>
          </cell>
          <cell r="AO66">
            <v>9.2150850871200005E-7</v>
          </cell>
          <cell r="AP66">
            <v>6.0334269883300004E-6</v>
          </cell>
          <cell r="AQ66">
            <v>2.0349189968500001E-5</v>
          </cell>
          <cell r="AR66">
            <v>4.2091840512299999E-5</v>
          </cell>
          <cell r="AS66">
            <v>6.6731919492600002E-5</v>
          </cell>
          <cell r="AT66">
            <v>8.9321753877399994E-5</v>
          </cell>
          <cell r="AU66">
            <v>9.5719987171900007E-5</v>
          </cell>
          <cell r="AV66">
            <v>9.7132953653100002E-5</v>
          </cell>
          <cell r="AW66">
            <v>1.02000427625E-4</v>
          </cell>
          <cell r="AX66">
            <v>9.9842544539300001E-5</v>
          </cell>
          <cell r="AY66">
            <v>9.4432299727399997E-5</v>
          </cell>
          <cell r="AZ66">
            <v>8.6856193392499995E-5</v>
          </cell>
          <cell r="BA66">
            <v>5.0072820812199999E-5</v>
          </cell>
        </row>
        <row r="67">
          <cell r="B67">
            <v>6.99879685907E-6</v>
          </cell>
          <cell r="C67">
            <v>5.0384745972799996E-6</v>
          </cell>
          <cell r="D67">
            <v>9.3728542735800008E-6</v>
          </cell>
          <cell r="E67">
            <v>1.7481812417799999E-5</v>
          </cell>
          <cell r="F67">
            <v>2.6326007279800001E-5</v>
          </cell>
          <cell r="G67">
            <v>3.3845345831299997E-5</v>
          </cell>
          <cell r="H67">
            <v>3.2876683105300002E-5</v>
          </cell>
          <cell r="I67">
            <v>3.3242476336099997E-5</v>
          </cell>
          <cell r="J67">
            <v>3.3553905753300001E-5</v>
          </cell>
          <cell r="K67">
            <v>3.39026058153E-5</v>
          </cell>
          <cell r="L67">
            <v>3.2775420473300001E-5</v>
          </cell>
          <cell r="M67">
            <v>3.37118539271E-5</v>
          </cell>
          <cell r="N67">
            <v>3.3682689657299998E-5</v>
          </cell>
          <cell r="O67">
            <v>-2.29172533928E-6</v>
          </cell>
          <cell r="P67">
            <v>-4.28907788872E-7</v>
          </cell>
          <cell r="Q67">
            <v>6.8594248591499998E-6</v>
          </cell>
          <cell r="R67">
            <v>1.34943390421E-5</v>
          </cell>
          <cell r="S67">
            <v>1.9786211327699999E-5</v>
          </cell>
          <cell r="T67">
            <v>5.4411629293499998E-5</v>
          </cell>
          <cell r="U67">
            <v>5.4329925104100002E-5</v>
          </cell>
          <cell r="V67">
            <v>5.4412220359300001E-5</v>
          </cell>
          <cell r="W67">
            <v>5.5746311062700003E-5</v>
          </cell>
          <cell r="X67">
            <v>5.5868474346899997E-5</v>
          </cell>
          <cell r="Y67">
            <v>5.6571543152699999E-5</v>
          </cell>
          <cell r="Z67">
            <v>4.3051922393799997E-5</v>
          </cell>
          <cell r="AA67">
            <v>1.2381999665E-5</v>
          </cell>
          <cell r="AB67">
            <v>-1.1725337206800001E-6</v>
          </cell>
          <cell r="AC67">
            <v>1.1792765780699999E-6</v>
          </cell>
          <cell r="AD67">
            <v>6.4337558864999997E-6</v>
          </cell>
          <cell r="AE67">
            <v>1.8775472322400001E-5</v>
          </cell>
          <cell r="AF67">
            <v>3.4541672927499998E-5</v>
          </cell>
          <cell r="AG67">
            <v>4.0799482800999999E-5</v>
          </cell>
          <cell r="AH67">
            <v>4.12090717E-5</v>
          </cell>
          <cell r="AI67">
            <v>3.9881252857099997E-5</v>
          </cell>
          <cell r="AJ67">
            <v>3.8241150330199998E-5</v>
          </cell>
          <cell r="AK67">
            <v>3.5911571126199999E-5</v>
          </cell>
          <cell r="AL67">
            <v>3.2019071548599998E-5</v>
          </cell>
          <cell r="AM67">
            <v>2.8440332840899999E-5</v>
          </cell>
          <cell r="AN67">
            <v>2.5006124087000001E-5</v>
          </cell>
          <cell r="AO67">
            <v>-1.3810517686E-7</v>
          </cell>
          <cell r="AP67">
            <v>3.59387142792E-6</v>
          </cell>
          <cell r="AQ67">
            <v>1.5602168381299999E-5</v>
          </cell>
          <cell r="AR67">
            <v>3.1829306486E-5</v>
          </cell>
          <cell r="AS67">
            <v>5.3341610546499998E-5</v>
          </cell>
          <cell r="AT67">
            <v>7.5897221445400003E-5</v>
          </cell>
          <cell r="AU67">
            <v>8.4523219270100006E-5</v>
          </cell>
          <cell r="AV67">
            <v>8.8433261972700001E-5</v>
          </cell>
          <cell r="AW67">
            <v>9.4164166077400003E-5</v>
          </cell>
          <cell r="AX67">
            <v>9.4432299727399997E-5</v>
          </cell>
          <cell r="AY67">
            <v>9.81852117638E-5</v>
          </cell>
          <cell r="AZ67">
            <v>9.1005052028600002E-5</v>
          </cell>
          <cell r="BA67">
            <v>5.7121669616399998E-5</v>
          </cell>
        </row>
        <row r="68">
          <cell r="B68">
            <v>6.7902128366299996E-6</v>
          </cell>
          <cell r="C68">
            <v>5.0768171567300003E-6</v>
          </cell>
          <cell r="D68">
            <v>8.0361624274700004E-6</v>
          </cell>
          <cell r="E68">
            <v>1.50567516874E-5</v>
          </cell>
          <cell r="F68">
            <v>2.3420458529700001E-5</v>
          </cell>
          <cell r="G68">
            <v>3.2393485589200001E-5</v>
          </cell>
          <cell r="H68">
            <v>3.1146215361400001E-5</v>
          </cell>
          <cell r="I68">
            <v>3.1335407575900002E-5</v>
          </cell>
          <cell r="J68">
            <v>3.17040266729E-5</v>
          </cell>
          <cell r="K68">
            <v>3.2838114582300001E-5</v>
          </cell>
          <cell r="L68">
            <v>3.23973936883E-5</v>
          </cell>
          <cell r="M68">
            <v>3.3710364110799997E-5</v>
          </cell>
          <cell r="N68">
            <v>3.3682686457599999E-5</v>
          </cell>
          <cell r="O68">
            <v>-2.1901110883800001E-6</v>
          </cell>
          <cell r="P68">
            <v>-1.2500191698999999E-6</v>
          </cell>
          <cell r="Q68">
            <v>5.0725053624300004E-6</v>
          </cell>
          <cell r="R68">
            <v>1.1155889432499999E-5</v>
          </cell>
          <cell r="S68">
            <v>1.6653908852099998E-5</v>
          </cell>
          <cell r="T68">
            <v>4.81844927121E-5</v>
          </cell>
          <cell r="U68">
            <v>4.8255460913400001E-5</v>
          </cell>
          <cell r="V68">
            <v>4.8051591942999999E-5</v>
          </cell>
          <cell r="W68">
            <v>4.9300473195200003E-5</v>
          </cell>
          <cell r="X68">
            <v>4.9927103354799997E-5</v>
          </cell>
          <cell r="Y68">
            <v>5.1826984876600001E-5</v>
          </cell>
          <cell r="Z68">
            <v>3.96192414081E-5</v>
          </cell>
          <cell r="AA68">
            <v>1.2414440650499999E-5</v>
          </cell>
          <cell r="AB68">
            <v>-6.1474086692999996E-7</v>
          </cell>
          <cell r="AC68">
            <v>1.9718099302699999E-6</v>
          </cell>
          <cell r="AD68">
            <v>6.4202265261099998E-6</v>
          </cell>
          <cell r="AE68">
            <v>1.67819915297E-5</v>
          </cell>
          <cell r="AF68">
            <v>3.0653947648399998E-5</v>
          </cell>
          <cell r="AG68">
            <v>3.6864892868799998E-5</v>
          </cell>
          <cell r="AH68">
            <v>3.7636882657699999E-5</v>
          </cell>
          <cell r="AI68">
            <v>3.65031020417E-5</v>
          </cell>
          <cell r="AJ68">
            <v>3.5221890053400001E-5</v>
          </cell>
          <cell r="AK68">
            <v>3.3127431583900003E-5</v>
          </cell>
          <cell r="AL68">
            <v>2.9157135304599998E-5</v>
          </cell>
          <cell r="AM68">
            <v>2.6066236440999999E-5</v>
          </cell>
          <cell r="AN68">
            <v>2.2805576290399999E-5</v>
          </cell>
          <cell r="AO68">
            <v>-2.5139872352199998E-6</v>
          </cell>
          <cell r="AP68">
            <v>7.4977923656700001E-7</v>
          </cell>
          <cell r="AQ68">
            <v>1.2884499616E-5</v>
          </cell>
          <cell r="AR68">
            <v>2.7562362541700001E-5</v>
          </cell>
          <cell r="AS68">
            <v>4.6982083844400002E-5</v>
          </cell>
          <cell r="AT68">
            <v>6.7856760773100003E-5</v>
          </cell>
          <cell r="AU68">
            <v>7.6589875189700003E-5</v>
          </cell>
          <cell r="AV68">
            <v>8.0746330725700003E-5</v>
          </cell>
          <cell r="AW68">
            <v>8.5962612229199996E-5</v>
          </cell>
          <cell r="AX68">
            <v>8.6856193392499995E-5</v>
          </cell>
          <cell r="AY68">
            <v>9.1005052028600002E-5</v>
          </cell>
          <cell r="AZ68">
            <v>9.0922395711800005E-5</v>
          </cell>
          <cell r="BA68">
            <v>5.5923439628900002E-5</v>
          </cell>
        </row>
        <row r="69">
          <cell r="B69">
            <v>2.68686841579E-6</v>
          </cell>
          <cell r="C69">
            <v>-7.9430891655999996E-7</v>
          </cell>
          <cell r="D69">
            <v>1.8995709603599999E-6</v>
          </cell>
          <cell r="E69">
            <v>5.2978083558699997E-6</v>
          </cell>
          <cell r="F69">
            <v>9.9243244328600007E-6</v>
          </cell>
          <cell r="G69">
            <v>1.35535477218E-5</v>
          </cell>
          <cell r="H69">
            <v>1.31830891159E-5</v>
          </cell>
          <cell r="I69">
            <v>1.3260248244299999E-5</v>
          </cell>
          <cell r="J69">
            <v>1.44772763895E-5</v>
          </cell>
          <cell r="K69">
            <v>1.7818094669799999E-5</v>
          </cell>
          <cell r="L69">
            <v>1.8698301672099999E-5</v>
          </cell>
          <cell r="M69">
            <v>2.0380712354100002E-5</v>
          </cell>
          <cell r="N69">
            <v>2.0357344247000001E-5</v>
          </cell>
          <cell r="O69">
            <v>-5.5475622242500003E-7</v>
          </cell>
          <cell r="P69">
            <v>-1.8922307693700001E-6</v>
          </cell>
          <cell r="Q69">
            <v>8.0371363089499995E-8</v>
          </cell>
          <cell r="R69">
            <v>2.9325010964300001E-6</v>
          </cell>
          <cell r="S69">
            <v>7.38552602528E-6</v>
          </cell>
          <cell r="T69">
            <v>1.9557119030100002E-5</v>
          </cell>
          <cell r="U69">
            <v>2.1377284470599998E-5</v>
          </cell>
          <cell r="V69">
            <v>2.5575065864800001E-5</v>
          </cell>
          <cell r="W69">
            <v>2.84166460887E-5</v>
          </cell>
          <cell r="X69">
            <v>2.82239995914E-5</v>
          </cell>
          <cell r="Y69">
            <v>3.11401070378E-5</v>
          </cell>
          <cell r="Z69">
            <v>2.5063005978399999E-5</v>
          </cell>
          <cell r="AA69">
            <v>1.7230708107600001E-5</v>
          </cell>
          <cell r="AB69">
            <v>-8.6864146006099992E-6</v>
          </cell>
          <cell r="AC69">
            <v>-4.5825020737600003E-6</v>
          </cell>
          <cell r="AD69">
            <v>8.5149712462700001E-7</v>
          </cell>
          <cell r="AE69">
            <v>5.5911831690300004E-6</v>
          </cell>
          <cell r="AF69">
            <v>1.1406282670099999E-5</v>
          </cell>
          <cell r="AG69">
            <v>1.48829886626E-5</v>
          </cell>
          <cell r="AH69">
            <v>1.67726577335E-5</v>
          </cell>
          <cell r="AI69">
            <v>1.7937875752499999E-5</v>
          </cell>
          <cell r="AJ69">
            <v>1.8162005651899999E-5</v>
          </cell>
          <cell r="AK69">
            <v>1.8874937811800001E-5</v>
          </cell>
          <cell r="AL69">
            <v>1.9256325818699999E-5</v>
          </cell>
          <cell r="AM69">
            <v>1.8450691314299999E-5</v>
          </cell>
          <cell r="AN69">
            <v>1.6608893406300001E-5</v>
          </cell>
          <cell r="AO69">
            <v>-1.23355020819E-5</v>
          </cell>
          <cell r="AP69">
            <v>-9.2025526127099994E-6</v>
          </cell>
          <cell r="AQ69">
            <v>-1.9073038506299999E-6</v>
          </cell>
          <cell r="AR69">
            <v>5.0465502860499999E-6</v>
          </cell>
          <cell r="AS69">
            <v>1.3959391320300001E-5</v>
          </cell>
          <cell r="AT69">
            <v>2.70667087049E-5</v>
          </cell>
          <cell r="AU69">
            <v>3.4799061204500002E-5</v>
          </cell>
          <cell r="AV69">
            <v>3.9644064737699998E-5</v>
          </cell>
          <cell r="AW69">
            <v>4.5537273906200002E-5</v>
          </cell>
          <cell r="AX69">
            <v>5.0072820812199999E-5</v>
          </cell>
          <cell r="AY69">
            <v>5.7121669616399998E-5</v>
          </cell>
          <cell r="AZ69">
            <v>5.5923439628900002E-5</v>
          </cell>
          <cell r="BA69">
            <v>6.8495763053900001E-5</v>
          </cell>
        </row>
      </sheetData>
      <sheetData sheetId="11" refreshError="1">
        <row r="18">
          <cell r="B18">
            <v>4.1667569934199999E-5</v>
          </cell>
          <cell r="C18">
            <v>2.8163588130699999E-5</v>
          </cell>
          <cell r="D18">
            <v>2.04921832749E-5</v>
          </cell>
          <cell r="E18">
            <v>1.8807385068800002E-5</v>
          </cell>
          <cell r="F18">
            <v>1.8600175881499999E-5</v>
          </cell>
          <cell r="G18">
            <v>1.7821793499599999E-5</v>
          </cell>
          <cell r="H18">
            <v>1.5350503698699999E-5</v>
          </cell>
          <cell r="I18">
            <v>1.4038387576700001E-5</v>
          </cell>
          <cell r="J18">
            <v>1.30247727004E-5</v>
          </cell>
          <cell r="K18">
            <v>1.09864334042E-5</v>
          </cell>
          <cell r="L18">
            <v>8.3083933394699995E-6</v>
          </cell>
          <cell r="M18">
            <v>8.5347130587400005E-6</v>
          </cell>
          <cell r="N18">
            <v>8.5509206931999999E-6</v>
          </cell>
          <cell r="O18">
            <v>3.7023215714900002E-6</v>
          </cell>
          <cell r="P18">
            <v>2.3568089895100002E-6</v>
          </cell>
          <cell r="Q18">
            <v>3.5249344562000001E-6</v>
          </cell>
          <cell r="R18">
            <v>4.6708878017299998E-6</v>
          </cell>
          <cell r="S18">
            <v>5.7973868118100001E-6</v>
          </cell>
          <cell r="T18">
            <v>5.1547855744300002E-6</v>
          </cell>
          <cell r="U18">
            <v>4.1409125040899999E-6</v>
          </cell>
          <cell r="V18">
            <v>2.7797652758600001E-6</v>
          </cell>
          <cell r="W18">
            <v>1.7106309531100001E-6</v>
          </cell>
          <cell r="X18">
            <v>3.0354186051899999E-6</v>
          </cell>
          <cell r="Y18">
            <v>4.9650466130299997E-6</v>
          </cell>
          <cell r="Z18">
            <v>4.4887350923799999E-6</v>
          </cell>
          <cell r="AA18">
            <v>1.99120113296E-6</v>
          </cell>
          <cell r="AB18">
            <v>1.9984322015000002E-6</v>
          </cell>
          <cell r="AC18">
            <v>1.79691237777E-6</v>
          </cell>
          <cell r="AD18">
            <v>1.5487765891300001E-6</v>
          </cell>
          <cell r="AE18">
            <v>2.7279484999499998E-7</v>
          </cell>
          <cell r="AF18">
            <v>1.8358801559400001E-6</v>
          </cell>
          <cell r="AG18">
            <v>5.1382161465200004E-6</v>
          </cell>
          <cell r="AH18">
            <v>4.8258782201799996E-6</v>
          </cell>
          <cell r="AI18">
            <v>4.33283692508E-6</v>
          </cell>
          <cell r="AJ18">
            <v>3.5126766668900001E-6</v>
          </cell>
          <cell r="AK18">
            <v>2.1230716575099999E-6</v>
          </cell>
          <cell r="AL18">
            <v>7.4269088162100004E-7</v>
          </cell>
          <cell r="AM18">
            <v>3.86403544829E-7</v>
          </cell>
          <cell r="AN18">
            <v>-2.2588942162900001E-7</v>
          </cell>
          <cell r="AO18">
            <v>1.8075658812499999E-6</v>
          </cell>
          <cell r="AP18">
            <v>4.4065771804700001E-6</v>
          </cell>
          <cell r="AQ18">
            <v>5.0543343197800002E-6</v>
          </cell>
          <cell r="AR18">
            <v>4.3556417767599997E-6</v>
          </cell>
          <cell r="AS18">
            <v>3.9300701308299997E-6</v>
          </cell>
          <cell r="AT18">
            <v>6.4932142777400001E-6</v>
          </cell>
          <cell r="AU18">
            <v>6.8132178572400001E-6</v>
          </cell>
          <cell r="AV18">
            <v>6.66344825287E-6</v>
          </cell>
          <cell r="AW18">
            <v>6.7257672341000003E-6</v>
          </cell>
          <cell r="AX18">
            <v>7.3457430440199998E-6</v>
          </cell>
          <cell r="AY18">
            <v>5.9680656288399999E-6</v>
          </cell>
          <cell r="AZ18">
            <v>5.6967626876100002E-6</v>
          </cell>
          <cell r="BA18">
            <v>1.9157987939600001E-6</v>
          </cell>
        </row>
        <row r="19">
          <cell r="B19">
            <v>2.8163588130699999E-5</v>
          </cell>
          <cell r="C19">
            <v>3.36527431883E-5</v>
          </cell>
          <cell r="D19">
            <v>3.0878039512900003E-5</v>
          </cell>
          <cell r="E19">
            <v>3.17474652127E-5</v>
          </cell>
          <cell r="F19">
            <v>3.1455988554899997E-5</v>
          </cell>
          <cell r="G19">
            <v>3.0170760982100001E-5</v>
          </cell>
          <cell r="H19">
            <v>2.77685911896E-5</v>
          </cell>
          <cell r="I19">
            <v>2.59845553721E-5</v>
          </cell>
          <cell r="J19">
            <v>2.3101418070600001E-5</v>
          </cell>
          <cell r="K19">
            <v>1.7645714740499998E-5</v>
          </cell>
          <cell r="L19">
            <v>1.26636622469E-5</v>
          </cell>
          <cell r="M19">
            <v>1.20963362144E-5</v>
          </cell>
          <cell r="N19">
            <v>1.21092758403E-5</v>
          </cell>
          <cell r="O19">
            <v>4.48980178419E-6</v>
          </cell>
          <cell r="P19">
            <v>5.3722072716800004E-6</v>
          </cell>
          <cell r="Q19">
            <v>1.01442642527E-5</v>
          </cell>
          <cell r="R19">
            <v>1.32179980426E-5</v>
          </cell>
          <cell r="S19">
            <v>1.4205145782200001E-5</v>
          </cell>
          <cell r="T19">
            <v>8.6710274937200002E-6</v>
          </cell>
          <cell r="U19">
            <v>4.8643491375200003E-6</v>
          </cell>
          <cell r="V19">
            <v>1.5433885273500001E-6</v>
          </cell>
          <cell r="W19">
            <v>-2.0645177617699998E-6</v>
          </cell>
          <cell r="X19">
            <v>1.41240578536E-6</v>
          </cell>
          <cell r="Y19">
            <v>5.0668614355999997E-6</v>
          </cell>
          <cell r="Z19">
            <v>3.5786755820699999E-6</v>
          </cell>
          <cell r="AA19">
            <v>-1.9800224979599999E-6</v>
          </cell>
          <cell r="AB19">
            <v>6.3740579090200003E-6</v>
          </cell>
          <cell r="AC19">
            <v>3.7246337958599999E-6</v>
          </cell>
          <cell r="AD19">
            <v>2.87192238647E-6</v>
          </cell>
          <cell r="AE19">
            <v>7.21168948345E-7</v>
          </cell>
          <cell r="AF19">
            <v>8.6631340131799997E-7</v>
          </cell>
          <cell r="AG19">
            <v>2.5754588094700001E-6</v>
          </cell>
          <cell r="AH19">
            <v>2.06231770442E-6</v>
          </cell>
          <cell r="AI19">
            <v>1.9738338010199999E-6</v>
          </cell>
          <cell r="AJ19">
            <v>1.40999660788E-6</v>
          </cell>
          <cell r="AK19">
            <v>-2.9887508219499997E-8</v>
          </cell>
          <cell r="AL19">
            <v>-8.1745677037600004E-7</v>
          </cell>
          <cell r="AM19">
            <v>-1.4088254351600001E-6</v>
          </cell>
          <cell r="AN19">
            <v>-2.6386730559899998E-6</v>
          </cell>
          <cell r="AO19">
            <v>1.9510520319400001E-5</v>
          </cell>
          <cell r="AP19">
            <v>2.1130583036999999E-5</v>
          </cell>
          <cell r="AQ19">
            <v>1.84527758757E-5</v>
          </cell>
          <cell r="AR19">
            <v>1.4416698136899999E-5</v>
          </cell>
          <cell r="AS19">
            <v>1.2321526139299999E-5</v>
          </cell>
          <cell r="AT19">
            <v>1.11152563611E-5</v>
          </cell>
          <cell r="AU19">
            <v>9.4255615655999994E-6</v>
          </cell>
          <cell r="AV19">
            <v>8.0499538462099995E-6</v>
          </cell>
          <cell r="AW19">
            <v>6.7561420824099999E-6</v>
          </cell>
          <cell r="AX19">
            <v>5.9835323333499998E-6</v>
          </cell>
          <cell r="AY19">
            <v>5.46136530969E-6</v>
          </cell>
          <cell r="AZ19">
            <v>5.2652548879200003E-6</v>
          </cell>
          <cell r="BA19">
            <v>-9.8110111070799992E-7</v>
          </cell>
        </row>
        <row r="20">
          <cell r="B20">
            <v>2.04921832749E-5</v>
          </cell>
          <cell r="C20">
            <v>3.0878039512900003E-5</v>
          </cell>
          <cell r="D20">
            <v>4.3221080094299999E-5</v>
          </cell>
          <cell r="E20">
            <v>4.8460504421400001E-5</v>
          </cell>
          <cell r="F20">
            <v>5.1551126538199998E-5</v>
          </cell>
          <cell r="G20">
            <v>5.04721377578E-5</v>
          </cell>
          <cell r="H20">
            <v>4.6443526855999998E-5</v>
          </cell>
          <cell r="I20">
            <v>4.4010489598799999E-5</v>
          </cell>
          <cell r="J20">
            <v>3.9561462208400002E-5</v>
          </cell>
          <cell r="K20">
            <v>3.1133391975200001E-5</v>
          </cell>
          <cell r="L20">
            <v>2.2981604173899999E-5</v>
          </cell>
          <cell r="M20">
            <v>2.18719406369E-5</v>
          </cell>
          <cell r="N20">
            <v>2.1879180518699999E-5</v>
          </cell>
          <cell r="O20">
            <v>6.6136300620900003E-6</v>
          </cell>
          <cell r="P20">
            <v>1.0480688414999999E-5</v>
          </cell>
          <cell r="Q20">
            <v>2.0800800214200002E-5</v>
          </cell>
          <cell r="R20">
            <v>2.7581028975299999E-5</v>
          </cell>
          <cell r="S20">
            <v>3.1023771465700002E-5</v>
          </cell>
          <cell r="T20">
            <v>1.6623498098700001E-5</v>
          </cell>
          <cell r="U20">
            <v>1.06930598559E-5</v>
          </cell>
          <cell r="V20">
            <v>5.3281211257799998E-6</v>
          </cell>
          <cell r="W20">
            <v>-1.34128646699E-7</v>
          </cell>
          <cell r="X20">
            <v>4.0535658228899999E-6</v>
          </cell>
          <cell r="Y20">
            <v>8.3146683918800007E-6</v>
          </cell>
          <cell r="Z20">
            <v>4.8379590543199997E-6</v>
          </cell>
          <cell r="AA20">
            <v>-2.4797752614500001E-6</v>
          </cell>
          <cell r="AB20">
            <v>7.7975220952499998E-6</v>
          </cell>
          <cell r="AC20">
            <v>4.2960009488699999E-6</v>
          </cell>
          <cell r="AD20">
            <v>4.7342181721299998E-6</v>
          </cell>
          <cell r="AE20">
            <v>4.86310353645E-6</v>
          </cell>
          <cell r="AF20">
            <v>6.9457534538700003E-6</v>
          </cell>
          <cell r="AG20">
            <v>7.6429691666299999E-6</v>
          </cell>
          <cell r="AH20">
            <v>6.3978075067800003E-6</v>
          </cell>
          <cell r="AI20">
            <v>5.9904203739999999E-6</v>
          </cell>
          <cell r="AJ20">
            <v>5.1518116266300002E-6</v>
          </cell>
          <cell r="AK20">
            <v>3.3085986873900002E-6</v>
          </cell>
          <cell r="AL20">
            <v>1.63085056753E-6</v>
          </cell>
          <cell r="AM20">
            <v>4.1862067467700001E-7</v>
          </cell>
          <cell r="AN20">
            <v>-2.18726486951E-6</v>
          </cell>
          <cell r="AO20">
            <v>3.4166246877200003E-5</v>
          </cell>
          <cell r="AP20">
            <v>3.8426458503E-5</v>
          </cell>
          <cell r="AQ20">
            <v>3.5081563301900003E-5</v>
          </cell>
          <cell r="AR20">
            <v>2.8046379518800002E-5</v>
          </cell>
          <cell r="AS20">
            <v>2.4612725044099999E-5</v>
          </cell>
          <cell r="AT20">
            <v>2.1260653510299999E-5</v>
          </cell>
          <cell r="AU20">
            <v>1.7585930529799999E-5</v>
          </cell>
          <cell r="AV20">
            <v>1.5006471722E-5</v>
          </cell>
          <cell r="AW20">
            <v>1.27904824941E-5</v>
          </cell>
          <cell r="AX20">
            <v>1.13609504888E-5</v>
          </cell>
          <cell r="AY20">
            <v>1.03784718359E-5</v>
          </cell>
          <cell r="AZ20">
            <v>8.8610444719199993E-6</v>
          </cell>
          <cell r="BA20">
            <v>2.20850595461E-6</v>
          </cell>
        </row>
        <row r="21">
          <cell r="B21">
            <v>1.8807385068800002E-5</v>
          </cell>
          <cell r="C21">
            <v>3.17474652127E-5</v>
          </cell>
          <cell r="D21">
            <v>4.8460504421400001E-5</v>
          </cell>
          <cell r="E21">
            <v>6.3383931231400002E-5</v>
          </cell>
          <cell r="F21">
            <v>7.0752413474800001E-5</v>
          </cell>
          <cell r="G21">
            <v>7.0299658641499995E-5</v>
          </cell>
          <cell r="H21">
            <v>6.8251378275500002E-5</v>
          </cell>
          <cell r="I21">
            <v>6.5842374118900001E-5</v>
          </cell>
          <cell r="J21">
            <v>6.00807877962E-5</v>
          </cell>
          <cell r="K21">
            <v>4.8821829361399997E-5</v>
          </cell>
          <cell r="L21">
            <v>3.7751663536899998E-5</v>
          </cell>
          <cell r="M21">
            <v>3.63427997976E-5</v>
          </cell>
          <cell r="N21">
            <v>3.6340573006199998E-5</v>
          </cell>
          <cell r="O21">
            <v>6.4888833547400004E-6</v>
          </cell>
          <cell r="P21">
            <v>1.13565512539E-5</v>
          </cell>
          <cell r="Q21">
            <v>2.5075423860499999E-5</v>
          </cell>
          <cell r="R21">
            <v>3.6916215370500002E-5</v>
          </cell>
          <cell r="S21">
            <v>4.3156985914399998E-5</v>
          </cell>
          <cell r="T21">
            <v>2.73727243234E-5</v>
          </cell>
          <cell r="U21">
            <v>2.03570416597E-5</v>
          </cell>
          <cell r="V21">
            <v>1.3679182949599999E-5</v>
          </cell>
          <cell r="W21">
            <v>7.0412510283799998E-6</v>
          </cell>
          <cell r="X21">
            <v>1.1967073094E-5</v>
          </cell>
          <cell r="Y21">
            <v>1.6159726107899998E-5</v>
          </cell>
          <cell r="Z21">
            <v>1.01132784852E-5</v>
          </cell>
          <cell r="AA21">
            <v>-2.69545167924E-6</v>
          </cell>
          <cell r="AB21">
            <v>7.2186958178699998E-6</v>
          </cell>
          <cell r="AC21">
            <v>4.9176289970499997E-6</v>
          </cell>
          <cell r="AD21">
            <v>6.0832244431499997E-6</v>
          </cell>
          <cell r="AE21">
            <v>7.8007389792900001E-6</v>
          </cell>
          <cell r="AF21">
            <v>1.2365971545199999E-5</v>
          </cell>
          <cell r="AG21">
            <v>1.48182727237E-5</v>
          </cell>
          <cell r="AH21">
            <v>1.27345076709E-5</v>
          </cell>
          <cell r="AI21">
            <v>1.18083128292E-5</v>
          </cell>
          <cell r="AJ21">
            <v>1.0229303590300001E-5</v>
          </cell>
          <cell r="AK21">
            <v>6.9006072003500003E-6</v>
          </cell>
          <cell r="AL21">
            <v>4.1559417223000003E-6</v>
          </cell>
          <cell r="AM21">
            <v>2.1976798599199998E-6</v>
          </cell>
          <cell r="AN21">
            <v>-1.67448324048E-6</v>
          </cell>
          <cell r="AO21">
            <v>3.9100327288099998E-5</v>
          </cell>
          <cell r="AP21">
            <v>4.5500368953500003E-5</v>
          </cell>
          <cell r="AQ21">
            <v>4.3385777245899998E-5</v>
          </cell>
          <cell r="AR21">
            <v>3.6968089531500001E-5</v>
          </cell>
          <cell r="AS21">
            <v>3.5830070281599999E-5</v>
          </cell>
          <cell r="AT21">
            <v>3.4486527338699998E-5</v>
          </cell>
          <cell r="AU21">
            <v>3.0378034151799999E-5</v>
          </cell>
          <cell r="AV21">
            <v>2.7658960687400001E-5</v>
          </cell>
          <cell r="AW21">
            <v>2.4891685612200001E-5</v>
          </cell>
          <cell r="AX21">
            <v>2.2683939042400001E-5</v>
          </cell>
          <cell r="AY21">
            <v>1.9852888509899999E-5</v>
          </cell>
          <cell r="AZ21">
            <v>1.7006888841500001E-5</v>
          </cell>
          <cell r="BA21">
            <v>5.8514836318699996E-6</v>
          </cell>
        </row>
        <row r="22">
          <cell r="B22">
            <v>1.8600175881499999E-5</v>
          </cell>
          <cell r="C22">
            <v>3.1455988554899997E-5</v>
          </cell>
          <cell r="D22">
            <v>5.1551126538199998E-5</v>
          </cell>
          <cell r="E22">
            <v>7.0752413474800001E-5</v>
          </cell>
          <cell r="F22">
            <v>8.8182399844200003E-5</v>
          </cell>
          <cell r="G22">
            <v>9.2187082479499999E-5</v>
          </cell>
          <cell r="H22">
            <v>8.9605141288800002E-5</v>
          </cell>
          <cell r="I22">
            <v>8.7554728320299994E-5</v>
          </cell>
          <cell r="J22">
            <v>8.0881378051699999E-5</v>
          </cell>
          <cell r="K22">
            <v>6.8047077008000001E-5</v>
          </cell>
          <cell r="L22">
            <v>5.4817039898999998E-5</v>
          </cell>
          <cell r="M22">
            <v>5.3648141085300003E-5</v>
          </cell>
          <cell r="N22">
            <v>5.3631879041200001E-5</v>
          </cell>
          <cell r="O22">
            <v>5.3703343415699998E-6</v>
          </cell>
          <cell r="P22">
            <v>1.1313651206700001E-5</v>
          </cell>
          <cell r="Q22">
            <v>2.8635385489699999E-5</v>
          </cell>
          <cell r="R22">
            <v>4.3880666577199999E-5</v>
          </cell>
          <cell r="S22">
            <v>5.3280124028599997E-5</v>
          </cell>
          <cell r="T22">
            <v>3.6878948512199998E-5</v>
          </cell>
          <cell r="U22">
            <v>2.9809140156900001E-5</v>
          </cell>
          <cell r="V22">
            <v>2.2129299507800001E-5</v>
          </cell>
          <cell r="W22">
            <v>1.57957177932E-5</v>
          </cell>
          <cell r="X22">
            <v>2.00196340468E-5</v>
          </cell>
          <cell r="Y22">
            <v>2.36943061398E-5</v>
          </cell>
          <cell r="Z22">
            <v>1.67371662735E-5</v>
          </cell>
          <cell r="AA22">
            <v>-1.76368136404E-6</v>
          </cell>
          <cell r="AB22">
            <v>9.3179480323900002E-6</v>
          </cell>
          <cell r="AC22">
            <v>6.5829943800800004E-6</v>
          </cell>
          <cell r="AD22">
            <v>8.0747146744200001E-6</v>
          </cell>
          <cell r="AE22">
            <v>1.0921966775100001E-5</v>
          </cell>
          <cell r="AF22">
            <v>1.7855981979000001E-5</v>
          </cell>
          <cell r="AG22">
            <v>2.2325041485300001E-5</v>
          </cell>
          <cell r="AH22">
            <v>1.9739306047600001E-5</v>
          </cell>
          <cell r="AI22">
            <v>1.83734384044E-5</v>
          </cell>
          <cell r="AJ22">
            <v>1.63819063977E-5</v>
          </cell>
          <cell r="AK22">
            <v>1.2115401077E-5</v>
          </cell>
          <cell r="AL22">
            <v>8.3818250476199992E-6</v>
          </cell>
          <cell r="AM22">
            <v>5.5800674155299997E-6</v>
          </cell>
          <cell r="AN22">
            <v>1.32165449987E-6</v>
          </cell>
          <cell r="AO22">
            <v>3.9306223986899997E-5</v>
          </cell>
          <cell r="AP22">
            <v>4.7992479412400001E-5</v>
          </cell>
          <cell r="AQ22">
            <v>4.80341277983E-5</v>
          </cell>
          <cell r="AR22">
            <v>4.28316647418E-5</v>
          </cell>
          <cell r="AS22">
            <v>4.5073415145000001E-5</v>
          </cell>
          <cell r="AT22">
            <v>4.57925352877E-5</v>
          </cell>
          <cell r="AU22">
            <v>4.25161842576E-5</v>
          </cell>
          <cell r="AV22">
            <v>3.9909896852599998E-5</v>
          </cell>
          <cell r="AW22">
            <v>3.6837277790000001E-5</v>
          </cell>
          <cell r="AX22">
            <v>3.4438023942999999E-5</v>
          </cell>
          <cell r="AY22">
            <v>3.07726932084E-5</v>
          </cell>
          <cell r="AZ22">
            <v>2.6990076237E-5</v>
          </cell>
          <cell r="BA22">
            <v>1.1381669647400001E-5</v>
          </cell>
        </row>
        <row r="23">
          <cell r="B23">
            <v>1.7821793499599999E-5</v>
          </cell>
          <cell r="C23">
            <v>3.0170760982100001E-5</v>
          </cell>
          <cell r="D23">
            <v>5.04721377578E-5</v>
          </cell>
          <cell r="E23">
            <v>7.0299658641499995E-5</v>
          </cell>
          <cell r="F23">
            <v>9.2187082479499999E-5</v>
          </cell>
          <cell r="G23">
            <v>1.4139193934200001E-4</v>
          </cell>
          <cell r="H23">
            <v>1.21401114746E-4</v>
          </cell>
          <cell r="I23">
            <v>1.1909573100700001E-4</v>
          </cell>
          <cell r="J23">
            <v>1.1294156799599999E-4</v>
          </cell>
          <cell r="K23">
            <v>9.9335566637400003E-5</v>
          </cell>
          <cell r="L23">
            <v>8.4803925346000001E-5</v>
          </cell>
          <cell r="M23">
            <v>8.5477476322100003E-5</v>
          </cell>
          <cell r="N23">
            <v>8.5456676613699994E-5</v>
          </cell>
          <cell r="O23">
            <v>4.5638544995699997E-6</v>
          </cell>
          <cell r="P23">
            <v>9.3114463368800002E-6</v>
          </cell>
          <cell r="Q23">
            <v>2.5222441788999999E-5</v>
          </cell>
          <cell r="R23">
            <v>3.8926132687300003E-5</v>
          </cell>
          <cell r="S23">
            <v>5.0281460394600002E-5</v>
          </cell>
          <cell r="T23">
            <v>3.7999409209799997E-5</v>
          </cell>
          <cell r="U23">
            <v>3.2894948153199997E-5</v>
          </cell>
          <cell r="V23">
            <v>2.7204984374899999E-5</v>
          </cell>
          <cell r="W23">
            <v>2.13240343379E-5</v>
          </cell>
          <cell r="X23">
            <v>2.50731844541E-5</v>
          </cell>
          <cell r="Y23">
            <v>2.9492169779200001E-5</v>
          </cell>
          <cell r="Z23">
            <v>2.25247269171E-5</v>
          </cell>
          <cell r="AA23">
            <v>9.5556501301600007E-7</v>
          </cell>
          <cell r="AB23">
            <v>1.1395759423599999E-5</v>
          </cell>
          <cell r="AC23">
            <v>6.8262603757999999E-6</v>
          </cell>
          <cell r="AD23">
            <v>7.8550295776399997E-6</v>
          </cell>
          <cell r="AE23">
            <v>9.7894696041300004E-6</v>
          </cell>
          <cell r="AF23">
            <v>1.7002910641899999E-5</v>
          </cell>
          <cell r="AG23">
            <v>2.3579569508300002E-5</v>
          </cell>
          <cell r="AH23">
            <v>2.1245294892600001E-5</v>
          </cell>
          <cell r="AI23">
            <v>1.9380279341599999E-5</v>
          </cell>
          <cell r="AJ23">
            <v>1.71230298061E-5</v>
          </cell>
          <cell r="AK23">
            <v>1.21759666776E-5</v>
          </cell>
          <cell r="AL23">
            <v>6.0443381020499997E-6</v>
          </cell>
          <cell r="AM23">
            <v>2.8805851208399998E-6</v>
          </cell>
          <cell r="AN23">
            <v>8.0108347114899999E-8</v>
          </cell>
          <cell r="AO23">
            <v>2.50457909014E-5</v>
          </cell>
          <cell r="AP23">
            <v>3.2230489667699998E-5</v>
          </cell>
          <cell r="AQ23">
            <v>3.6742863398899998E-5</v>
          </cell>
          <cell r="AR23">
            <v>3.2181372534899998E-5</v>
          </cell>
          <cell r="AS23">
            <v>3.63677241738E-5</v>
          </cell>
          <cell r="AT23">
            <v>4.3291807401699999E-5</v>
          </cell>
          <cell r="AU23">
            <v>4.45983384984E-5</v>
          </cell>
          <cell r="AV23">
            <v>4.5024563132699998E-5</v>
          </cell>
          <cell r="AW23">
            <v>4.3264910769499997E-5</v>
          </cell>
          <cell r="AX23">
            <v>4.1737052180899999E-5</v>
          </cell>
          <cell r="AY23">
            <v>3.9757601717199998E-5</v>
          </cell>
          <cell r="AZ23">
            <v>3.7165724082000001E-5</v>
          </cell>
          <cell r="BA23">
            <v>1.5863581879900001E-5</v>
          </cell>
        </row>
        <row r="24">
          <cell r="B24">
            <v>1.5350503698699999E-5</v>
          </cell>
          <cell r="C24">
            <v>2.77685911896E-5</v>
          </cell>
          <cell r="D24">
            <v>4.6443526855999998E-5</v>
          </cell>
          <cell r="E24">
            <v>6.8251378275500002E-5</v>
          </cell>
          <cell r="F24">
            <v>8.9605141288800002E-5</v>
          </cell>
          <cell r="G24">
            <v>1.21401114746E-4</v>
          </cell>
          <cell r="H24">
            <v>1.2254063507400001E-4</v>
          </cell>
          <cell r="I24">
            <v>1.2051452618199999E-4</v>
          </cell>
          <cell r="J24">
            <v>1.1427845661399999E-4</v>
          </cell>
          <cell r="K24">
            <v>1.00499628551E-4</v>
          </cell>
          <cell r="L24">
            <v>8.6527238040400007E-5</v>
          </cell>
          <cell r="M24">
            <v>8.6255066047799994E-5</v>
          </cell>
          <cell r="N24">
            <v>8.6241590133499999E-5</v>
          </cell>
          <cell r="O24">
            <v>2.4964913698599998E-6</v>
          </cell>
          <cell r="P24">
            <v>7.9106887428299995E-6</v>
          </cell>
          <cell r="Q24">
            <v>2.3393814538900001E-5</v>
          </cell>
          <cell r="R24">
            <v>3.8717471309000002E-5</v>
          </cell>
          <cell r="S24">
            <v>5.0091284116900002E-5</v>
          </cell>
          <cell r="T24">
            <v>4.2256949667800002E-5</v>
          </cell>
          <cell r="U24">
            <v>3.7392788798100002E-5</v>
          </cell>
          <cell r="V24">
            <v>3.1598387991899999E-5</v>
          </cell>
          <cell r="W24">
            <v>2.6801200990700001E-5</v>
          </cell>
          <cell r="X24">
            <v>2.94330729607E-5</v>
          </cell>
          <cell r="Y24">
            <v>3.15401565796E-5</v>
          </cell>
          <cell r="Z24">
            <v>2.40688106369E-5</v>
          </cell>
          <cell r="AA24">
            <v>3.1768155387399998E-7</v>
          </cell>
          <cell r="AB24">
            <v>6.7712036063700003E-6</v>
          </cell>
          <cell r="AC24">
            <v>5.39089168373E-6</v>
          </cell>
          <cell r="AD24">
            <v>6.3482079653500004E-6</v>
          </cell>
          <cell r="AE24">
            <v>9.3812056264500006E-6</v>
          </cell>
          <cell r="AF24">
            <v>1.74370890664E-5</v>
          </cell>
          <cell r="AG24">
            <v>2.5283617370399999E-5</v>
          </cell>
          <cell r="AH24">
            <v>2.3009777084099999E-5</v>
          </cell>
          <cell r="AI24">
            <v>2.1701369192500001E-5</v>
          </cell>
          <cell r="AJ24">
            <v>1.9576805528499999E-5</v>
          </cell>
          <cell r="AK24">
            <v>1.39188415518E-5</v>
          </cell>
          <cell r="AL24">
            <v>8.0631173989599998E-6</v>
          </cell>
          <cell r="AM24">
            <v>5.6581832543299997E-6</v>
          </cell>
          <cell r="AN24">
            <v>2.00044713304E-6</v>
          </cell>
          <cell r="AO24">
            <v>2.23662791248E-5</v>
          </cell>
          <cell r="AP24">
            <v>3.0158042341900001E-5</v>
          </cell>
          <cell r="AQ24">
            <v>3.6540604615499999E-5</v>
          </cell>
          <cell r="AR24">
            <v>3.5995097741000003E-5</v>
          </cell>
          <cell r="AS24">
            <v>4.32468467547E-5</v>
          </cell>
          <cell r="AT24">
            <v>4.9413768674699998E-5</v>
          </cell>
          <cell r="AU24">
            <v>4.9173921938000001E-5</v>
          </cell>
          <cell r="AV24">
            <v>4.8614474369700001E-5</v>
          </cell>
          <cell r="AW24">
            <v>4.6777606721699997E-5</v>
          </cell>
          <cell r="AX24">
            <v>4.3080611634200001E-5</v>
          </cell>
          <cell r="AY24">
            <v>3.8555583779E-5</v>
          </cell>
          <cell r="AZ24">
            <v>3.5552982730600002E-5</v>
          </cell>
          <cell r="BA24">
            <v>1.53679193669E-5</v>
          </cell>
        </row>
        <row r="25">
          <cell r="B25">
            <v>1.4038387576700001E-5</v>
          </cell>
          <cell r="C25">
            <v>2.59845553721E-5</v>
          </cell>
          <cell r="D25">
            <v>4.4010489598799999E-5</v>
          </cell>
          <cell r="E25">
            <v>6.5842374118900001E-5</v>
          </cell>
          <cell r="F25">
            <v>8.7554728320299994E-5</v>
          </cell>
          <cell r="G25">
            <v>1.1909573100700001E-4</v>
          </cell>
          <cell r="H25">
            <v>1.2051452618199999E-4</v>
          </cell>
          <cell r="I25">
            <v>1.21792901829E-4</v>
          </cell>
          <cell r="J25">
            <v>1.15925392696E-4</v>
          </cell>
          <cell r="K25">
            <v>1.03173187737E-4</v>
          </cell>
          <cell r="L25">
            <v>9.0025667027300005E-5</v>
          </cell>
          <cell r="M25">
            <v>8.9713027180300003E-5</v>
          </cell>
          <cell r="N25">
            <v>8.9692998092600005E-5</v>
          </cell>
          <cell r="O25">
            <v>2.4762088492200002E-6</v>
          </cell>
          <cell r="P25">
            <v>7.1495091924199998E-6</v>
          </cell>
          <cell r="Q25">
            <v>2.22345688906E-5</v>
          </cell>
          <cell r="R25">
            <v>3.6782095273200002E-5</v>
          </cell>
          <cell r="S25">
            <v>4.80834693222E-5</v>
          </cell>
          <cell r="T25">
            <v>3.9300677204000003E-5</v>
          </cell>
          <cell r="U25">
            <v>3.5349914794599999E-5</v>
          </cell>
          <cell r="V25">
            <v>3.03364237095E-5</v>
          </cell>
          <cell r="W25">
            <v>2.64536719694E-5</v>
          </cell>
          <cell r="X25">
            <v>2.92152616886E-5</v>
          </cell>
          <cell r="Y25">
            <v>3.1141343197099997E-5</v>
          </cell>
          <cell r="Z25">
            <v>2.4437458594600001E-5</v>
          </cell>
          <cell r="AA25">
            <v>1.3034940236200001E-6</v>
          </cell>
          <cell r="AB25">
            <v>4.6285694614299998E-6</v>
          </cell>
          <cell r="AC25">
            <v>4.0594177690400003E-6</v>
          </cell>
          <cell r="AD25">
            <v>5.4255418367099997E-6</v>
          </cell>
          <cell r="AE25">
            <v>8.3536550944999994E-6</v>
          </cell>
          <cell r="AF25">
            <v>1.60891383907E-5</v>
          </cell>
          <cell r="AG25">
            <v>2.3648570246400001E-5</v>
          </cell>
          <cell r="AH25">
            <v>2.15924920084E-5</v>
          </cell>
          <cell r="AI25">
            <v>2.0420110458799999E-5</v>
          </cell>
          <cell r="AJ25">
            <v>1.83342566457E-5</v>
          </cell>
          <cell r="AK25">
            <v>1.33105059816E-5</v>
          </cell>
          <cell r="AL25">
            <v>7.7210294577500001E-6</v>
          </cell>
          <cell r="AM25">
            <v>5.4755950271499998E-6</v>
          </cell>
          <cell r="AN25">
            <v>2.0942825002600002E-6</v>
          </cell>
          <cell r="AO25">
            <v>2.0877705600599999E-5</v>
          </cell>
          <cell r="AP25">
            <v>2.76567908542E-5</v>
          </cell>
          <cell r="AQ25">
            <v>3.3711896917199998E-5</v>
          </cell>
          <cell r="AR25">
            <v>3.2591736931899997E-5</v>
          </cell>
          <cell r="AS25">
            <v>3.9857102042799999E-5</v>
          </cell>
          <cell r="AT25">
            <v>4.6828120696200003E-5</v>
          </cell>
          <cell r="AU25">
            <v>4.76269002144E-5</v>
          </cell>
          <cell r="AV25">
            <v>4.7759054925099999E-5</v>
          </cell>
          <cell r="AW25">
            <v>4.6364370401600002E-5</v>
          </cell>
          <cell r="AX25">
            <v>4.3079532526599998E-5</v>
          </cell>
          <cell r="AY25">
            <v>3.8978330202600003E-5</v>
          </cell>
          <cell r="AZ25">
            <v>3.5850351152999999E-5</v>
          </cell>
          <cell r="BA25">
            <v>1.5511362129999999E-5</v>
          </cell>
        </row>
        <row r="26">
          <cell r="B26">
            <v>1.30247727004E-5</v>
          </cell>
          <cell r="C26">
            <v>2.3101418070600001E-5</v>
          </cell>
          <cell r="D26">
            <v>3.9561462208400002E-5</v>
          </cell>
          <cell r="E26">
            <v>6.00807877962E-5</v>
          </cell>
          <cell r="F26">
            <v>8.0881378051699999E-5</v>
          </cell>
          <cell r="G26">
            <v>1.1294156799599999E-4</v>
          </cell>
          <cell r="H26">
            <v>1.1427845661399999E-4</v>
          </cell>
          <cell r="I26">
            <v>1.15925392696E-4</v>
          </cell>
          <cell r="J26">
            <v>1.11659137866E-4</v>
          </cell>
          <cell r="K26">
            <v>1.00661498899E-4</v>
          </cell>
          <cell r="L26">
            <v>8.92834573252E-5</v>
          </cell>
          <cell r="M26">
            <v>8.9357557837499993E-5</v>
          </cell>
          <cell r="N26">
            <v>8.9339594361999999E-5</v>
          </cell>
          <cell r="O26">
            <v>2.0727421721399999E-6</v>
          </cell>
          <cell r="P26">
            <v>6.1463539234900001E-6</v>
          </cell>
          <cell r="Q26">
            <v>1.9393947145300001E-5</v>
          </cell>
          <cell r="R26">
            <v>3.2424528533400002E-5</v>
          </cell>
          <cell r="S26">
            <v>4.3396016399600003E-5</v>
          </cell>
          <cell r="T26">
            <v>3.6689308004699999E-5</v>
          </cell>
          <cell r="U26">
            <v>3.3806649715199997E-5</v>
          </cell>
          <cell r="V26">
            <v>2.9897231959699998E-5</v>
          </cell>
          <cell r="W26">
            <v>2.70429571627E-5</v>
          </cell>
          <cell r="X26">
            <v>2.9384370849700001E-5</v>
          </cell>
          <cell r="Y26">
            <v>3.0945611505099998E-5</v>
          </cell>
          <cell r="Z26">
            <v>2.4862695864699999E-5</v>
          </cell>
          <cell r="AA26">
            <v>2.8215337471200001E-6</v>
          </cell>
          <cell r="AB26">
            <v>2.5626289008599998E-6</v>
          </cell>
          <cell r="AC26">
            <v>3.00459792285E-6</v>
          </cell>
          <cell r="AD26">
            <v>4.5004437239799998E-6</v>
          </cell>
          <cell r="AE26">
            <v>7.2437040777500003E-6</v>
          </cell>
          <cell r="AF26">
            <v>1.440998173E-5</v>
          </cell>
          <cell r="AG26">
            <v>2.15746189723E-5</v>
          </cell>
          <cell r="AH26">
            <v>2.0099495617000001E-5</v>
          </cell>
          <cell r="AI26">
            <v>1.9065089936100001E-5</v>
          </cell>
          <cell r="AJ26">
            <v>1.7215519772600002E-5</v>
          </cell>
          <cell r="AK26">
            <v>1.2695820485200001E-5</v>
          </cell>
          <cell r="AL26">
            <v>7.6608904600599999E-6</v>
          </cell>
          <cell r="AM26">
            <v>5.61622181337E-6</v>
          </cell>
          <cell r="AN26">
            <v>2.6057607324400001E-6</v>
          </cell>
          <cell r="AO26">
            <v>1.5115226232399999E-5</v>
          </cell>
          <cell r="AP26">
            <v>2.1459887876399998E-5</v>
          </cell>
          <cell r="AQ26">
            <v>2.8299026226799999E-5</v>
          </cell>
          <cell r="AR26">
            <v>2.7710461572300001E-5</v>
          </cell>
          <cell r="AS26">
            <v>3.5239939355799999E-5</v>
          </cell>
          <cell r="AT26">
            <v>4.3436201713800003E-5</v>
          </cell>
          <cell r="AU26">
            <v>4.5178191119900003E-5</v>
          </cell>
          <cell r="AV26">
            <v>4.5939932179599999E-5</v>
          </cell>
          <cell r="AW26">
            <v>4.5350309862000002E-5</v>
          </cell>
          <cell r="AX26">
            <v>4.2785318575399999E-5</v>
          </cell>
          <cell r="AY26">
            <v>3.90802425708E-5</v>
          </cell>
          <cell r="AZ26">
            <v>3.5979385792799998E-5</v>
          </cell>
          <cell r="BA26">
            <v>1.6660900548900001E-5</v>
          </cell>
        </row>
        <row r="27">
          <cell r="B27">
            <v>1.09864334042E-5</v>
          </cell>
          <cell r="C27">
            <v>1.7645714740499998E-5</v>
          </cell>
          <cell r="D27">
            <v>3.1133391975200001E-5</v>
          </cell>
          <cell r="E27">
            <v>4.8821829361399997E-5</v>
          </cell>
          <cell r="F27">
            <v>6.8047077008000001E-5</v>
          </cell>
          <cell r="G27">
            <v>9.9335566637400003E-5</v>
          </cell>
          <cell r="H27">
            <v>1.00499628551E-4</v>
          </cell>
          <cell r="I27">
            <v>1.03173187737E-4</v>
          </cell>
          <cell r="J27">
            <v>1.00661498899E-4</v>
          </cell>
          <cell r="K27">
            <v>9.7340415775499993E-5</v>
          </cell>
          <cell r="L27">
            <v>8.9706524352399999E-5</v>
          </cell>
          <cell r="M27">
            <v>9.08382103416E-5</v>
          </cell>
          <cell r="N27">
            <v>9.0818455606500007E-5</v>
          </cell>
          <cell r="O27">
            <v>1.20443153539E-6</v>
          </cell>
          <cell r="P27">
            <v>3.5054085603100001E-6</v>
          </cell>
          <cell r="Q27">
            <v>1.39797714848E-5</v>
          </cell>
          <cell r="R27">
            <v>2.5263816305E-5</v>
          </cell>
          <cell r="S27">
            <v>3.5232177436400002E-5</v>
          </cell>
          <cell r="T27">
            <v>2.89714510733E-5</v>
          </cell>
          <cell r="U27">
            <v>2.8834152808E-5</v>
          </cell>
          <cell r="V27">
            <v>2.7347804035400001E-5</v>
          </cell>
          <cell r="W27">
            <v>2.6998221201700001E-5</v>
          </cell>
          <cell r="X27">
            <v>2.8835562263900001E-5</v>
          </cell>
          <cell r="Y27">
            <v>2.9972779256899998E-5</v>
          </cell>
          <cell r="Z27">
            <v>2.54136347777E-5</v>
          </cell>
          <cell r="AA27">
            <v>7.0116040583399999E-6</v>
          </cell>
          <cell r="AB27">
            <v>-1.4079973120300001E-6</v>
          </cell>
          <cell r="AC27">
            <v>1.2745984684300001E-6</v>
          </cell>
          <cell r="AD27">
            <v>3.3216300192700001E-6</v>
          </cell>
          <cell r="AE27">
            <v>5.5717727052600003E-6</v>
          </cell>
          <cell r="AF27">
            <v>1.18224204828E-5</v>
          </cell>
          <cell r="AG27">
            <v>1.86604242133E-5</v>
          </cell>
          <cell r="AH27">
            <v>1.8058840449400001E-5</v>
          </cell>
          <cell r="AI27">
            <v>1.6855439821500001E-5</v>
          </cell>
          <cell r="AJ27">
            <v>1.5275750999300001E-5</v>
          </cell>
          <cell r="AK27">
            <v>1.13798606025E-5</v>
          </cell>
          <cell r="AL27">
            <v>6.81569624088E-6</v>
          </cell>
          <cell r="AM27">
            <v>5.2901582817499998E-6</v>
          </cell>
          <cell r="AN27">
            <v>3.0358985427200001E-6</v>
          </cell>
          <cell r="AO27">
            <v>7.29936774366E-6</v>
          </cell>
          <cell r="AP27">
            <v>1.2315320567200001E-5</v>
          </cell>
          <cell r="AQ27">
            <v>1.8524999590200002E-5</v>
          </cell>
          <cell r="AR27">
            <v>1.7425226828799999E-5</v>
          </cell>
          <cell r="AS27">
            <v>2.5063526198800001E-5</v>
          </cell>
          <cell r="AT27">
            <v>3.5538843252199998E-5</v>
          </cell>
          <cell r="AU27">
            <v>3.9566026599200002E-5</v>
          </cell>
          <cell r="AV27">
            <v>4.1465669646600002E-5</v>
          </cell>
          <cell r="AW27">
            <v>4.1925190816299999E-5</v>
          </cell>
          <cell r="AX27">
            <v>4.0879022119699999E-5</v>
          </cell>
          <cell r="AY27">
            <v>3.8459162531100001E-5</v>
          </cell>
          <cell r="AZ27">
            <v>3.6192436284999998E-5</v>
          </cell>
          <cell r="BA27">
            <v>1.9673278649300001E-5</v>
          </cell>
        </row>
        <row r="28">
          <cell r="B28">
            <v>8.3083933394699995E-6</v>
          </cell>
          <cell r="C28">
            <v>1.26636622469E-5</v>
          </cell>
          <cell r="D28">
            <v>2.2981604173899999E-5</v>
          </cell>
          <cell r="E28">
            <v>3.7751663536899998E-5</v>
          </cell>
          <cell r="F28">
            <v>5.4817039898999998E-5</v>
          </cell>
          <cell r="G28">
            <v>8.4803925346000001E-5</v>
          </cell>
          <cell r="H28">
            <v>8.6527238040400007E-5</v>
          </cell>
          <cell r="I28">
            <v>9.0025667027300005E-5</v>
          </cell>
          <cell r="J28">
            <v>8.92834573252E-5</v>
          </cell>
          <cell r="K28">
            <v>8.9706524352399999E-5</v>
          </cell>
          <cell r="L28">
            <v>8.66703737095E-5</v>
          </cell>
          <cell r="M28">
            <v>8.8292457767600004E-5</v>
          </cell>
          <cell r="N28">
            <v>8.8270026597700002E-5</v>
          </cell>
          <cell r="O28">
            <v>1.6714109500699999E-7</v>
          </cell>
          <cell r="P28">
            <v>1.2615968413E-6</v>
          </cell>
          <cell r="Q28">
            <v>9.3576321651100005E-6</v>
          </cell>
          <cell r="R28">
            <v>1.83344052293E-5</v>
          </cell>
          <cell r="S28">
            <v>2.7209887099699999E-5</v>
          </cell>
          <cell r="T28">
            <v>2.2602750340299999E-5</v>
          </cell>
          <cell r="U28">
            <v>2.4276470903E-5</v>
          </cell>
          <cell r="V28">
            <v>2.4398253717599999E-5</v>
          </cell>
          <cell r="W28">
            <v>2.5744491036000001E-5</v>
          </cell>
          <cell r="X28">
            <v>2.7451704204400002E-5</v>
          </cell>
          <cell r="Y28">
            <v>2.8983989580499999E-5</v>
          </cell>
          <cell r="Z28">
            <v>2.49548710743E-5</v>
          </cell>
          <cell r="AA28">
            <v>8.5981855444400008E-6</v>
          </cell>
          <cell r="AB28">
            <v>-3.51398647298E-6</v>
          </cell>
          <cell r="AC28">
            <v>2.9876774941000001E-7</v>
          </cell>
          <cell r="AD28">
            <v>2.09516360574E-6</v>
          </cell>
          <cell r="AE28">
            <v>3.7306714364500001E-6</v>
          </cell>
          <cell r="AF28">
            <v>8.6894300948399995E-6</v>
          </cell>
          <cell r="AG28">
            <v>1.45961210557E-5</v>
          </cell>
          <cell r="AH28">
            <v>1.47537712599E-5</v>
          </cell>
          <cell r="AI28">
            <v>1.38180694526E-5</v>
          </cell>
          <cell r="AJ28">
            <v>1.2667039675700001E-5</v>
          </cell>
          <cell r="AK28">
            <v>9.7326069445999996E-6</v>
          </cell>
          <cell r="AL28">
            <v>6.1454708309600002E-6</v>
          </cell>
          <cell r="AM28">
            <v>5.2418347531099996E-6</v>
          </cell>
          <cell r="AN28">
            <v>3.8426003346999999E-6</v>
          </cell>
          <cell r="AO28">
            <v>3.4444744082999998E-7</v>
          </cell>
          <cell r="AP28">
            <v>3.6596777072299999E-6</v>
          </cell>
          <cell r="AQ28">
            <v>9.6390094735299999E-6</v>
          </cell>
          <cell r="AR28">
            <v>8.5599463115700006E-6</v>
          </cell>
          <cell r="AS28">
            <v>1.60920764412E-5</v>
          </cell>
          <cell r="AT28">
            <v>2.8004448510400001E-5</v>
          </cell>
          <cell r="AU28">
            <v>3.34895426459E-5</v>
          </cell>
          <cell r="AV28">
            <v>3.6590719739599998E-5</v>
          </cell>
          <cell r="AW28">
            <v>3.7913313662799999E-5</v>
          </cell>
          <cell r="AX28">
            <v>3.7834785714600001E-5</v>
          </cell>
          <cell r="AY28">
            <v>3.6829389968900002E-5</v>
          </cell>
          <cell r="AZ28">
            <v>3.5253770899E-5</v>
          </cell>
          <cell r="BA28">
            <v>2.0077356867999999E-5</v>
          </cell>
        </row>
        <row r="29">
          <cell r="B29">
            <v>8.5347130587400005E-6</v>
          </cell>
          <cell r="C29">
            <v>1.20963362144E-5</v>
          </cell>
          <cell r="D29">
            <v>2.18719406369E-5</v>
          </cell>
          <cell r="E29">
            <v>3.63427997976E-5</v>
          </cell>
          <cell r="F29">
            <v>5.3648141085300003E-5</v>
          </cell>
          <cell r="G29">
            <v>8.5477476322100003E-5</v>
          </cell>
          <cell r="H29">
            <v>8.6255066047799994E-5</v>
          </cell>
          <cell r="I29">
            <v>8.9713027180300003E-5</v>
          </cell>
          <cell r="J29">
            <v>8.9357557837499993E-5</v>
          </cell>
          <cell r="K29">
            <v>9.08382103416E-5</v>
          </cell>
          <cell r="L29">
            <v>8.8292457767600004E-5</v>
          </cell>
          <cell r="M29">
            <v>9.3044635760200004E-5</v>
          </cell>
          <cell r="N29">
            <v>9.3030602248299999E-5</v>
          </cell>
          <cell r="O29">
            <v>-3.6176097548300002E-7</v>
          </cell>
          <cell r="P29">
            <v>3.93110070281E-7</v>
          </cell>
          <cell r="Q29">
            <v>7.9855334705899996E-6</v>
          </cell>
          <cell r="R29">
            <v>1.6820938051E-5</v>
          </cell>
          <cell r="S29">
            <v>2.5623444343900001E-5</v>
          </cell>
          <cell r="T29">
            <v>2.1507843747599999E-5</v>
          </cell>
          <cell r="U29">
            <v>2.3693234391300001E-5</v>
          </cell>
          <cell r="V29">
            <v>2.3990675005299999E-5</v>
          </cell>
          <cell r="W29">
            <v>2.5913679906699999E-5</v>
          </cell>
          <cell r="X29">
            <v>2.7424471108300002E-5</v>
          </cell>
          <cell r="Y29">
            <v>2.8787924456899999E-5</v>
          </cell>
          <cell r="Z29">
            <v>2.5007236140399999E-5</v>
          </cell>
          <cell r="AA29">
            <v>9.49940568891E-6</v>
          </cell>
          <cell r="AB29">
            <v>-2.95827115551E-6</v>
          </cell>
          <cell r="AC29">
            <v>7.2401852323399998E-7</v>
          </cell>
          <cell r="AD29">
            <v>2.3082525767500001E-6</v>
          </cell>
          <cell r="AE29">
            <v>3.9201367852199997E-6</v>
          </cell>
          <cell r="AF29">
            <v>8.8580883203199997E-6</v>
          </cell>
          <cell r="AG29">
            <v>1.47163415336E-5</v>
          </cell>
          <cell r="AH29">
            <v>1.5133685159E-5</v>
          </cell>
          <cell r="AI29">
            <v>1.4319677818599999E-5</v>
          </cell>
          <cell r="AJ29">
            <v>1.32059641995E-5</v>
          </cell>
          <cell r="AK29">
            <v>1.0653292089899999E-5</v>
          </cell>
          <cell r="AL29">
            <v>6.7491122776999997E-6</v>
          </cell>
          <cell r="AM29">
            <v>5.8734264224599998E-6</v>
          </cell>
          <cell r="AN29">
            <v>4.9650721434400001E-6</v>
          </cell>
          <cell r="AO29">
            <v>-5.1058595678800004E-6</v>
          </cell>
          <cell r="AP29">
            <v>-1.5127238174599999E-6</v>
          </cell>
          <cell r="AQ29">
            <v>6.0463568597299998E-6</v>
          </cell>
          <cell r="AR29">
            <v>5.0192901385599997E-6</v>
          </cell>
          <cell r="AS29">
            <v>1.26648131058E-5</v>
          </cell>
          <cell r="AT29">
            <v>2.5967503991899999E-5</v>
          </cell>
          <cell r="AU29">
            <v>3.2302236094299997E-5</v>
          </cell>
          <cell r="AV29">
            <v>3.6176117366000003E-5</v>
          </cell>
          <cell r="AW29">
            <v>3.8042105164799997E-5</v>
          </cell>
          <cell r="AX29">
            <v>3.8135639999800003E-5</v>
          </cell>
          <cell r="AY29">
            <v>3.7938916524799999E-5</v>
          </cell>
          <cell r="AZ29">
            <v>3.6642018038E-5</v>
          </cell>
          <cell r="BA29">
            <v>2.1625194541899998E-5</v>
          </cell>
        </row>
        <row r="30">
          <cell r="B30">
            <v>8.5509206931999999E-6</v>
          </cell>
          <cell r="C30">
            <v>1.21092758403E-5</v>
          </cell>
          <cell r="D30">
            <v>2.1879180518699999E-5</v>
          </cell>
          <cell r="E30">
            <v>3.6340573006199998E-5</v>
          </cell>
          <cell r="F30">
            <v>5.3631879041200001E-5</v>
          </cell>
          <cell r="G30">
            <v>8.5456676613699994E-5</v>
          </cell>
          <cell r="H30">
            <v>8.6241590133499999E-5</v>
          </cell>
          <cell r="I30">
            <v>8.9692998092600005E-5</v>
          </cell>
          <cell r="J30">
            <v>8.9339594361999999E-5</v>
          </cell>
          <cell r="K30">
            <v>9.0818455606500007E-5</v>
          </cell>
          <cell r="L30">
            <v>8.8270026597700002E-5</v>
          </cell>
          <cell r="M30">
            <v>9.3030602248299999E-5</v>
          </cell>
          <cell r="N30">
            <v>9.3017262926700005E-5</v>
          </cell>
          <cell r="O30">
            <v>-3.8004014967000001E-7</v>
          </cell>
          <cell r="P30">
            <v>4.0331846457E-7</v>
          </cell>
          <cell r="Q30">
            <v>7.9810867259399996E-6</v>
          </cell>
          <cell r="R30">
            <v>1.6809104700600001E-5</v>
          </cell>
          <cell r="S30">
            <v>2.5602177823699999E-5</v>
          </cell>
          <cell r="T30">
            <v>2.15054434024E-5</v>
          </cell>
          <cell r="U30">
            <v>2.3693763430900001E-5</v>
          </cell>
          <cell r="V30">
            <v>2.39943724188E-5</v>
          </cell>
          <cell r="W30">
            <v>2.59235367329E-5</v>
          </cell>
          <cell r="X30">
            <v>2.7428094044600001E-5</v>
          </cell>
          <cell r="Y30">
            <v>2.87788928004E-5</v>
          </cell>
          <cell r="Z30">
            <v>2.4997549507799999E-5</v>
          </cell>
          <cell r="AA30">
            <v>9.4916104699799998E-6</v>
          </cell>
          <cell r="AB30">
            <v>-2.9661730219999998E-6</v>
          </cell>
          <cell r="AC30">
            <v>7.2803782882399996E-7</v>
          </cell>
          <cell r="AD30">
            <v>2.3065893524699999E-6</v>
          </cell>
          <cell r="AE30">
            <v>3.9231299005399998E-6</v>
          </cell>
          <cell r="AF30">
            <v>8.8583945110099999E-6</v>
          </cell>
          <cell r="AG30">
            <v>1.4709422272400001E-5</v>
          </cell>
          <cell r="AH30">
            <v>1.5127422704400001E-5</v>
          </cell>
          <cell r="AI30">
            <v>1.43145648733E-5</v>
          </cell>
          <cell r="AJ30">
            <v>1.3202485221600001E-5</v>
          </cell>
          <cell r="AK30">
            <v>1.0652946273199999E-5</v>
          </cell>
          <cell r="AL30">
            <v>6.7459005146799998E-6</v>
          </cell>
          <cell r="AM30">
            <v>5.8662046963900002E-6</v>
          </cell>
          <cell r="AN30">
            <v>4.9674557851599998E-6</v>
          </cell>
          <cell r="AO30">
            <v>-5.1715132334500002E-6</v>
          </cell>
          <cell r="AP30">
            <v>-1.5382671058299999E-6</v>
          </cell>
          <cell r="AQ30">
            <v>6.03295896014E-6</v>
          </cell>
          <cell r="AR30">
            <v>5.0080729603799999E-6</v>
          </cell>
          <cell r="AS30">
            <v>1.26479489546E-5</v>
          </cell>
          <cell r="AT30">
            <v>2.5944096836099998E-5</v>
          </cell>
          <cell r="AU30">
            <v>3.2273433592400002E-5</v>
          </cell>
          <cell r="AV30">
            <v>3.6147584325499998E-5</v>
          </cell>
          <cell r="AW30">
            <v>3.8014422961499997E-5</v>
          </cell>
          <cell r="AX30">
            <v>3.8100618625200001E-5</v>
          </cell>
          <cell r="AY30">
            <v>3.7903120637000002E-5</v>
          </cell>
          <cell r="AZ30">
            <v>3.66102592565E-5</v>
          </cell>
          <cell r="BA30">
            <v>2.1597604473099999E-5</v>
          </cell>
        </row>
        <row r="31">
          <cell r="B31">
            <v>3.7023215714900002E-6</v>
          </cell>
          <cell r="C31">
            <v>4.48980178419E-6</v>
          </cell>
          <cell r="D31">
            <v>6.6136300620900003E-6</v>
          </cell>
          <cell r="E31">
            <v>6.4888833547400004E-6</v>
          </cell>
          <cell r="F31">
            <v>5.3703343415699998E-6</v>
          </cell>
          <cell r="G31">
            <v>4.5638544995699997E-6</v>
          </cell>
          <cell r="H31">
            <v>2.4964913698599998E-6</v>
          </cell>
          <cell r="I31">
            <v>2.4762088492200002E-6</v>
          </cell>
          <cell r="J31">
            <v>2.0727421721399999E-6</v>
          </cell>
          <cell r="K31">
            <v>1.20443153539E-6</v>
          </cell>
          <cell r="L31">
            <v>1.6714109500699999E-7</v>
          </cell>
          <cell r="M31">
            <v>-3.6176097548300002E-7</v>
          </cell>
          <cell r="N31">
            <v>-3.8004014967000001E-7</v>
          </cell>
          <cell r="O31">
            <v>2.3246382740899999E-5</v>
          </cell>
          <cell r="P31">
            <v>1.3787824130299999E-5</v>
          </cell>
          <cell r="Q31">
            <v>1.2529749604400001E-5</v>
          </cell>
          <cell r="R31">
            <v>1.07091663842E-5</v>
          </cell>
          <cell r="S31">
            <v>1.0745949487E-5</v>
          </cell>
          <cell r="T31">
            <v>2.0404067106300002E-6</v>
          </cell>
          <cell r="U31">
            <v>9.8344865796599998E-7</v>
          </cell>
          <cell r="V31">
            <v>-3.0547442002000002E-7</v>
          </cell>
          <cell r="W31">
            <v>-1.00658376573E-6</v>
          </cell>
          <cell r="X31">
            <v>-1.6741789749E-6</v>
          </cell>
          <cell r="Y31">
            <v>-2.1963832915200002E-6</v>
          </cell>
          <cell r="Z31">
            <v>-1.5361369947E-6</v>
          </cell>
          <cell r="AA31">
            <v>9.8084347311599993E-7</v>
          </cell>
          <cell r="AB31">
            <v>-2.5209784708499998E-6</v>
          </cell>
          <cell r="AC31">
            <v>-2.0196997910299999E-6</v>
          </cell>
          <cell r="AD31">
            <v>-4.9548110104399998E-7</v>
          </cell>
          <cell r="AE31">
            <v>-3.92066260821E-7</v>
          </cell>
          <cell r="AF31">
            <v>-4.8124520906199999E-7</v>
          </cell>
          <cell r="AG31">
            <v>6.5893522669799998E-7</v>
          </cell>
          <cell r="AH31">
            <v>6.7606469407399999E-7</v>
          </cell>
          <cell r="AI31">
            <v>2.4485172215700002E-7</v>
          </cell>
          <cell r="AJ31">
            <v>-1.06411617794E-7</v>
          </cell>
          <cell r="AK31">
            <v>-6.0782605812599997E-7</v>
          </cell>
          <cell r="AL31">
            <v>-1.49733072556E-6</v>
          </cell>
          <cell r="AM31">
            <v>-1.5154826047100001E-6</v>
          </cell>
          <cell r="AN31">
            <v>-1.9572348203699998E-6</v>
          </cell>
          <cell r="AO31">
            <v>1.07061153052E-5</v>
          </cell>
          <cell r="AP31">
            <v>8.9271839080899993E-6</v>
          </cell>
          <cell r="AQ31">
            <v>7.8188000191200006E-6</v>
          </cell>
          <cell r="AR31">
            <v>5.9659174937399999E-6</v>
          </cell>
          <cell r="AS31">
            <v>4.0423954499899998E-6</v>
          </cell>
          <cell r="AT31">
            <v>2.8409482080199999E-6</v>
          </cell>
          <cell r="AU31">
            <v>1.19117482662E-6</v>
          </cell>
          <cell r="AV31">
            <v>6.9883123018999995E-8</v>
          </cell>
          <cell r="AW31">
            <v>-6.2151877496700005E-7</v>
          </cell>
          <cell r="AX31">
            <v>-6.9315331694399995E-7</v>
          </cell>
          <cell r="AY31">
            <v>-1.7553991409099999E-6</v>
          </cell>
          <cell r="AZ31">
            <v>-1.6580267496100001E-6</v>
          </cell>
          <cell r="BA31">
            <v>1.21541321566E-7</v>
          </cell>
        </row>
        <row r="32">
          <cell r="B32">
            <v>2.3568089895100002E-6</v>
          </cell>
          <cell r="C32">
            <v>5.3722072716800004E-6</v>
          </cell>
          <cell r="D32">
            <v>1.0480688414999999E-5</v>
          </cell>
          <cell r="E32">
            <v>1.13565512539E-5</v>
          </cell>
          <cell r="F32">
            <v>1.1313651206700001E-5</v>
          </cell>
          <cell r="G32">
            <v>9.3114463368800002E-6</v>
          </cell>
          <cell r="H32">
            <v>7.9106887428299995E-6</v>
          </cell>
          <cell r="I32">
            <v>7.1495091924199998E-6</v>
          </cell>
          <cell r="J32">
            <v>6.1463539234900001E-6</v>
          </cell>
          <cell r="K32">
            <v>3.5054085603100001E-6</v>
          </cell>
          <cell r="L32">
            <v>1.2615968413E-6</v>
          </cell>
          <cell r="M32">
            <v>3.93110070281E-7</v>
          </cell>
          <cell r="N32">
            <v>4.0331846457E-7</v>
          </cell>
          <cell r="O32">
            <v>1.3787824130299999E-5</v>
          </cell>
          <cell r="P32">
            <v>1.6395031690500001E-5</v>
          </cell>
          <cell r="Q32">
            <v>1.8936349874699999E-5</v>
          </cell>
          <cell r="R32">
            <v>1.9169339247599999E-5</v>
          </cell>
          <cell r="S32">
            <v>1.9980768575699999E-5</v>
          </cell>
          <cell r="T32">
            <v>7.3835462515999999E-6</v>
          </cell>
          <cell r="U32">
            <v>4.8060636335499998E-6</v>
          </cell>
          <cell r="V32">
            <v>2.4797204944399999E-6</v>
          </cell>
          <cell r="W32">
            <v>3.0778162113100002E-7</v>
          </cell>
          <cell r="X32">
            <v>-3.9373354557399999E-7</v>
          </cell>
          <cell r="Y32">
            <v>-1.07094352566E-6</v>
          </cell>
          <cell r="Z32">
            <v>-1.6974486556000001E-6</v>
          </cell>
          <cell r="AA32">
            <v>-1.75049709408E-6</v>
          </cell>
          <cell r="AB32">
            <v>1.5855905355400001E-7</v>
          </cell>
          <cell r="AC32">
            <v>1.7004987942099999E-6</v>
          </cell>
          <cell r="AD32">
            <v>2.17072104311E-6</v>
          </cell>
          <cell r="AE32">
            <v>2.63619388059E-6</v>
          </cell>
          <cell r="AF32">
            <v>3.1390286223699999E-6</v>
          </cell>
          <cell r="AG32">
            <v>2.77438549457E-6</v>
          </cell>
          <cell r="AH32">
            <v>2.0596710853E-6</v>
          </cell>
          <cell r="AI32">
            <v>1.45154162113E-6</v>
          </cell>
          <cell r="AJ32">
            <v>9.9219477260999998E-7</v>
          </cell>
          <cell r="AK32">
            <v>7.3647164592900002E-7</v>
          </cell>
          <cell r="AL32">
            <v>-3.6806903687200002E-7</v>
          </cell>
          <cell r="AM32">
            <v>-7.65875187257E-7</v>
          </cell>
          <cell r="AN32">
            <v>-1.9038545425899999E-6</v>
          </cell>
          <cell r="AO32">
            <v>1.9613527860699998E-5</v>
          </cell>
          <cell r="AP32">
            <v>2.21840507079E-5</v>
          </cell>
          <cell r="AQ32">
            <v>2.0036377450200001E-5</v>
          </cell>
          <cell r="AR32">
            <v>1.7044868052899999E-5</v>
          </cell>
          <cell r="AS32">
            <v>1.4247817425099999E-5</v>
          </cell>
          <cell r="AT32">
            <v>1.0318217570999999E-5</v>
          </cell>
          <cell r="AU32">
            <v>7.2766490797800002E-6</v>
          </cell>
          <cell r="AV32">
            <v>4.8548806134500004E-6</v>
          </cell>
          <cell r="AW32">
            <v>3.2402452228800002E-6</v>
          </cell>
          <cell r="AX32">
            <v>1.58524179026E-6</v>
          </cell>
          <cell r="AY32">
            <v>1.2678804195099999E-7</v>
          </cell>
          <cell r="AZ32">
            <v>-6.8424602400199998E-7</v>
          </cell>
          <cell r="BA32">
            <v>-1.32435236502E-6</v>
          </cell>
        </row>
        <row r="33">
          <cell r="B33">
            <v>3.5249344562000001E-6</v>
          </cell>
          <cell r="C33">
            <v>1.01442642527E-5</v>
          </cell>
          <cell r="D33">
            <v>2.0800800214200002E-5</v>
          </cell>
          <cell r="E33">
            <v>2.5075423860499999E-5</v>
          </cell>
          <cell r="F33">
            <v>2.8635385489699999E-5</v>
          </cell>
          <cell r="G33">
            <v>2.5222441788999999E-5</v>
          </cell>
          <cell r="H33">
            <v>2.3393814538900001E-5</v>
          </cell>
          <cell r="I33">
            <v>2.22345688906E-5</v>
          </cell>
          <cell r="J33">
            <v>1.9393947145300001E-5</v>
          </cell>
          <cell r="K33">
            <v>1.39797714848E-5</v>
          </cell>
          <cell r="L33">
            <v>9.3576321651100005E-6</v>
          </cell>
          <cell r="M33">
            <v>7.9855334705899996E-6</v>
          </cell>
          <cell r="N33">
            <v>7.9810867259399996E-6</v>
          </cell>
          <cell r="O33">
            <v>1.2529749604400001E-5</v>
          </cell>
          <cell r="P33">
            <v>1.8936349874699999E-5</v>
          </cell>
          <cell r="Q33">
            <v>3.3130236514199999E-5</v>
          </cell>
          <cell r="R33">
            <v>3.8722471948700003E-5</v>
          </cell>
          <cell r="S33">
            <v>4.2620952260000002E-5</v>
          </cell>
          <cell r="T33">
            <v>1.7685174945499999E-5</v>
          </cell>
          <cell r="U33">
            <v>1.14514329228E-5</v>
          </cell>
          <cell r="V33">
            <v>5.3554484181800001E-6</v>
          </cell>
          <cell r="W33">
            <v>-2.7856721995399998E-7</v>
          </cell>
          <cell r="X33">
            <v>1.21935734684E-6</v>
          </cell>
          <cell r="Y33">
            <v>3.4145076587999999E-6</v>
          </cell>
          <cell r="Z33">
            <v>9.6585558304799994E-7</v>
          </cell>
          <cell r="AA33">
            <v>-3.05911424572E-6</v>
          </cell>
          <cell r="AB33">
            <v>7.1763910940299999E-6</v>
          </cell>
          <cell r="AC33">
            <v>7.3138009916699997E-6</v>
          </cell>
          <cell r="AD33">
            <v>7.2328507064600002E-6</v>
          </cell>
          <cell r="AE33">
            <v>6.9254722450999999E-6</v>
          </cell>
          <cell r="AF33">
            <v>8.4199783797400005E-6</v>
          </cell>
          <cell r="AG33">
            <v>8.5558455299200004E-6</v>
          </cell>
          <cell r="AH33">
            <v>6.37056693123E-6</v>
          </cell>
          <cell r="AI33">
            <v>5.36143951937E-6</v>
          </cell>
          <cell r="AJ33">
            <v>4.4418630493900001E-6</v>
          </cell>
          <cell r="AK33">
            <v>3.3698447316100002E-6</v>
          </cell>
          <cell r="AL33">
            <v>1.9441769710999998E-6</v>
          </cell>
          <cell r="AM33">
            <v>1.03782251973E-6</v>
          </cell>
          <cell r="AN33">
            <v>-1.9075152872500001E-6</v>
          </cell>
          <cell r="AO33">
            <v>3.80759314644E-5</v>
          </cell>
          <cell r="AP33">
            <v>4.2728107563499999E-5</v>
          </cell>
          <cell r="AQ33">
            <v>3.7676302269099998E-5</v>
          </cell>
          <cell r="AR33">
            <v>3.0180348651E-5</v>
          </cell>
          <cell r="AS33">
            <v>2.6669968807500001E-5</v>
          </cell>
          <cell r="AT33">
            <v>2.27238260131E-5</v>
          </cell>
          <cell r="AU33">
            <v>1.8060671291100001E-5</v>
          </cell>
          <cell r="AV33">
            <v>1.4072223294199999E-5</v>
          </cell>
          <cell r="AW33">
            <v>1.09080559189E-5</v>
          </cell>
          <cell r="AX33">
            <v>9.0613528773799995E-6</v>
          </cell>
          <cell r="AY33">
            <v>7.8257884408399993E-6</v>
          </cell>
          <cell r="AZ33">
            <v>5.8778856266200004E-6</v>
          </cell>
          <cell r="BA33">
            <v>6.2762822783699999E-7</v>
          </cell>
        </row>
        <row r="34">
          <cell r="B34">
            <v>4.6708878017299998E-6</v>
          </cell>
          <cell r="C34">
            <v>1.32179980426E-5</v>
          </cell>
          <cell r="D34">
            <v>2.7581028975299999E-5</v>
          </cell>
          <cell r="E34">
            <v>3.6916215370500002E-5</v>
          </cell>
          <cell r="F34">
            <v>4.3880666577199999E-5</v>
          </cell>
          <cell r="G34">
            <v>3.8926132687300003E-5</v>
          </cell>
          <cell r="H34">
            <v>3.8717471309000002E-5</v>
          </cell>
          <cell r="I34">
            <v>3.6782095273200002E-5</v>
          </cell>
          <cell r="J34">
            <v>3.2424528533400002E-5</v>
          </cell>
          <cell r="K34">
            <v>2.5263816305E-5</v>
          </cell>
          <cell r="L34">
            <v>1.83344052293E-5</v>
          </cell>
          <cell r="M34">
            <v>1.6820938051E-5</v>
          </cell>
          <cell r="N34">
            <v>1.6809104700600001E-5</v>
          </cell>
          <cell r="O34">
            <v>1.07091663842E-5</v>
          </cell>
          <cell r="P34">
            <v>1.9169339247599999E-5</v>
          </cell>
          <cell r="Q34">
            <v>3.8722471948700003E-5</v>
          </cell>
          <cell r="R34">
            <v>5.40589165377E-5</v>
          </cell>
          <cell r="S34">
            <v>6.0458742887200001E-5</v>
          </cell>
          <cell r="T34">
            <v>2.6535640079900001E-5</v>
          </cell>
          <cell r="U34">
            <v>1.82642206194E-5</v>
          </cell>
          <cell r="V34">
            <v>1.0048499655199999E-5</v>
          </cell>
          <cell r="W34">
            <v>2.8809443862699999E-6</v>
          </cell>
          <cell r="X34">
            <v>5.6158374494600002E-6</v>
          </cell>
          <cell r="Y34">
            <v>9.7185443764799994E-6</v>
          </cell>
          <cell r="Z34">
            <v>5.1835917272299999E-6</v>
          </cell>
          <cell r="AA34">
            <v>-3.2750888429500001E-6</v>
          </cell>
          <cell r="AB34">
            <v>1.29165845017E-5</v>
          </cell>
          <cell r="AC34">
            <v>1.2708684450700001E-5</v>
          </cell>
          <cell r="AD34">
            <v>1.23502458442E-5</v>
          </cell>
          <cell r="AE34">
            <v>1.1141073601300001E-5</v>
          </cell>
          <cell r="AF34">
            <v>1.4108251859200001E-5</v>
          </cell>
          <cell r="AG34">
            <v>1.5689450416000001E-5</v>
          </cell>
          <cell r="AH34">
            <v>1.22096488625E-5</v>
          </cell>
          <cell r="AI34">
            <v>1.03142024945E-5</v>
          </cell>
          <cell r="AJ34">
            <v>8.8076562085199994E-6</v>
          </cell>
          <cell r="AK34">
            <v>6.6250165209199996E-6</v>
          </cell>
          <cell r="AL34">
            <v>3.9271540356700002E-6</v>
          </cell>
          <cell r="AM34">
            <v>2.3558667701E-6</v>
          </cell>
          <cell r="AN34">
            <v>-2.0557525029199999E-6</v>
          </cell>
          <cell r="AO34">
            <v>4.6504100173300001E-5</v>
          </cell>
          <cell r="AP34">
            <v>5.36260674428E-5</v>
          </cell>
          <cell r="AQ34">
            <v>4.9321225441100003E-5</v>
          </cell>
          <cell r="AR34">
            <v>4.0483836764599998E-5</v>
          </cell>
          <cell r="AS34">
            <v>3.7649077943700002E-5</v>
          </cell>
          <cell r="AT34">
            <v>3.4482528518899997E-5</v>
          </cell>
          <cell r="AU34">
            <v>2.87345419667E-5</v>
          </cell>
          <cell r="AV34">
            <v>2.3769599789299999E-5</v>
          </cell>
          <cell r="AW34">
            <v>1.9554784168000001E-5</v>
          </cell>
          <cell r="AX34">
            <v>1.69342800467E-5</v>
          </cell>
          <cell r="AY34">
            <v>1.51510448285E-5</v>
          </cell>
          <cell r="AZ34">
            <v>1.25496185303E-5</v>
          </cell>
          <cell r="BA34">
            <v>3.52292299585E-6</v>
          </cell>
        </row>
        <row r="35">
          <cell r="B35">
            <v>5.7973868118100001E-6</v>
          </cell>
          <cell r="C35">
            <v>1.4205145782200001E-5</v>
          </cell>
          <cell r="D35">
            <v>3.1023771465700002E-5</v>
          </cell>
          <cell r="E35">
            <v>4.3156985914399998E-5</v>
          </cell>
          <cell r="F35">
            <v>5.3280124028599997E-5</v>
          </cell>
          <cell r="G35">
            <v>5.0281460394600002E-5</v>
          </cell>
          <cell r="H35">
            <v>5.0091284116900002E-5</v>
          </cell>
          <cell r="I35">
            <v>4.80834693222E-5</v>
          </cell>
          <cell r="J35">
            <v>4.3396016399600003E-5</v>
          </cell>
          <cell r="K35">
            <v>3.5232177436400002E-5</v>
          </cell>
          <cell r="L35">
            <v>2.7209887099699999E-5</v>
          </cell>
          <cell r="M35">
            <v>2.5623444343900001E-5</v>
          </cell>
          <cell r="N35">
            <v>2.5602177823699999E-5</v>
          </cell>
          <cell r="O35">
            <v>1.0745949487E-5</v>
          </cell>
          <cell r="P35">
            <v>1.9980768575699999E-5</v>
          </cell>
          <cell r="Q35">
            <v>4.2620952260000002E-5</v>
          </cell>
          <cell r="R35">
            <v>6.0458742887200001E-5</v>
          </cell>
          <cell r="S35">
            <v>7.2870448044400001E-5</v>
          </cell>
          <cell r="T35">
            <v>3.3504641056200002E-5</v>
          </cell>
          <cell r="U35">
            <v>2.4245802660499998E-5</v>
          </cell>
          <cell r="V35">
            <v>1.4806690846300001E-5</v>
          </cell>
          <cell r="W35">
            <v>6.5088065562600001E-6</v>
          </cell>
          <cell r="X35">
            <v>1.0244874559600001E-5</v>
          </cell>
          <cell r="Y35">
            <v>1.5266443293100001E-5</v>
          </cell>
          <cell r="Z35">
            <v>9.0479477247399995E-6</v>
          </cell>
          <cell r="AA35">
            <v>-3.2748386048499999E-6</v>
          </cell>
          <cell r="AB35">
            <v>1.2484273293099999E-5</v>
          </cell>
          <cell r="AC35">
            <v>1.3177915136500001E-5</v>
          </cell>
          <cell r="AD35">
            <v>1.39421776133E-5</v>
          </cell>
          <cell r="AE35">
            <v>1.3378172813500001E-5</v>
          </cell>
          <cell r="AF35">
            <v>1.78617615988E-5</v>
          </cell>
          <cell r="AG35">
            <v>1.9892974628000002E-5</v>
          </cell>
          <cell r="AH35">
            <v>1.6416849065600001E-5</v>
          </cell>
          <cell r="AI35">
            <v>1.40054610466E-5</v>
          </cell>
          <cell r="AJ35">
            <v>1.19890148932E-5</v>
          </cell>
          <cell r="AK35">
            <v>9.3958251943599996E-6</v>
          </cell>
          <cell r="AL35">
            <v>5.8661314099200001E-6</v>
          </cell>
          <cell r="AM35">
            <v>3.9524678727400004E-6</v>
          </cell>
          <cell r="AN35">
            <v>-1.3787126659500001E-6</v>
          </cell>
          <cell r="AO35">
            <v>4.9843411210000001E-5</v>
          </cell>
          <cell r="AP35">
            <v>5.8217869335799997E-5</v>
          </cell>
          <cell r="AQ35">
            <v>5.4372158869200002E-5</v>
          </cell>
          <cell r="AR35">
            <v>4.4866323741299997E-5</v>
          </cell>
          <cell r="AS35">
            <v>4.3397952851799997E-5</v>
          </cell>
          <cell r="AT35">
            <v>4.1987238259800002E-5</v>
          </cell>
          <cell r="AU35">
            <v>3.6386555834899998E-5</v>
          </cell>
          <cell r="AV35">
            <v>3.1467673150100001E-5</v>
          </cell>
          <cell r="AW35">
            <v>2.6986329913699999E-5</v>
          </cell>
          <cell r="AX35">
            <v>2.46199104561E-5</v>
          </cell>
          <cell r="AY35">
            <v>2.2279552843599999E-5</v>
          </cell>
          <cell r="AZ35">
            <v>1.8721430458E-5</v>
          </cell>
          <cell r="BA35">
            <v>8.4803195069000006E-6</v>
          </cell>
        </row>
        <row r="36">
          <cell r="B36">
            <v>5.1547855744300002E-6</v>
          </cell>
          <cell r="C36">
            <v>8.6710274937200002E-6</v>
          </cell>
          <cell r="D36">
            <v>1.6623498098700001E-5</v>
          </cell>
          <cell r="E36">
            <v>2.73727243234E-5</v>
          </cell>
          <cell r="F36">
            <v>3.6878948512199998E-5</v>
          </cell>
          <cell r="G36">
            <v>3.7999409209799997E-5</v>
          </cell>
          <cell r="H36">
            <v>4.2256949667800002E-5</v>
          </cell>
          <cell r="I36">
            <v>3.9300677204000003E-5</v>
          </cell>
          <cell r="J36">
            <v>3.6689308004699999E-5</v>
          </cell>
          <cell r="K36">
            <v>2.89714510733E-5</v>
          </cell>
          <cell r="L36">
            <v>2.2602750340299999E-5</v>
          </cell>
          <cell r="M36">
            <v>2.1507843747599999E-5</v>
          </cell>
          <cell r="N36">
            <v>2.15054434024E-5</v>
          </cell>
          <cell r="O36">
            <v>2.0404067106300002E-6</v>
          </cell>
          <cell r="P36">
            <v>7.3835462515999999E-6</v>
          </cell>
          <cell r="Q36">
            <v>1.7685174945499999E-5</v>
          </cell>
          <cell r="R36">
            <v>2.6535640079900001E-5</v>
          </cell>
          <cell r="S36">
            <v>3.3504641056200002E-5</v>
          </cell>
          <cell r="T36">
            <v>8.7653537634900002E-5</v>
          </cell>
          <cell r="U36">
            <v>8.0690735519999996E-5</v>
          </cell>
          <cell r="V36">
            <v>7.49310526406E-5</v>
          </cell>
          <cell r="W36">
            <v>7.0931593472699995E-5</v>
          </cell>
          <cell r="X36">
            <v>5.9952828427300003E-5</v>
          </cell>
          <cell r="Y36">
            <v>4.3316178981900003E-5</v>
          </cell>
          <cell r="Z36">
            <v>3.1242344581500002E-5</v>
          </cell>
          <cell r="AA36">
            <v>-1.74555668345E-6</v>
          </cell>
          <cell r="AB36">
            <v>8.8938552907600002E-6</v>
          </cell>
          <cell r="AC36">
            <v>6.9079610615999999E-6</v>
          </cell>
          <cell r="AD36">
            <v>1.0618183261E-5</v>
          </cell>
          <cell r="AE36">
            <v>2.5060597574300001E-5</v>
          </cell>
          <cell r="AF36">
            <v>4.27914908629E-5</v>
          </cell>
          <cell r="AG36">
            <v>4.7992845703100002E-5</v>
          </cell>
          <cell r="AH36">
            <v>4.5062456898700003E-5</v>
          </cell>
          <cell r="AI36">
            <v>4.21271891147E-5</v>
          </cell>
          <cell r="AJ36">
            <v>3.9684244329799999E-5</v>
          </cell>
          <cell r="AK36">
            <v>3.4086181501999999E-5</v>
          </cell>
          <cell r="AL36">
            <v>2.6855065010799999E-5</v>
          </cell>
          <cell r="AM36">
            <v>2.2115503101099999E-5</v>
          </cell>
          <cell r="AN36">
            <v>1.7768124289000001E-5</v>
          </cell>
          <cell r="AO36">
            <v>1.43938026182E-5</v>
          </cell>
          <cell r="AP36">
            <v>2.2070584171099999E-5</v>
          </cell>
          <cell r="AQ36">
            <v>3.7806211482E-5</v>
          </cell>
          <cell r="AR36">
            <v>6.1885360062599996E-5</v>
          </cell>
          <cell r="AS36">
            <v>8.4196753861100001E-5</v>
          </cell>
          <cell r="AT36">
            <v>9.1504592049300004E-5</v>
          </cell>
          <cell r="AU36">
            <v>8.5910446374199995E-5</v>
          </cell>
          <cell r="AV36">
            <v>7.9725917315799993E-5</v>
          </cell>
          <cell r="AW36">
            <v>7.7314123991499995E-5</v>
          </cell>
          <cell r="AX36">
            <v>6.8286097779499995E-5</v>
          </cell>
          <cell r="AY36">
            <v>5.83636381597E-5</v>
          </cell>
          <cell r="AZ36">
            <v>5.1535619820599997E-5</v>
          </cell>
          <cell r="BA36">
            <v>2.15319969783E-5</v>
          </cell>
        </row>
        <row r="37">
          <cell r="B37">
            <v>4.1409125040899999E-6</v>
          </cell>
          <cell r="C37">
            <v>4.8643491375200003E-6</v>
          </cell>
          <cell r="D37">
            <v>1.06930598559E-5</v>
          </cell>
          <cell r="E37">
            <v>2.03570416597E-5</v>
          </cell>
          <cell r="F37">
            <v>2.9809140156900001E-5</v>
          </cell>
          <cell r="G37">
            <v>3.2894948153199997E-5</v>
          </cell>
          <cell r="H37">
            <v>3.7392788798100002E-5</v>
          </cell>
          <cell r="I37">
            <v>3.5349914794599999E-5</v>
          </cell>
          <cell r="J37">
            <v>3.3806649715199997E-5</v>
          </cell>
          <cell r="K37">
            <v>2.8834152808E-5</v>
          </cell>
          <cell r="L37">
            <v>2.4276470903E-5</v>
          </cell>
          <cell r="M37">
            <v>2.3693234391300001E-5</v>
          </cell>
          <cell r="N37">
            <v>2.3693763430900001E-5</v>
          </cell>
          <cell r="O37">
            <v>9.8344865796599998E-7</v>
          </cell>
          <cell r="P37">
            <v>4.8060636335499998E-6</v>
          </cell>
          <cell r="Q37">
            <v>1.14514329228E-5</v>
          </cell>
          <cell r="R37">
            <v>1.82642206194E-5</v>
          </cell>
          <cell r="S37">
            <v>2.4245802660499998E-5</v>
          </cell>
          <cell r="T37">
            <v>8.0690735519999996E-5</v>
          </cell>
          <cell r="U37">
            <v>7.9367076001999996E-5</v>
          </cell>
          <cell r="V37">
            <v>7.6786809160999997E-5</v>
          </cell>
          <cell r="W37">
            <v>7.6692725567899996E-5</v>
          </cell>
          <cell r="X37">
            <v>6.3468643192200004E-5</v>
          </cell>
          <cell r="Y37">
            <v>4.4047997720000002E-5</v>
          </cell>
          <cell r="Z37">
            <v>3.2835908734899999E-5</v>
          </cell>
          <cell r="AA37">
            <v>2.0374657272800001E-6</v>
          </cell>
          <cell r="AB37">
            <v>4.11492985062E-6</v>
          </cell>
          <cell r="AC37">
            <v>3.8514342796600001E-6</v>
          </cell>
          <cell r="AD37">
            <v>8.7986371924500008E-6</v>
          </cell>
          <cell r="AE37">
            <v>2.4342891159200001E-5</v>
          </cell>
          <cell r="AF37">
            <v>4.2370985290300001E-5</v>
          </cell>
          <cell r="AG37">
            <v>4.7363505919999999E-5</v>
          </cell>
          <cell r="AH37">
            <v>4.5272889671200002E-5</v>
          </cell>
          <cell r="AI37">
            <v>4.2204199862899998E-5</v>
          </cell>
          <cell r="AJ37">
            <v>3.9960592337000003E-5</v>
          </cell>
          <cell r="AK37">
            <v>3.46639742295E-5</v>
          </cell>
          <cell r="AL37">
            <v>2.71863202102E-5</v>
          </cell>
          <cell r="AM37">
            <v>2.2475803379000001E-5</v>
          </cell>
          <cell r="AN37">
            <v>1.93733546019E-5</v>
          </cell>
          <cell r="AO37">
            <v>2.44750682179E-6</v>
          </cell>
          <cell r="AP37">
            <v>8.6676400341699995E-6</v>
          </cell>
          <cell r="AQ37">
            <v>2.6035608656699999E-5</v>
          </cell>
          <cell r="AR37">
            <v>5.21491487376E-5</v>
          </cell>
          <cell r="AS37">
            <v>7.5579482519000005E-5</v>
          </cell>
          <cell r="AT37">
            <v>8.5173272427499998E-5</v>
          </cell>
          <cell r="AU37">
            <v>8.1935221882600002E-5</v>
          </cell>
          <cell r="AV37">
            <v>7.7278696293999998E-5</v>
          </cell>
          <cell r="AW37">
            <v>7.6523007100700005E-5</v>
          </cell>
          <cell r="AX37">
            <v>6.7917507774499999E-5</v>
          </cell>
          <cell r="AY37">
            <v>5.82053402173E-5</v>
          </cell>
          <cell r="AZ37">
            <v>5.1519705398599998E-5</v>
          </cell>
          <cell r="BA37">
            <v>2.3207796246300001E-5</v>
          </cell>
        </row>
        <row r="38">
          <cell r="B38">
            <v>2.7797652758600001E-6</v>
          </cell>
          <cell r="C38">
            <v>1.5433885273500001E-6</v>
          </cell>
          <cell r="D38">
            <v>5.3281211257799998E-6</v>
          </cell>
          <cell r="E38">
            <v>1.3679182949599999E-5</v>
          </cell>
          <cell r="F38">
            <v>2.2129299507800001E-5</v>
          </cell>
          <cell r="G38">
            <v>2.7204984374899999E-5</v>
          </cell>
          <cell r="H38">
            <v>3.1598387991899999E-5</v>
          </cell>
          <cell r="I38">
            <v>3.03364237095E-5</v>
          </cell>
          <cell r="J38">
            <v>2.9897231959699998E-5</v>
          </cell>
          <cell r="K38">
            <v>2.7347804035400001E-5</v>
          </cell>
          <cell r="L38">
            <v>2.4398253717599999E-5</v>
          </cell>
          <cell r="M38">
            <v>2.3990675005299999E-5</v>
          </cell>
          <cell r="N38">
            <v>2.39943724188E-5</v>
          </cell>
          <cell r="O38">
            <v>-3.0547442002000002E-7</v>
          </cell>
          <cell r="P38">
            <v>2.4797204944399999E-6</v>
          </cell>
          <cell r="Q38">
            <v>5.3554484181800001E-6</v>
          </cell>
          <cell r="R38">
            <v>1.0048499655199999E-5</v>
          </cell>
          <cell r="S38">
            <v>1.4806690846300001E-5</v>
          </cell>
          <cell r="T38">
            <v>7.49310526406E-5</v>
          </cell>
          <cell r="U38">
            <v>7.6786809160999997E-5</v>
          </cell>
          <cell r="V38">
            <v>7.9934606855099996E-5</v>
          </cell>
          <cell r="W38">
            <v>8.3216937585099996E-5</v>
          </cell>
          <cell r="X38">
            <v>6.7250010988499995E-5</v>
          </cell>
          <cell r="Y38">
            <v>4.4891413365799998E-5</v>
          </cell>
          <cell r="Z38">
            <v>3.4705559886000003E-5</v>
          </cell>
          <cell r="AA38">
            <v>6.2718213682200001E-6</v>
          </cell>
          <cell r="AB38">
            <v>-1.7075739574899999E-6</v>
          </cell>
          <cell r="AC38">
            <v>4.3263328463200001E-7</v>
          </cell>
          <cell r="AD38">
            <v>6.5672898186999998E-6</v>
          </cell>
          <cell r="AE38">
            <v>2.2916762706200001E-5</v>
          </cell>
          <cell r="AF38">
            <v>4.1010725587600002E-5</v>
          </cell>
          <cell r="AG38">
            <v>4.5952876996200002E-5</v>
          </cell>
          <cell r="AH38">
            <v>4.4822494819699997E-5</v>
          </cell>
          <cell r="AI38">
            <v>4.1857255079400001E-5</v>
          </cell>
          <cell r="AJ38">
            <v>3.98200095652E-5</v>
          </cell>
          <cell r="AK38">
            <v>3.5131202274900002E-5</v>
          </cell>
          <cell r="AL38">
            <v>2.77173766892E-5</v>
          </cell>
          <cell r="AM38">
            <v>2.3296254174999999E-5</v>
          </cell>
          <cell r="AN38">
            <v>2.1162646467600001E-5</v>
          </cell>
          <cell r="AO38">
            <v>-9.3295949297500004E-6</v>
          </cell>
          <cell r="AP38">
            <v>-3.5135184646700001E-6</v>
          </cell>
          <cell r="AQ38">
            <v>1.5193213350800001E-5</v>
          </cell>
          <cell r="AR38">
            <v>4.3966194706900002E-5</v>
          </cell>
          <cell r="AS38">
            <v>6.8460780214600004E-5</v>
          </cell>
          <cell r="AT38">
            <v>8.0024793006900006E-5</v>
          </cell>
          <cell r="AU38">
            <v>7.8692280705E-5</v>
          </cell>
          <cell r="AV38">
            <v>7.5611763906500005E-5</v>
          </cell>
          <cell r="AW38">
            <v>7.6100699341200001E-5</v>
          </cell>
          <cell r="AX38">
            <v>6.7658382458299997E-5</v>
          </cell>
          <cell r="AY38">
            <v>5.8052989037899999E-5</v>
          </cell>
          <cell r="AZ38">
            <v>5.11425397876E-5</v>
          </cell>
          <cell r="BA38">
            <v>2.7239807360499999E-5</v>
          </cell>
        </row>
        <row r="39">
          <cell r="B39">
            <v>1.7106309531100001E-6</v>
          </cell>
          <cell r="C39">
            <v>-2.0645177617699998E-6</v>
          </cell>
          <cell r="D39">
            <v>-1.34128646699E-7</v>
          </cell>
          <cell r="E39">
            <v>7.0412510283799998E-6</v>
          </cell>
          <cell r="F39">
            <v>1.57957177932E-5</v>
          </cell>
          <cell r="G39">
            <v>2.13240343379E-5</v>
          </cell>
          <cell r="H39">
            <v>2.6801200990700001E-5</v>
          </cell>
          <cell r="I39">
            <v>2.64536719694E-5</v>
          </cell>
          <cell r="J39">
            <v>2.70429571627E-5</v>
          </cell>
          <cell r="K39">
            <v>2.6998221201700001E-5</v>
          </cell>
          <cell r="L39">
            <v>2.5744491036000001E-5</v>
          </cell>
          <cell r="M39">
            <v>2.5913679906699999E-5</v>
          </cell>
          <cell r="N39">
            <v>2.59235367329E-5</v>
          </cell>
          <cell r="O39">
            <v>-1.00658376573E-6</v>
          </cell>
          <cell r="P39">
            <v>3.0778162113100002E-7</v>
          </cell>
          <cell r="Q39">
            <v>-2.7856721995399998E-7</v>
          </cell>
          <cell r="R39">
            <v>2.8809443862699999E-6</v>
          </cell>
          <cell r="S39">
            <v>6.5088065562600001E-6</v>
          </cell>
          <cell r="T39">
            <v>7.0931593472699995E-5</v>
          </cell>
          <cell r="U39">
            <v>7.6692725567899996E-5</v>
          </cell>
          <cell r="V39">
            <v>8.3216937585099996E-5</v>
          </cell>
          <cell r="W39">
            <v>9.1864831483499999E-5</v>
          </cell>
          <cell r="X39">
            <v>7.2358012351899994E-5</v>
          </cell>
          <cell r="Y39">
            <v>4.5929894821799997E-5</v>
          </cell>
          <cell r="Z39">
            <v>3.6936539666799997E-5</v>
          </cell>
          <cell r="AA39">
            <v>1.08162066648E-5</v>
          </cell>
          <cell r="AB39">
            <v>-7.13220127563E-6</v>
          </cell>
          <cell r="AC39">
            <v>-2.64821130975E-6</v>
          </cell>
          <cell r="AD39">
            <v>5.0867194922900003E-6</v>
          </cell>
          <cell r="AE39">
            <v>2.2738959491200001E-5</v>
          </cell>
          <cell r="AF39">
            <v>4.1308478134099999E-5</v>
          </cell>
          <cell r="AG39">
            <v>4.6054705143199998E-5</v>
          </cell>
          <cell r="AH39">
            <v>4.5745231279300002E-5</v>
          </cell>
          <cell r="AI39">
            <v>4.2768664727399997E-5</v>
          </cell>
          <cell r="AJ39">
            <v>4.0895847461199998E-5</v>
          </cell>
          <cell r="AK39">
            <v>3.6462796364399999E-5</v>
          </cell>
          <cell r="AL39">
            <v>2.8754983610699999E-5</v>
          </cell>
          <cell r="AM39">
            <v>2.4271138913000001E-5</v>
          </cell>
          <cell r="AN39">
            <v>2.3721574543600001E-5</v>
          </cell>
          <cell r="AO39">
            <v>-2.1162229581800001E-5</v>
          </cell>
          <cell r="AP39">
            <v>-1.5897136122500001E-5</v>
          </cell>
          <cell r="AQ39">
            <v>5.3442296982499996E-6</v>
          </cell>
          <cell r="AR39">
            <v>3.7300186195800001E-5</v>
          </cell>
          <cell r="AS39">
            <v>6.3400007309700001E-5</v>
          </cell>
          <cell r="AT39">
            <v>7.7184032517699997E-5</v>
          </cell>
          <cell r="AU39">
            <v>7.7407733019400007E-5</v>
          </cell>
          <cell r="AV39">
            <v>7.5813032902499993E-5</v>
          </cell>
          <cell r="AW39">
            <v>7.7737054924199999E-5</v>
          </cell>
          <cell r="AX39">
            <v>6.92296121477E-5</v>
          </cell>
          <cell r="AY39">
            <v>5.9079405358399998E-5</v>
          </cell>
          <cell r="AZ39">
            <v>5.21655073499E-5</v>
          </cell>
          <cell r="BA39">
            <v>2.9707979022299999E-5</v>
          </cell>
        </row>
        <row r="40">
          <cell r="B40">
            <v>3.0354186051899999E-6</v>
          </cell>
          <cell r="C40">
            <v>1.41240578536E-6</v>
          </cell>
          <cell r="D40">
            <v>4.0535658228899999E-6</v>
          </cell>
          <cell r="E40">
            <v>1.1967073094E-5</v>
          </cell>
          <cell r="F40">
            <v>2.00196340468E-5</v>
          </cell>
          <cell r="G40">
            <v>2.50731844541E-5</v>
          </cell>
          <cell r="H40">
            <v>2.94330729607E-5</v>
          </cell>
          <cell r="I40">
            <v>2.92152616886E-5</v>
          </cell>
          <cell r="J40">
            <v>2.9384370849700001E-5</v>
          </cell>
          <cell r="K40">
            <v>2.8835562263900001E-5</v>
          </cell>
          <cell r="L40">
            <v>2.7451704204400002E-5</v>
          </cell>
          <cell r="M40">
            <v>2.7424471108300002E-5</v>
          </cell>
          <cell r="N40">
            <v>2.7428094044600001E-5</v>
          </cell>
          <cell r="O40">
            <v>-1.6741789749E-6</v>
          </cell>
          <cell r="P40">
            <v>-3.9373354557399999E-7</v>
          </cell>
          <cell r="Q40">
            <v>1.21935734684E-6</v>
          </cell>
          <cell r="R40">
            <v>5.6158374494600002E-6</v>
          </cell>
          <cell r="S40">
            <v>1.0244874559600001E-5</v>
          </cell>
          <cell r="T40">
            <v>5.9952828427300003E-5</v>
          </cell>
          <cell r="U40">
            <v>6.3468643192200004E-5</v>
          </cell>
          <cell r="V40">
            <v>6.7250010988499995E-5</v>
          </cell>
          <cell r="W40">
            <v>7.2358012351899994E-5</v>
          </cell>
          <cell r="X40">
            <v>6.4023118284099997E-5</v>
          </cell>
          <cell r="Y40">
            <v>4.95470168031E-5</v>
          </cell>
          <cell r="Z40">
            <v>3.88139464611E-5</v>
          </cell>
          <cell r="AA40">
            <v>1.22143861371E-5</v>
          </cell>
          <cell r="AB40">
            <v>-4.6814788308100003E-6</v>
          </cell>
          <cell r="AC40">
            <v>-1.2126723727000001E-6</v>
          </cell>
          <cell r="AD40">
            <v>4.7844042671700002E-6</v>
          </cell>
          <cell r="AE40">
            <v>1.8739608179699999E-5</v>
          </cell>
          <cell r="AF40">
            <v>3.4164474801199998E-5</v>
          </cell>
          <cell r="AG40">
            <v>3.9037348284399997E-5</v>
          </cell>
          <cell r="AH40">
            <v>3.8980181729399998E-5</v>
          </cell>
          <cell r="AI40">
            <v>3.6838496975799999E-5</v>
          </cell>
          <cell r="AJ40">
            <v>3.5364219836600003E-5</v>
          </cell>
          <cell r="AK40">
            <v>3.1734842785199998E-5</v>
          </cell>
          <cell r="AL40">
            <v>2.6066926933899998E-5</v>
          </cell>
          <cell r="AM40">
            <v>2.2486240987899999E-5</v>
          </cell>
          <cell r="AN40">
            <v>2.0601019910099998E-5</v>
          </cell>
          <cell r="AO40">
            <v>-1.2631916311999999E-5</v>
          </cell>
          <cell r="AP40">
            <v>-8.1824610790700005E-6</v>
          </cell>
          <cell r="AQ40">
            <v>7.6809876936799997E-6</v>
          </cell>
          <cell r="AR40">
            <v>3.0778672063099998E-5</v>
          </cell>
          <cell r="AS40">
            <v>5.2155264632299999E-5</v>
          </cell>
          <cell r="AT40">
            <v>6.5077937828399995E-5</v>
          </cell>
          <cell r="AU40">
            <v>6.6769130956400005E-5</v>
          </cell>
          <cell r="AV40">
            <v>6.6681283225900002E-5</v>
          </cell>
          <cell r="AW40">
            <v>6.9004162375300006E-5</v>
          </cell>
          <cell r="AX40">
            <v>6.4055572903099997E-5</v>
          </cell>
          <cell r="AY40">
            <v>5.8560189790000002E-5</v>
          </cell>
          <cell r="AZ40">
            <v>5.2295884864999998E-5</v>
          </cell>
          <cell r="BA40">
            <v>2.9231019309400001E-5</v>
          </cell>
        </row>
        <row r="41">
          <cell r="B41">
            <v>4.9650466130299997E-6</v>
          </cell>
          <cell r="C41">
            <v>5.0668614355999997E-6</v>
          </cell>
          <cell r="D41">
            <v>8.3146683918800007E-6</v>
          </cell>
          <cell r="E41">
            <v>1.6159726107899998E-5</v>
          </cell>
          <cell r="F41">
            <v>2.36943061398E-5</v>
          </cell>
          <cell r="G41">
            <v>2.9492169779200001E-5</v>
          </cell>
          <cell r="H41">
            <v>3.15401565796E-5</v>
          </cell>
          <cell r="I41">
            <v>3.1141343197099997E-5</v>
          </cell>
          <cell r="J41">
            <v>3.0945611505099998E-5</v>
          </cell>
          <cell r="K41">
            <v>2.9972779256899998E-5</v>
          </cell>
          <cell r="L41">
            <v>2.8983989580499999E-5</v>
          </cell>
          <cell r="M41">
            <v>2.8787924456899999E-5</v>
          </cell>
          <cell r="N41">
            <v>2.87788928004E-5</v>
          </cell>
          <cell r="O41">
            <v>-2.1963832915200002E-6</v>
          </cell>
          <cell r="P41">
            <v>-1.07094352566E-6</v>
          </cell>
          <cell r="Q41">
            <v>3.4145076587999999E-6</v>
          </cell>
          <cell r="R41">
            <v>9.7185443764799994E-6</v>
          </cell>
          <cell r="S41">
            <v>1.5266443293100001E-5</v>
          </cell>
          <cell r="T41">
            <v>4.3316178981900003E-5</v>
          </cell>
          <cell r="U41">
            <v>4.4047997720000002E-5</v>
          </cell>
          <cell r="V41">
            <v>4.4891413365799998E-5</v>
          </cell>
          <cell r="W41">
            <v>4.5929894821799997E-5</v>
          </cell>
          <cell r="X41">
            <v>4.95470168031E-5</v>
          </cell>
          <cell r="Y41">
            <v>5.5378532053699998E-5</v>
          </cell>
          <cell r="Z41">
            <v>4.1271295975E-5</v>
          </cell>
          <cell r="AA41">
            <v>1.6086553647900002E-5</v>
          </cell>
          <cell r="AB41">
            <v>-3.0168524243700002E-6</v>
          </cell>
          <cell r="AC41">
            <v>4.9400275179200003E-7</v>
          </cell>
          <cell r="AD41">
            <v>4.2495261745699998E-6</v>
          </cell>
          <cell r="AE41">
            <v>1.33877860192E-5</v>
          </cell>
          <cell r="AF41">
            <v>2.43691661445E-5</v>
          </cell>
          <cell r="AG41">
            <v>2.9076809085299999E-5</v>
          </cell>
          <cell r="AH41">
            <v>2.9252749249599999E-5</v>
          </cell>
          <cell r="AI41">
            <v>2.8575164052099999E-5</v>
          </cell>
          <cell r="AJ41">
            <v>2.8149218096599999E-5</v>
          </cell>
          <cell r="AK41">
            <v>2.6384792307699999E-5</v>
          </cell>
          <cell r="AL41">
            <v>2.3960421862099999E-5</v>
          </cell>
          <cell r="AM41">
            <v>2.1676703077400001E-5</v>
          </cell>
          <cell r="AN41">
            <v>1.8080236577099998E-5</v>
          </cell>
          <cell r="AO41">
            <v>-1.3969006461499999E-6</v>
          </cell>
          <cell r="AP41">
            <v>2.2877303936699998E-6</v>
          </cell>
          <cell r="AQ41">
            <v>1.00595948617E-5</v>
          </cell>
          <cell r="AR41">
            <v>2.06100236291E-5</v>
          </cell>
          <cell r="AS41">
            <v>3.5069294153600003E-5</v>
          </cell>
          <cell r="AT41">
            <v>4.6903415767100003E-5</v>
          </cell>
          <cell r="AU41">
            <v>5.1241579751200002E-5</v>
          </cell>
          <cell r="AV41">
            <v>5.3664494836699997E-5</v>
          </cell>
          <cell r="AW41">
            <v>5.6684160805099998E-5</v>
          </cell>
          <cell r="AX41">
            <v>5.7307852050299997E-5</v>
          </cell>
          <cell r="AY41">
            <v>5.8656121538999997E-5</v>
          </cell>
          <cell r="AZ41">
            <v>5.3570554511500001E-5</v>
          </cell>
          <cell r="BA41">
            <v>3.1635733325999999E-5</v>
          </cell>
        </row>
        <row r="42">
          <cell r="B42">
            <v>4.4887350923799999E-6</v>
          </cell>
          <cell r="C42">
            <v>3.5786755820699999E-6</v>
          </cell>
          <cell r="D42">
            <v>4.8379590543199997E-6</v>
          </cell>
          <cell r="E42">
            <v>1.01132784852E-5</v>
          </cell>
          <cell r="F42">
            <v>1.67371662735E-5</v>
          </cell>
          <cell r="G42">
            <v>2.25247269171E-5</v>
          </cell>
          <cell r="H42">
            <v>2.40688106369E-5</v>
          </cell>
          <cell r="I42">
            <v>2.4437458594600001E-5</v>
          </cell>
          <cell r="J42">
            <v>2.4862695864699999E-5</v>
          </cell>
          <cell r="K42">
            <v>2.54136347777E-5</v>
          </cell>
          <cell r="L42">
            <v>2.49548710743E-5</v>
          </cell>
          <cell r="M42">
            <v>2.5007236140399999E-5</v>
          </cell>
          <cell r="N42">
            <v>2.4997549507799999E-5</v>
          </cell>
          <cell r="O42">
            <v>-1.5361369947E-6</v>
          </cell>
          <cell r="P42">
            <v>-1.6974486556000001E-6</v>
          </cell>
          <cell r="Q42">
            <v>9.6585558304799994E-7</v>
          </cell>
          <cell r="R42">
            <v>5.1835917272299999E-6</v>
          </cell>
          <cell r="S42">
            <v>9.0479477247399995E-6</v>
          </cell>
          <cell r="T42">
            <v>3.1242344581500002E-5</v>
          </cell>
          <cell r="U42">
            <v>3.2835908734899999E-5</v>
          </cell>
          <cell r="V42">
            <v>3.4705559886000003E-5</v>
          </cell>
          <cell r="W42">
            <v>3.6936539666799997E-5</v>
          </cell>
          <cell r="X42">
            <v>3.88139464611E-5</v>
          </cell>
          <cell r="Y42">
            <v>4.1271295975E-5</v>
          </cell>
          <cell r="Z42">
            <v>3.6760071635000002E-5</v>
          </cell>
          <cell r="AA42">
            <v>1.8797292989699999E-5</v>
          </cell>
          <cell r="AB42">
            <v>-4.2031415560799997E-6</v>
          </cell>
          <cell r="AC42">
            <v>-1.10310044603E-6</v>
          </cell>
          <cell r="AD42">
            <v>3.02751814579E-6</v>
          </cell>
          <cell r="AE42">
            <v>1.03199056992E-5</v>
          </cell>
          <cell r="AF42">
            <v>1.8816539224800002E-5</v>
          </cell>
          <cell r="AG42">
            <v>2.3048491799499999E-5</v>
          </cell>
          <cell r="AH42">
            <v>2.3340081081100001E-5</v>
          </cell>
          <cell r="AI42">
            <v>2.2732820727999998E-5</v>
          </cell>
          <cell r="AJ42">
            <v>2.2273328953299999E-5</v>
          </cell>
          <cell r="AK42">
            <v>2.0776771357000001E-5</v>
          </cell>
          <cell r="AL42">
            <v>1.8598154331799999E-5</v>
          </cell>
          <cell r="AM42">
            <v>1.6693142976400001E-5</v>
          </cell>
          <cell r="AN42">
            <v>1.42949770891E-5</v>
          </cell>
          <cell r="AO42">
            <v>-5.3191804814300002E-6</v>
          </cell>
          <cell r="AP42">
            <v>-3.4152710965299999E-6</v>
          </cell>
          <cell r="AQ42">
            <v>3.5234037047799999E-6</v>
          </cell>
          <cell r="AR42">
            <v>1.2327704601100001E-5</v>
          </cell>
          <cell r="AS42">
            <v>2.3409241494000001E-5</v>
          </cell>
          <cell r="AT42">
            <v>3.3573300773699998E-5</v>
          </cell>
          <cell r="AU42">
            <v>3.7111389326400001E-5</v>
          </cell>
          <cell r="AV42">
            <v>3.9430030419000001E-5</v>
          </cell>
          <cell r="AW42">
            <v>4.1952329825399998E-5</v>
          </cell>
          <cell r="AX42">
            <v>4.3146977524899998E-5</v>
          </cell>
          <cell r="AY42">
            <v>4.45301724698E-5</v>
          </cell>
          <cell r="AZ42">
            <v>4.0934274883400003E-5</v>
          </cell>
          <cell r="BA42">
            <v>2.5485075875200001E-5</v>
          </cell>
        </row>
        <row r="43">
          <cell r="B43">
            <v>1.99120113296E-6</v>
          </cell>
          <cell r="C43">
            <v>-1.9800224979599999E-6</v>
          </cell>
          <cell r="D43">
            <v>-2.4797752614500001E-6</v>
          </cell>
          <cell r="E43">
            <v>-2.69545167924E-6</v>
          </cell>
          <cell r="F43">
            <v>-1.76368136404E-6</v>
          </cell>
          <cell r="G43">
            <v>9.5556501301600007E-7</v>
          </cell>
          <cell r="H43">
            <v>3.1768155387399998E-7</v>
          </cell>
          <cell r="I43">
            <v>1.3034940236200001E-6</v>
          </cell>
          <cell r="J43">
            <v>2.8215337471200001E-6</v>
          </cell>
          <cell r="K43">
            <v>7.0116040583399999E-6</v>
          </cell>
          <cell r="L43">
            <v>8.5981855444400008E-6</v>
          </cell>
          <cell r="M43">
            <v>9.49940568891E-6</v>
          </cell>
          <cell r="N43">
            <v>9.4916104699799998E-6</v>
          </cell>
          <cell r="O43">
            <v>9.8084347311599993E-7</v>
          </cell>
          <cell r="P43">
            <v>-1.75049709408E-6</v>
          </cell>
          <cell r="Q43">
            <v>-3.05911424572E-6</v>
          </cell>
          <cell r="R43">
            <v>-3.2750888429500001E-6</v>
          </cell>
          <cell r="S43">
            <v>-3.2748386048499999E-6</v>
          </cell>
          <cell r="T43">
            <v>-1.74555668345E-6</v>
          </cell>
          <cell r="U43">
            <v>2.0374657272800001E-6</v>
          </cell>
          <cell r="V43">
            <v>6.2718213682200001E-6</v>
          </cell>
          <cell r="W43">
            <v>1.08162066648E-5</v>
          </cell>
          <cell r="X43">
            <v>1.22143861371E-5</v>
          </cell>
          <cell r="Y43">
            <v>1.6086553647900002E-5</v>
          </cell>
          <cell r="Z43">
            <v>1.8797292989699999E-5</v>
          </cell>
          <cell r="AA43">
            <v>3.9410207803199999E-5</v>
          </cell>
          <cell r="AB43">
            <v>-9.7517552520500006E-6</v>
          </cell>
          <cell r="AC43">
            <v>-5.0545391062499999E-6</v>
          </cell>
          <cell r="AD43">
            <v>-5.1349746454600003E-7</v>
          </cell>
          <cell r="AE43">
            <v>2.1892137733299998E-6</v>
          </cell>
          <cell r="AF43">
            <v>4.1335506830399999E-6</v>
          </cell>
          <cell r="AG43">
            <v>5.8063873301499998E-6</v>
          </cell>
          <cell r="AH43">
            <v>7.3249704297399997E-6</v>
          </cell>
          <cell r="AI43">
            <v>7.9147632549299997E-6</v>
          </cell>
          <cell r="AJ43">
            <v>8.4783401698900005E-6</v>
          </cell>
          <cell r="AK43">
            <v>9.4047091502600004E-6</v>
          </cell>
          <cell r="AL43">
            <v>9.8139248914399997E-6</v>
          </cell>
          <cell r="AM43">
            <v>9.1345544574100004E-6</v>
          </cell>
          <cell r="AN43">
            <v>1.05415389274E-5</v>
          </cell>
          <cell r="AO43">
            <v>-1.16443928784E-5</v>
          </cell>
          <cell r="AP43">
            <v>-1.38689184793E-5</v>
          </cell>
          <cell r="AQ43">
            <v>-9.4116330112300002E-6</v>
          </cell>
          <cell r="AR43">
            <v>-8.0493844552599997E-6</v>
          </cell>
          <cell r="AS43">
            <v>-6.3109929057599997E-6</v>
          </cell>
          <cell r="AT43">
            <v>-2.1326775793E-6</v>
          </cell>
          <cell r="AU43">
            <v>2.0650049524199999E-6</v>
          </cell>
          <cell r="AV43">
            <v>4.6626250568100001E-6</v>
          </cell>
          <cell r="AW43">
            <v>6.9113921949000003E-6</v>
          </cell>
          <cell r="AX43">
            <v>9.4428792865699993E-6</v>
          </cell>
          <cell r="AY43">
            <v>1.3574753615599999E-5</v>
          </cell>
          <cell r="AZ43">
            <v>1.35378571005E-5</v>
          </cell>
          <cell r="BA43">
            <v>1.7825568132599999E-5</v>
          </cell>
        </row>
        <row r="44">
          <cell r="B44">
            <v>1.9984322015000002E-6</v>
          </cell>
          <cell r="C44">
            <v>6.3740579090200003E-6</v>
          </cell>
          <cell r="D44">
            <v>7.7975220952499998E-6</v>
          </cell>
          <cell r="E44">
            <v>7.2186958178699998E-6</v>
          </cell>
          <cell r="F44">
            <v>9.3179480323900002E-6</v>
          </cell>
          <cell r="G44">
            <v>1.1395759423599999E-5</v>
          </cell>
          <cell r="H44">
            <v>6.7712036063700003E-6</v>
          </cell>
          <cell r="I44">
            <v>4.6285694614299998E-6</v>
          </cell>
          <cell r="J44">
            <v>2.5626289008599998E-6</v>
          </cell>
          <cell r="K44">
            <v>-1.4079973120300001E-6</v>
          </cell>
          <cell r="L44">
            <v>-3.51398647298E-6</v>
          </cell>
          <cell r="M44">
            <v>-2.95827115551E-6</v>
          </cell>
          <cell r="N44">
            <v>-2.9661730219999998E-6</v>
          </cell>
          <cell r="O44">
            <v>-2.5209784708499998E-6</v>
          </cell>
          <cell r="P44">
            <v>1.5855905355400001E-7</v>
          </cell>
          <cell r="Q44">
            <v>7.1763910940299999E-6</v>
          </cell>
          <cell r="R44">
            <v>1.29165845017E-5</v>
          </cell>
          <cell r="S44">
            <v>1.2484273293099999E-5</v>
          </cell>
          <cell r="T44">
            <v>8.8938552907600002E-6</v>
          </cell>
          <cell r="U44">
            <v>4.11492985062E-6</v>
          </cell>
          <cell r="V44">
            <v>-1.7075739574899999E-6</v>
          </cell>
          <cell r="W44">
            <v>-7.13220127563E-6</v>
          </cell>
          <cell r="X44">
            <v>-4.6814788308100003E-6</v>
          </cell>
          <cell r="Y44">
            <v>-3.0168524243700002E-6</v>
          </cell>
          <cell r="Z44">
            <v>-4.2031415560799997E-6</v>
          </cell>
          <cell r="AA44">
            <v>-9.7517552520500006E-6</v>
          </cell>
          <cell r="AB44">
            <v>8.7252048620099995E-5</v>
          </cell>
          <cell r="AC44">
            <v>4.4792608699600002E-5</v>
          </cell>
          <cell r="AD44">
            <v>2.3546422794299999E-5</v>
          </cell>
          <cell r="AE44">
            <v>1.45367353771E-5</v>
          </cell>
          <cell r="AF44">
            <v>1.1925227962099999E-5</v>
          </cell>
          <cell r="AG44">
            <v>1.15606608812E-5</v>
          </cell>
          <cell r="AH44">
            <v>7.4741452693499999E-6</v>
          </cell>
          <cell r="AI44">
            <v>5.2595829076499999E-6</v>
          </cell>
          <cell r="AJ44">
            <v>3.0809051222499998E-6</v>
          </cell>
          <cell r="AK44">
            <v>-4.5821009370199999E-7</v>
          </cell>
          <cell r="AL44">
            <v>-2.41103784461E-6</v>
          </cell>
          <cell r="AM44">
            <v>-4.6883870323600003E-6</v>
          </cell>
          <cell r="AN44">
            <v>-4.0919680777699996E-6</v>
          </cell>
          <cell r="AO44">
            <v>3.5356807121499998E-5</v>
          </cell>
          <cell r="AP44">
            <v>2.5277979417099999E-5</v>
          </cell>
          <cell r="AQ44">
            <v>1.7877472928799998E-5</v>
          </cell>
          <cell r="AR44">
            <v>1.15329579936E-5</v>
          </cell>
          <cell r="AS44">
            <v>8.9989993315500005E-6</v>
          </cell>
          <cell r="AT44">
            <v>4.4622145158299996E-6</v>
          </cell>
          <cell r="AU44">
            <v>1.2631821117299999E-6</v>
          </cell>
          <cell r="AV44">
            <v>-2.1717404837300001E-8</v>
          </cell>
          <cell r="AW44">
            <v>-2.4465324927199999E-6</v>
          </cell>
          <cell r="AX44">
            <v>-2.0538318896899999E-6</v>
          </cell>
          <cell r="AY44">
            <v>-1.3301575138600001E-6</v>
          </cell>
          <cell r="AZ44">
            <v>-1.04409597216E-6</v>
          </cell>
          <cell r="BA44">
            <v>-9.0116243611699995E-6</v>
          </cell>
        </row>
        <row r="45">
          <cell r="B45">
            <v>1.79691237777E-6</v>
          </cell>
          <cell r="C45">
            <v>3.7246337958599999E-6</v>
          </cell>
          <cell r="D45">
            <v>4.2960009488699999E-6</v>
          </cell>
          <cell r="E45">
            <v>4.9176289970499997E-6</v>
          </cell>
          <cell r="F45">
            <v>6.5829943800800004E-6</v>
          </cell>
          <cell r="G45">
            <v>6.8262603757999999E-6</v>
          </cell>
          <cell r="H45">
            <v>5.39089168373E-6</v>
          </cell>
          <cell r="I45">
            <v>4.0594177690400003E-6</v>
          </cell>
          <cell r="J45">
            <v>3.00459792285E-6</v>
          </cell>
          <cell r="K45">
            <v>1.2745984684300001E-6</v>
          </cell>
          <cell r="L45">
            <v>2.9876774941000001E-7</v>
          </cell>
          <cell r="M45">
            <v>7.2401852323399998E-7</v>
          </cell>
          <cell r="N45">
            <v>7.2803782882399996E-7</v>
          </cell>
          <cell r="O45">
            <v>-2.0196997910299999E-6</v>
          </cell>
          <cell r="P45">
            <v>1.7004987942099999E-6</v>
          </cell>
          <cell r="Q45">
            <v>7.3138009916699997E-6</v>
          </cell>
          <cell r="R45">
            <v>1.2708684450700001E-5</v>
          </cell>
          <cell r="S45">
            <v>1.3177915136500001E-5</v>
          </cell>
          <cell r="T45">
            <v>6.9079610615999999E-6</v>
          </cell>
          <cell r="U45">
            <v>3.8514342796600001E-6</v>
          </cell>
          <cell r="V45">
            <v>4.3263328463200001E-7</v>
          </cell>
          <cell r="W45">
            <v>-2.64821130975E-6</v>
          </cell>
          <cell r="X45">
            <v>-1.2126723727000001E-6</v>
          </cell>
          <cell r="Y45">
            <v>4.9400275179200003E-7</v>
          </cell>
          <cell r="Z45">
            <v>-1.10310044603E-6</v>
          </cell>
          <cell r="AA45">
            <v>-5.0545391062499999E-6</v>
          </cell>
          <cell r="AB45">
            <v>4.4792608699600002E-5</v>
          </cell>
          <cell r="AC45">
            <v>3.4590502627600001E-5</v>
          </cell>
          <cell r="AD45">
            <v>2.2423860636800001E-5</v>
          </cell>
          <cell r="AE45">
            <v>1.4195331566600001E-5</v>
          </cell>
          <cell r="AF45">
            <v>1.1555657241500001E-5</v>
          </cell>
          <cell r="AG45">
            <v>1.0847718612299999E-5</v>
          </cell>
          <cell r="AH45">
            <v>7.6698827988399997E-6</v>
          </cell>
          <cell r="AI45">
            <v>5.3501084348199996E-6</v>
          </cell>
          <cell r="AJ45">
            <v>3.41632668369E-6</v>
          </cell>
          <cell r="AK45">
            <v>2.7561774994000002E-7</v>
          </cell>
          <cell r="AL45">
            <v>-1.5801129362400001E-6</v>
          </cell>
          <cell r="AM45">
            <v>-3.1915445307100002E-6</v>
          </cell>
          <cell r="AN45">
            <v>-4.0216287957999999E-6</v>
          </cell>
          <cell r="AO45">
            <v>1.8429397382200001E-5</v>
          </cell>
          <cell r="AP45">
            <v>1.81082077787E-5</v>
          </cell>
          <cell r="AQ45">
            <v>1.37812257909E-5</v>
          </cell>
          <cell r="AR45">
            <v>8.4048375989399997E-6</v>
          </cell>
          <cell r="AS45">
            <v>5.76358293969E-6</v>
          </cell>
          <cell r="AT45">
            <v>4.3693667418100002E-6</v>
          </cell>
          <cell r="AU45">
            <v>2.84227013833E-6</v>
          </cell>
          <cell r="AV45">
            <v>1.4950552397299999E-6</v>
          </cell>
          <cell r="AW45">
            <v>1.04479083459E-7</v>
          </cell>
          <cell r="AX45">
            <v>1.2322239434600001E-7</v>
          </cell>
          <cell r="AY45">
            <v>2.4534241575699999E-7</v>
          </cell>
          <cell r="AZ45">
            <v>7.7109164816699996E-7</v>
          </cell>
          <cell r="BA45">
            <v>-4.9525481433500002E-6</v>
          </cell>
        </row>
        <row r="46">
          <cell r="B46">
            <v>1.5487765891300001E-6</v>
          </cell>
          <cell r="C46">
            <v>2.87192238647E-6</v>
          </cell>
          <cell r="D46">
            <v>4.7342181721299998E-6</v>
          </cell>
          <cell r="E46">
            <v>6.0832244431499997E-6</v>
          </cell>
          <cell r="F46">
            <v>8.0747146744200001E-6</v>
          </cell>
          <cell r="G46">
            <v>7.8550295776399997E-6</v>
          </cell>
          <cell r="H46">
            <v>6.3482079653500004E-6</v>
          </cell>
          <cell r="I46">
            <v>5.4255418367099997E-6</v>
          </cell>
          <cell r="J46">
            <v>4.5004437239799998E-6</v>
          </cell>
          <cell r="K46">
            <v>3.3216300192700001E-6</v>
          </cell>
          <cell r="L46">
            <v>2.09516360574E-6</v>
          </cell>
          <cell r="M46">
            <v>2.3082525767500001E-6</v>
          </cell>
          <cell r="N46">
            <v>2.3065893524699999E-6</v>
          </cell>
          <cell r="O46">
            <v>-4.9548110104399998E-7</v>
          </cell>
          <cell r="P46">
            <v>2.17072104311E-6</v>
          </cell>
          <cell r="Q46">
            <v>7.2328507064600002E-6</v>
          </cell>
          <cell r="R46">
            <v>1.23502458442E-5</v>
          </cell>
          <cell r="S46">
            <v>1.39421776133E-5</v>
          </cell>
          <cell r="T46">
            <v>1.0618183261E-5</v>
          </cell>
          <cell r="U46">
            <v>8.7986371924500008E-6</v>
          </cell>
          <cell r="V46">
            <v>6.5672898186999998E-6</v>
          </cell>
          <cell r="W46">
            <v>5.0867194922900003E-6</v>
          </cell>
          <cell r="X46">
            <v>4.7844042671700002E-6</v>
          </cell>
          <cell r="Y46">
            <v>4.2495261745699998E-6</v>
          </cell>
          <cell r="Z46">
            <v>3.02751814579E-6</v>
          </cell>
          <cell r="AA46">
            <v>-5.1349746454600003E-7</v>
          </cell>
          <cell r="AB46">
            <v>2.3546422794299999E-5</v>
          </cell>
          <cell r="AC46">
            <v>2.2423860636800001E-5</v>
          </cell>
          <cell r="AD46">
            <v>2.3418552966600001E-5</v>
          </cell>
          <cell r="AE46">
            <v>2.1833577167199998E-5</v>
          </cell>
          <cell r="AF46">
            <v>2.3027836406699998E-5</v>
          </cell>
          <cell r="AG46">
            <v>2.02571361239E-5</v>
          </cell>
          <cell r="AH46">
            <v>1.64325045328E-5</v>
          </cell>
          <cell r="AI46">
            <v>1.37133327559E-5</v>
          </cell>
          <cell r="AJ46">
            <v>1.13110539429E-5</v>
          </cell>
          <cell r="AK46">
            <v>7.2153115918200003E-6</v>
          </cell>
          <cell r="AL46">
            <v>4.3003150988699999E-6</v>
          </cell>
          <cell r="AM46">
            <v>1.69938091862E-6</v>
          </cell>
          <cell r="AN46">
            <v>-5.5150888261799996E-7</v>
          </cell>
          <cell r="AO46">
            <v>1.44157752231E-5</v>
          </cell>
          <cell r="AP46">
            <v>1.3804115691600001E-5</v>
          </cell>
          <cell r="AQ46">
            <v>1.4956928265699999E-5</v>
          </cell>
          <cell r="AR46">
            <v>1.2703993912199999E-5</v>
          </cell>
          <cell r="AS46">
            <v>1.21834221478E-5</v>
          </cell>
          <cell r="AT46">
            <v>1.1880720933700001E-5</v>
          </cell>
          <cell r="AU46">
            <v>1.05997214458E-5</v>
          </cell>
          <cell r="AV46">
            <v>8.9661116888200004E-6</v>
          </cell>
          <cell r="AW46">
            <v>7.7701576141499997E-6</v>
          </cell>
          <cell r="AX46">
            <v>7.4625608189600003E-6</v>
          </cell>
          <cell r="AY46">
            <v>7.0422647355200003E-6</v>
          </cell>
          <cell r="AZ46">
            <v>6.4761523548599999E-6</v>
          </cell>
          <cell r="BA46">
            <v>1.5808676151E-6</v>
          </cell>
        </row>
        <row r="47">
          <cell r="B47">
            <v>2.7279484999499998E-7</v>
          </cell>
          <cell r="C47">
            <v>7.21168948345E-7</v>
          </cell>
          <cell r="D47">
            <v>4.86310353645E-6</v>
          </cell>
          <cell r="E47">
            <v>7.8007389792900001E-6</v>
          </cell>
          <cell r="F47">
            <v>1.0921966775100001E-5</v>
          </cell>
          <cell r="G47">
            <v>9.7894696041300004E-6</v>
          </cell>
          <cell r="H47">
            <v>9.3812056264500006E-6</v>
          </cell>
          <cell r="I47">
            <v>8.3536550944999994E-6</v>
          </cell>
          <cell r="J47">
            <v>7.2437040777500003E-6</v>
          </cell>
          <cell r="K47">
            <v>5.5717727052600003E-6</v>
          </cell>
          <cell r="L47">
            <v>3.7306714364500001E-6</v>
          </cell>
          <cell r="M47">
            <v>3.9201367852199997E-6</v>
          </cell>
          <cell r="N47">
            <v>3.9231299005399998E-6</v>
          </cell>
          <cell r="O47">
            <v>-3.92066260821E-7</v>
          </cell>
          <cell r="P47">
            <v>2.63619388059E-6</v>
          </cell>
          <cell r="Q47">
            <v>6.9254722450999999E-6</v>
          </cell>
          <cell r="R47">
            <v>1.1141073601300001E-5</v>
          </cell>
          <cell r="S47">
            <v>1.3378172813500001E-5</v>
          </cell>
          <cell r="T47">
            <v>2.5060597574300001E-5</v>
          </cell>
          <cell r="U47">
            <v>2.4342891159200001E-5</v>
          </cell>
          <cell r="V47">
            <v>2.2916762706200001E-5</v>
          </cell>
          <cell r="W47">
            <v>2.2738959491200001E-5</v>
          </cell>
          <cell r="X47">
            <v>1.8739608179699999E-5</v>
          </cell>
          <cell r="Y47">
            <v>1.33877860192E-5</v>
          </cell>
          <cell r="Z47">
            <v>1.03199056992E-5</v>
          </cell>
          <cell r="AA47">
            <v>2.1892137733299998E-6</v>
          </cell>
          <cell r="AB47">
            <v>1.45367353771E-5</v>
          </cell>
          <cell r="AC47">
            <v>1.4195331566600001E-5</v>
          </cell>
          <cell r="AD47">
            <v>2.1833577167199998E-5</v>
          </cell>
          <cell r="AE47">
            <v>3.3662214016599999E-5</v>
          </cell>
          <cell r="AF47">
            <v>4.4117514736000003E-5</v>
          </cell>
          <cell r="AG47">
            <v>3.9290371174200003E-5</v>
          </cell>
          <cell r="AH47">
            <v>3.4477896925600003E-5</v>
          </cell>
          <cell r="AI47">
            <v>3.0770966223299997E-5</v>
          </cell>
          <cell r="AJ47">
            <v>2.7552897171100002E-5</v>
          </cell>
          <cell r="AK47">
            <v>2.1123176397900001E-5</v>
          </cell>
          <cell r="AL47">
            <v>1.50550179972E-5</v>
          </cell>
          <cell r="AM47">
            <v>1.0480613216399999E-5</v>
          </cell>
          <cell r="AN47">
            <v>7.52659447553E-6</v>
          </cell>
          <cell r="AO47">
            <v>1.49333885122E-5</v>
          </cell>
          <cell r="AP47">
            <v>1.1659212508099999E-5</v>
          </cell>
          <cell r="AQ47">
            <v>1.6615645433699999E-5</v>
          </cell>
          <cell r="AR47">
            <v>2.358796537E-5</v>
          </cell>
          <cell r="AS47">
            <v>2.93351460871E-5</v>
          </cell>
          <cell r="AT47">
            <v>3.0865199273399997E-5</v>
          </cell>
          <cell r="AU47">
            <v>2.90517247857E-5</v>
          </cell>
          <cell r="AV47">
            <v>2.6667610002399999E-5</v>
          </cell>
          <cell r="AW47">
            <v>2.5707613740500001E-5</v>
          </cell>
          <cell r="AX47">
            <v>2.3292179224500001E-5</v>
          </cell>
          <cell r="AY47">
            <v>2.06229651633E-5</v>
          </cell>
          <cell r="AZ47">
            <v>1.7835077796600001E-5</v>
          </cell>
          <cell r="BA47">
            <v>7.3144849007600002E-6</v>
          </cell>
        </row>
        <row r="48">
          <cell r="B48">
            <v>1.8358801559400001E-6</v>
          </cell>
          <cell r="C48">
            <v>8.6631340131799997E-7</v>
          </cell>
          <cell r="D48">
            <v>6.9457534538700003E-6</v>
          </cell>
          <cell r="E48">
            <v>1.2365971545199999E-5</v>
          </cell>
          <cell r="F48">
            <v>1.7855981979000001E-5</v>
          </cell>
          <cell r="G48">
            <v>1.7002910641899999E-5</v>
          </cell>
          <cell r="H48">
            <v>1.74370890664E-5</v>
          </cell>
          <cell r="I48">
            <v>1.60891383907E-5</v>
          </cell>
          <cell r="J48">
            <v>1.440998173E-5</v>
          </cell>
          <cell r="K48">
            <v>1.18224204828E-5</v>
          </cell>
          <cell r="L48">
            <v>8.6894300948399995E-6</v>
          </cell>
          <cell r="M48">
            <v>8.8580883203199997E-6</v>
          </cell>
          <cell r="N48">
            <v>8.8583945110099999E-6</v>
          </cell>
          <cell r="O48">
            <v>-4.8124520906199999E-7</v>
          </cell>
          <cell r="P48">
            <v>3.1390286223699999E-6</v>
          </cell>
          <cell r="Q48">
            <v>8.4199783797400005E-6</v>
          </cell>
          <cell r="R48">
            <v>1.4108251859200001E-5</v>
          </cell>
          <cell r="S48">
            <v>1.78617615988E-5</v>
          </cell>
          <cell r="T48">
            <v>4.27914908629E-5</v>
          </cell>
          <cell r="U48">
            <v>4.2370985290300001E-5</v>
          </cell>
          <cell r="V48">
            <v>4.1010725587600002E-5</v>
          </cell>
          <cell r="W48">
            <v>4.1308478134099999E-5</v>
          </cell>
          <cell r="X48">
            <v>3.4164474801199998E-5</v>
          </cell>
          <cell r="Y48">
            <v>2.43691661445E-5</v>
          </cell>
          <cell r="Z48">
            <v>1.8816539224800002E-5</v>
          </cell>
          <cell r="AA48">
            <v>4.1335506830399999E-6</v>
          </cell>
          <cell r="AB48">
            <v>1.1925227962099999E-5</v>
          </cell>
          <cell r="AC48">
            <v>1.1555657241500001E-5</v>
          </cell>
          <cell r="AD48">
            <v>2.3027836406699998E-5</v>
          </cell>
          <cell r="AE48">
            <v>4.4117514736000003E-5</v>
          </cell>
          <cell r="AF48">
            <v>6.4194469372299995E-5</v>
          </cell>
          <cell r="AG48">
            <v>6.0549966684799997E-5</v>
          </cell>
          <cell r="AH48">
            <v>5.4492914806500001E-5</v>
          </cell>
          <cell r="AI48">
            <v>4.9332313877399997E-5</v>
          </cell>
          <cell r="AJ48">
            <v>4.5003558757500002E-5</v>
          </cell>
          <cell r="AK48">
            <v>3.5766523039299998E-5</v>
          </cell>
          <cell r="AL48">
            <v>2.60116689896E-5</v>
          </cell>
          <cell r="AM48">
            <v>1.9299705360900001E-5</v>
          </cell>
          <cell r="AN48">
            <v>1.52045823768E-5</v>
          </cell>
          <cell r="AO48">
            <v>1.47243944729E-5</v>
          </cell>
          <cell r="AP48">
            <v>1.0745763556700001E-5</v>
          </cell>
          <cell r="AQ48">
            <v>2.0258778935599999E-5</v>
          </cell>
          <cell r="AR48">
            <v>3.6001729400699999E-5</v>
          </cell>
          <cell r="AS48">
            <v>4.9167677684200002E-5</v>
          </cell>
          <cell r="AT48">
            <v>5.3944063738199997E-5</v>
          </cell>
          <cell r="AU48">
            <v>5.1885563494600003E-5</v>
          </cell>
          <cell r="AV48">
            <v>4.8018388006399999E-5</v>
          </cell>
          <cell r="AW48">
            <v>4.7331438141299999E-5</v>
          </cell>
          <cell r="AX48">
            <v>4.24030680926E-5</v>
          </cell>
          <cell r="AY48">
            <v>3.7391436156699998E-5</v>
          </cell>
          <cell r="AZ48">
            <v>3.2508333357900001E-5</v>
          </cell>
          <cell r="BA48">
            <v>1.37950094541E-5</v>
          </cell>
        </row>
        <row r="49">
          <cell r="B49">
            <v>5.1382161465200004E-6</v>
          </cell>
          <cell r="C49">
            <v>2.5754588094700001E-6</v>
          </cell>
          <cell r="D49">
            <v>7.6429691666299999E-6</v>
          </cell>
          <cell r="E49">
            <v>1.48182727237E-5</v>
          </cell>
          <cell r="F49">
            <v>2.2325041485300001E-5</v>
          </cell>
          <cell r="G49">
            <v>2.3579569508300002E-5</v>
          </cell>
          <cell r="H49">
            <v>2.5283617370399999E-5</v>
          </cell>
          <cell r="I49">
            <v>2.3648570246400001E-5</v>
          </cell>
          <cell r="J49">
            <v>2.15746189723E-5</v>
          </cell>
          <cell r="K49">
            <v>1.86604242133E-5</v>
          </cell>
          <cell r="L49">
            <v>1.45961210557E-5</v>
          </cell>
          <cell r="M49">
            <v>1.47163415336E-5</v>
          </cell>
          <cell r="N49">
            <v>1.4709422272400001E-5</v>
          </cell>
          <cell r="O49">
            <v>6.5893522669799998E-7</v>
          </cell>
          <cell r="P49">
            <v>2.77438549457E-6</v>
          </cell>
          <cell r="Q49">
            <v>8.5558455299200004E-6</v>
          </cell>
          <cell r="R49">
            <v>1.5689450416000001E-5</v>
          </cell>
          <cell r="S49">
            <v>1.9892974628000002E-5</v>
          </cell>
          <cell r="T49">
            <v>4.7992845703100002E-5</v>
          </cell>
          <cell r="U49">
            <v>4.7363505919999999E-5</v>
          </cell>
          <cell r="V49">
            <v>4.5952876996200002E-5</v>
          </cell>
          <cell r="W49">
            <v>4.6054705143199998E-5</v>
          </cell>
          <cell r="X49">
            <v>3.9037348284399997E-5</v>
          </cell>
          <cell r="Y49">
            <v>2.9076809085299999E-5</v>
          </cell>
          <cell r="Z49">
            <v>2.3048491799499999E-5</v>
          </cell>
          <cell r="AA49">
            <v>5.8063873301499998E-6</v>
          </cell>
          <cell r="AB49">
            <v>1.15606608812E-5</v>
          </cell>
          <cell r="AC49">
            <v>1.0847718612299999E-5</v>
          </cell>
          <cell r="AD49">
            <v>2.02571361239E-5</v>
          </cell>
          <cell r="AE49">
            <v>3.9290371174200003E-5</v>
          </cell>
          <cell r="AF49">
            <v>6.0549966684799997E-5</v>
          </cell>
          <cell r="AG49">
            <v>6.5488103349099997E-5</v>
          </cell>
          <cell r="AH49">
            <v>5.9288555905399999E-5</v>
          </cell>
          <cell r="AI49">
            <v>5.4115961942799998E-5</v>
          </cell>
          <cell r="AJ49">
            <v>4.9651229395700002E-5</v>
          </cell>
          <cell r="AK49">
            <v>3.9743975782000003E-5</v>
          </cell>
          <cell r="AL49">
            <v>2.9546567985100001E-5</v>
          </cell>
          <cell r="AM49">
            <v>2.2306648789499998E-5</v>
          </cell>
          <cell r="AN49">
            <v>1.79187713786E-5</v>
          </cell>
          <cell r="AO49">
            <v>8.6678908833499996E-6</v>
          </cell>
          <cell r="AP49">
            <v>6.6740914639300001E-6</v>
          </cell>
          <cell r="AQ49">
            <v>1.7696694136800002E-5</v>
          </cell>
          <cell r="AR49">
            <v>3.5806486450099998E-5</v>
          </cell>
          <cell r="AS49">
            <v>5.25013280036E-5</v>
          </cell>
          <cell r="AT49">
            <v>6.0431106306499998E-5</v>
          </cell>
          <cell r="AU49">
            <v>5.8819746872300002E-5</v>
          </cell>
          <cell r="AV49">
            <v>5.4660024666699999E-5</v>
          </cell>
          <cell r="AW49">
            <v>5.4192930250099999E-5</v>
          </cell>
          <cell r="AX49">
            <v>4.90256320777E-5</v>
          </cell>
          <cell r="AY49">
            <v>4.3490682057399998E-5</v>
          </cell>
          <cell r="AZ49">
            <v>3.8727825449300001E-5</v>
          </cell>
          <cell r="BA49">
            <v>1.66785626641E-5</v>
          </cell>
        </row>
        <row r="50">
          <cell r="B50">
            <v>4.8258782201799996E-6</v>
          </cell>
          <cell r="C50">
            <v>2.06231770442E-6</v>
          </cell>
          <cell r="D50">
            <v>6.3978075067800003E-6</v>
          </cell>
          <cell r="E50">
            <v>1.27345076709E-5</v>
          </cell>
          <cell r="F50">
            <v>1.9739306047600001E-5</v>
          </cell>
          <cell r="G50">
            <v>2.1245294892600001E-5</v>
          </cell>
          <cell r="H50">
            <v>2.3009777084099999E-5</v>
          </cell>
          <cell r="I50">
            <v>2.15924920084E-5</v>
          </cell>
          <cell r="J50">
            <v>2.0099495617000001E-5</v>
          </cell>
          <cell r="K50">
            <v>1.8058840449400001E-5</v>
          </cell>
          <cell r="L50">
            <v>1.47537712599E-5</v>
          </cell>
          <cell r="M50">
            <v>1.5133685159E-5</v>
          </cell>
          <cell r="N50">
            <v>1.5127422704400001E-5</v>
          </cell>
          <cell r="O50">
            <v>6.7606469407399999E-7</v>
          </cell>
          <cell r="P50">
            <v>2.0596710853E-6</v>
          </cell>
          <cell r="Q50">
            <v>6.37056693123E-6</v>
          </cell>
          <cell r="R50">
            <v>1.22096488625E-5</v>
          </cell>
          <cell r="S50">
            <v>1.6416849065600001E-5</v>
          </cell>
          <cell r="T50">
            <v>4.5062456898700003E-5</v>
          </cell>
          <cell r="U50">
            <v>4.5272889671200002E-5</v>
          </cell>
          <cell r="V50">
            <v>4.4822494819699997E-5</v>
          </cell>
          <cell r="W50">
            <v>4.5745231279300002E-5</v>
          </cell>
          <cell r="X50">
            <v>3.8980181729399998E-5</v>
          </cell>
          <cell r="Y50">
            <v>2.9252749249599999E-5</v>
          </cell>
          <cell r="Z50">
            <v>2.3340081081100001E-5</v>
          </cell>
          <cell r="AA50">
            <v>7.3249704297399997E-6</v>
          </cell>
          <cell r="AB50">
            <v>7.4741452693499999E-6</v>
          </cell>
          <cell r="AC50">
            <v>7.6698827988399997E-6</v>
          </cell>
          <cell r="AD50">
            <v>1.64325045328E-5</v>
          </cell>
          <cell r="AE50">
            <v>3.4477896925600003E-5</v>
          </cell>
          <cell r="AF50">
            <v>5.4492914806500001E-5</v>
          </cell>
          <cell r="AG50">
            <v>5.9288555905399999E-5</v>
          </cell>
          <cell r="AH50">
            <v>5.7352894843099998E-5</v>
          </cell>
          <cell r="AI50">
            <v>5.26600743948E-5</v>
          </cell>
          <cell r="AJ50">
            <v>4.8801502607899997E-5</v>
          </cell>
          <cell r="AK50">
            <v>3.9686408471800003E-5</v>
          </cell>
          <cell r="AL50">
            <v>2.9877869040400001E-5</v>
          </cell>
          <cell r="AM50">
            <v>2.3180721055900001E-5</v>
          </cell>
          <cell r="AN50">
            <v>1.94610440904E-5</v>
          </cell>
          <cell r="AO50">
            <v>3.2907302358999998E-6</v>
          </cell>
          <cell r="AP50">
            <v>2.22515417819E-6</v>
          </cell>
          <cell r="AQ50">
            <v>1.33947519514E-5</v>
          </cell>
          <cell r="AR50">
            <v>3.1189716445700003E-5</v>
          </cell>
          <cell r="AS50">
            <v>4.7559684475499998E-5</v>
          </cell>
          <cell r="AT50">
            <v>5.65727896357E-5</v>
          </cell>
          <cell r="AU50">
            <v>5.6423999928199999E-5</v>
          </cell>
          <cell r="AV50">
            <v>5.3055137513199998E-5</v>
          </cell>
          <cell r="AW50">
            <v>5.3369521462000001E-5</v>
          </cell>
          <cell r="AX50">
            <v>4.9012107072799999E-5</v>
          </cell>
          <cell r="AY50">
            <v>4.3992324359000001E-5</v>
          </cell>
          <cell r="AZ50">
            <v>3.9586747415199999E-5</v>
          </cell>
          <cell r="BA50">
            <v>1.8395409448E-5</v>
          </cell>
        </row>
        <row r="51">
          <cell r="B51">
            <v>4.33283692508E-6</v>
          </cell>
          <cell r="C51">
            <v>1.9738338010199999E-6</v>
          </cell>
          <cell r="D51">
            <v>5.9904203739999999E-6</v>
          </cell>
          <cell r="E51">
            <v>1.18083128292E-5</v>
          </cell>
          <cell r="F51">
            <v>1.83734384044E-5</v>
          </cell>
          <cell r="G51">
            <v>1.9380279341599999E-5</v>
          </cell>
          <cell r="H51">
            <v>2.1701369192500001E-5</v>
          </cell>
          <cell r="I51">
            <v>2.0420110458799999E-5</v>
          </cell>
          <cell r="J51">
            <v>1.9065089936100001E-5</v>
          </cell>
          <cell r="K51">
            <v>1.6855439821500001E-5</v>
          </cell>
          <cell r="L51">
            <v>1.38180694526E-5</v>
          </cell>
          <cell r="M51">
            <v>1.4319677818599999E-5</v>
          </cell>
          <cell r="N51">
            <v>1.43145648733E-5</v>
          </cell>
          <cell r="O51">
            <v>2.4485172215700002E-7</v>
          </cell>
          <cell r="P51">
            <v>1.45154162113E-6</v>
          </cell>
          <cell r="Q51">
            <v>5.36143951937E-6</v>
          </cell>
          <cell r="R51">
            <v>1.03142024945E-5</v>
          </cell>
          <cell r="S51">
            <v>1.40054610466E-5</v>
          </cell>
          <cell r="T51">
            <v>4.21271891147E-5</v>
          </cell>
          <cell r="U51">
            <v>4.2204199862899998E-5</v>
          </cell>
          <cell r="V51">
            <v>4.1857255079400001E-5</v>
          </cell>
          <cell r="W51">
            <v>4.2768664727399997E-5</v>
          </cell>
          <cell r="X51">
            <v>3.6838496975799999E-5</v>
          </cell>
          <cell r="Y51">
            <v>2.8575164052099999E-5</v>
          </cell>
          <cell r="Z51">
            <v>2.2732820727999998E-5</v>
          </cell>
          <cell r="AA51">
            <v>7.9147632549299997E-6</v>
          </cell>
          <cell r="AB51">
            <v>5.2595829076499999E-6</v>
          </cell>
          <cell r="AC51">
            <v>5.3501084348199996E-6</v>
          </cell>
          <cell r="AD51">
            <v>1.37133327559E-5</v>
          </cell>
          <cell r="AE51">
            <v>3.0770966223299997E-5</v>
          </cell>
          <cell r="AF51">
            <v>4.9332313877399997E-5</v>
          </cell>
          <cell r="AG51">
            <v>5.4115961942799998E-5</v>
          </cell>
          <cell r="AH51">
            <v>5.26600743948E-5</v>
          </cell>
          <cell r="AI51">
            <v>4.9849612294600001E-5</v>
          </cell>
          <cell r="AJ51">
            <v>4.6636693086800001E-5</v>
          </cell>
          <cell r="AK51">
            <v>3.8736635042299999E-5</v>
          </cell>
          <cell r="AL51">
            <v>3.0253648283800001E-5</v>
          </cell>
          <cell r="AM51">
            <v>2.41978706293E-5</v>
          </cell>
          <cell r="AN51">
            <v>2.0605429167899999E-5</v>
          </cell>
          <cell r="AO51">
            <v>1.47672704456E-6</v>
          </cell>
          <cell r="AP51">
            <v>7.0875298737900005E-7</v>
          </cell>
          <cell r="AQ51">
            <v>1.15320669259E-5</v>
          </cell>
          <cell r="AR51">
            <v>2.83971576766E-5</v>
          </cell>
          <cell r="AS51">
            <v>4.41876786144E-5</v>
          </cell>
          <cell r="AT51">
            <v>5.27332368545E-5</v>
          </cell>
          <cell r="AU51">
            <v>5.3065636402500001E-5</v>
          </cell>
          <cell r="AV51">
            <v>5.0484566396099997E-5</v>
          </cell>
          <cell r="AW51">
            <v>5.0872677627099998E-5</v>
          </cell>
          <cell r="AX51">
            <v>4.6884331368199997E-5</v>
          </cell>
          <cell r="AY51">
            <v>4.2744789605600003E-5</v>
          </cell>
          <cell r="AZ51">
            <v>3.8570249110500001E-5</v>
          </cell>
          <cell r="BA51">
            <v>1.9542330959700001E-5</v>
          </cell>
        </row>
        <row r="52">
          <cell r="B52">
            <v>3.5126766668900001E-6</v>
          </cell>
          <cell r="C52">
            <v>1.40999660788E-6</v>
          </cell>
          <cell r="D52">
            <v>5.1518116266300002E-6</v>
          </cell>
          <cell r="E52">
            <v>1.0229303590300001E-5</v>
          </cell>
          <cell r="F52">
            <v>1.63819063977E-5</v>
          </cell>
          <cell r="G52">
            <v>1.71230298061E-5</v>
          </cell>
          <cell r="H52">
            <v>1.9576805528499999E-5</v>
          </cell>
          <cell r="I52">
            <v>1.83342566457E-5</v>
          </cell>
          <cell r="J52">
            <v>1.7215519772600002E-5</v>
          </cell>
          <cell r="K52">
            <v>1.5275750999300001E-5</v>
          </cell>
          <cell r="L52">
            <v>1.2667039675700001E-5</v>
          </cell>
          <cell r="M52">
            <v>1.32059641995E-5</v>
          </cell>
          <cell r="N52">
            <v>1.3202485221600001E-5</v>
          </cell>
          <cell r="O52">
            <v>-1.06411617794E-7</v>
          </cell>
          <cell r="P52">
            <v>9.9219477260999998E-7</v>
          </cell>
          <cell r="Q52">
            <v>4.4418630493900001E-6</v>
          </cell>
          <cell r="R52">
            <v>8.8076562085199994E-6</v>
          </cell>
          <cell r="S52">
            <v>1.19890148932E-5</v>
          </cell>
          <cell r="T52">
            <v>3.9684244329799999E-5</v>
          </cell>
          <cell r="U52">
            <v>3.9960592337000003E-5</v>
          </cell>
          <cell r="V52">
            <v>3.98200095652E-5</v>
          </cell>
          <cell r="W52">
            <v>4.0895847461199998E-5</v>
          </cell>
          <cell r="X52">
            <v>3.5364219836600003E-5</v>
          </cell>
          <cell r="Y52">
            <v>2.8149218096599999E-5</v>
          </cell>
          <cell r="Z52">
            <v>2.2273328953299999E-5</v>
          </cell>
          <cell r="AA52">
            <v>8.4783401698900005E-6</v>
          </cell>
          <cell r="AB52">
            <v>3.0809051222499998E-6</v>
          </cell>
          <cell r="AC52">
            <v>3.41632668369E-6</v>
          </cell>
          <cell r="AD52">
            <v>1.13110539429E-5</v>
          </cell>
          <cell r="AE52">
            <v>2.7552897171100002E-5</v>
          </cell>
          <cell r="AF52">
            <v>4.5003558757500002E-5</v>
          </cell>
          <cell r="AG52">
            <v>4.9651229395700002E-5</v>
          </cell>
          <cell r="AH52">
            <v>4.8801502607899997E-5</v>
          </cell>
          <cell r="AI52">
            <v>4.6636693086800001E-5</v>
          </cell>
          <cell r="AJ52">
            <v>4.4614587263400002E-5</v>
          </cell>
          <cell r="AK52">
            <v>3.7705729099600002E-5</v>
          </cell>
          <cell r="AL52">
            <v>3.00982059195E-5</v>
          </cell>
          <cell r="AM52">
            <v>2.46868573836E-5</v>
          </cell>
          <cell r="AN52">
            <v>2.15668636019E-5</v>
          </cell>
          <cell r="AO52">
            <v>-4.6341862641800001E-7</v>
          </cell>
          <cell r="AP52">
            <v>-7.5110841248599999E-7</v>
          </cell>
          <cell r="AQ52">
            <v>9.8032845888199993E-6</v>
          </cell>
          <cell r="AR52">
            <v>2.6073807513399998E-5</v>
          </cell>
          <cell r="AS52">
            <v>4.1230983347300001E-5</v>
          </cell>
          <cell r="AT52">
            <v>4.9158057207700002E-5</v>
          </cell>
          <cell r="AU52">
            <v>4.9753012480200002E-5</v>
          </cell>
          <cell r="AV52">
            <v>4.76978425302E-5</v>
          </cell>
          <cell r="AW52">
            <v>4.8272550021299998E-5</v>
          </cell>
          <cell r="AX52">
            <v>4.4584488199399999E-5</v>
          </cell>
          <cell r="AY52">
            <v>4.11363248091E-5</v>
          </cell>
          <cell r="AZ52">
            <v>3.7366445243000002E-5</v>
          </cell>
          <cell r="BA52">
            <v>1.9661620048099999E-5</v>
          </cell>
        </row>
        <row r="53">
          <cell r="B53">
            <v>2.1230716575099999E-6</v>
          </cell>
          <cell r="C53">
            <v>-2.9887508219499997E-8</v>
          </cell>
          <cell r="D53">
            <v>3.3085986873900002E-6</v>
          </cell>
          <cell r="E53">
            <v>6.9006072003500003E-6</v>
          </cell>
          <cell r="F53">
            <v>1.2115401077E-5</v>
          </cell>
          <cell r="G53">
            <v>1.21759666776E-5</v>
          </cell>
          <cell r="H53">
            <v>1.39188415518E-5</v>
          </cell>
          <cell r="I53">
            <v>1.33105059816E-5</v>
          </cell>
          <cell r="J53">
            <v>1.2695820485200001E-5</v>
          </cell>
          <cell r="K53">
            <v>1.13798606025E-5</v>
          </cell>
          <cell r="L53">
            <v>9.7326069445999996E-6</v>
          </cell>
          <cell r="M53">
            <v>1.0653292089899999E-5</v>
          </cell>
          <cell r="N53">
            <v>1.0652946273199999E-5</v>
          </cell>
          <cell r="O53">
            <v>-6.0782605812599997E-7</v>
          </cell>
          <cell r="P53">
            <v>7.3647164592900002E-7</v>
          </cell>
          <cell r="Q53">
            <v>3.3698447316100002E-6</v>
          </cell>
          <cell r="R53">
            <v>6.6250165209199996E-6</v>
          </cell>
          <cell r="S53">
            <v>9.3958251943599996E-6</v>
          </cell>
          <cell r="T53">
            <v>3.4086181501999999E-5</v>
          </cell>
          <cell r="U53">
            <v>3.46639742295E-5</v>
          </cell>
          <cell r="V53">
            <v>3.5131202274900002E-5</v>
          </cell>
          <cell r="W53">
            <v>3.6462796364399999E-5</v>
          </cell>
          <cell r="X53">
            <v>3.1734842785199998E-5</v>
          </cell>
          <cell r="Y53">
            <v>2.6384792307699999E-5</v>
          </cell>
          <cell r="Z53">
            <v>2.0776771357000001E-5</v>
          </cell>
          <cell r="AA53">
            <v>9.4047091502600004E-6</v>
          </cell>
          <cell r="AB53">
            <v>-4.5821009370199999E-7</v>
          </cell>
          <cell r="AC53">
            <v>2.7561774994000002E-7</v>
          </cell>
          <cell r="AD53">
            <v>7.2153115918200003E-6</v>
          </cell>
          <cell r="AE53">
            <v>2.1123176397900001E-5</v>
          </cell>
          <cell r="AF53">
            <v>3.5766523039299998E-5</v>
          </cell>
          <cell r="AG53">
            <v>3.9743975782000003E-5</v>
          </cell>
          <cell r="AH53">
            <v>3.9686408471800003E-5</v>
          </cell>
          <cell r="AI53">
            <v>3.8736635042299999E-5</v>
          </cell>
          <cell r="AJ53">
            <v>3.7705729099600002E-5</v>
          </cell>
          <cell r="AK53">
            <v>3.6224233111199998E-5</v>
          </cell>
          <cell r="AL53">
            <v>3.0748290347000001E-5</v>
          </cell>
          <cell r="AM53">
            <v>2.66261191574E-5</v>
          </cell>
          <cell r="AN53">
            <v>2.4062528288799999E-5</v>
          </cell>
          <cell r="AO53">
            <v>-2.9417477746399999E-6</v>
          </cell>
          <cell r="AP53">
            <v>-2.3052733385300002E-6</v>
          </cell>
          <cell r="AQ53">
            <v>7.0757558210600002E-6</v>
          </cell>
          <cell r="AR53">
            <v>2.1164607486399999E-5</v>
          </cell>
          <cell r="AS53">
            <v>3.4890798187399998E-5</v>
          </cell>
          <cell r="AT53">
            <v>4.2564979968900001E-5</v>
          </cell>
          <cell r="AU53">
            <v>4.3379591363100001E-5</v>
          </cell>
          <cell r="AV53">
            <v>4.2487275633599998E-5</v>
          </cell>
          <cell r="AW53">
            <v>4.39017304656E-5</v>
          </cell>
          <cell r="AX53">
            <v>4.1092838543500003E-5</v>
          </cell>
          <cell r="AY53">
            <v>3.9283869050500003E-5</v>
          </cell>
          <cell r="AZ53">
            <v>3.5584815346699997E-5</v>
          </cell>
          <cell r="BA53">
            <v>1.9768375088500002E-5</v>
          </cell>
        </row>
        <row r="54">
          <cell r="B54">
            <v>7.4269088162100004E-7</v>
          </cell>
          <cell r="C54">
            <v>-8.1745677037600004E-7</v>
          </cell>
          <cell r="D54">
            <v>1.63085056753E-6</v>
          </cell>
          <cell r="E54">
            <v>4.1559417223000003E-6</v>
          </cell>
          <cell r="F54">
            <v>8.3818250476199992E-6</v>
          </cell>
          <cell r="G54">
            <v>6.0443381020499997E-6</v>
          </cell>
          <cell r="H54">
            <v>8.0631173989599998E-6</v>
          </cell>
          <cell r="I54">
            <v>7.7210294577500001E-6</v>
          </cell>
          <cell r="J54">
            <v>7.6608904600599999E-6</v>
          </cell>
          <cell r="K54">
            <v>6.81569624088E-6</v>
          </cell>
          <cell r="L54">
            <v>6.1454708309600002E-6</v>
          </cell>
          <cell r="M54">
            <v>6.7491122776999997E-6</v>
          </cell>
          <cell r="N54">
            <v>6.7459005146799998E-6</v>
          </cell>
          <cell r="O54">
            <v>-1.49733072556E-6</v>
          </cell>
          <cell r="P54">
            <v>-3.6806903687200002E-7</v>
          </cell>
          <cell r="Q54">
            <v>1.9441769710999998E-6</v>
          </cell>
          <cell r="R54">
            <v>3.9271540356700002E-6</v>
          </cell>
          <cell r="S54">
            <v>5.8661314099200001E-6</v>
          </cell>
          <cell r="T54">
            <v>2.6855065010799999E-5</v>
          </cell>
          <cell r="U54">
            <v>2.71863202102E-5</v>
          </cell>
          <cell r="V54">
            <v>2.77173766892E-5</v>
          </cell>
          <cell r="W54">
            <v>2.8754983610699999E-5</v>
          </cell>
          <cell r="X54">
            <v>2.6066926933899998E-5</v>
          </cell>
          <cell r="Y54">
            <v>2.3960421862099999E-5</v>
          </cell>
          <cell r="Z54">
            <v>1.8598154331799999E-5</v>
          </cell>
          <cell r="AA54">
            <v>9.8139248914399997E-6</v>
          </cell>
          <cell r="AB54">
            <v>-2.41103784461E-6</v>
          </cell>
          <cell r="AC54">
            <v>-1.5801129362400001E-6</v>
          </cell>
          <cell r="AD54">
            <v>4.3003150988699999E-6</v>
          </cell>
          <cell r="AE54">
            <v>1.50550179972E-5</v>
          </cell>
          <cell r="AF54">
            <v>2.60116689896E-5</v>
          </cell>
          <cell r="AG54">
            <v>2.9546567985100001E-5</v>
          </cell>
          <cell r="AH54">
            <v>2.9877869040400001E-5</v>
          </cell>
          <cell r="AI54">
            <v>3.0253648283800001E-5</v>
          </cell>
          <cell r="AJ54">
            <v>3.00982059195E-5</v>
          </cell>
          <cell r="AK54">
            <v>3.0748290347000001E-5</v>
          </cell>
          <cell r="AL54">
            <v>2.9950597830800001E-5</v>
          </cell>
          <cell r="AM54">
            <v>2.68386041076E-5</v>
          </cell>
          <cell r="AN54">
            <v>2.4994891452400001E-5</v>
          </cell>
          <cell r="AO54">
            <v>-4.0209518881400002E-6</v>
          </cell>
          <cell r="AP54">
            <v>-2.6510039858400001E-6</v>
          </cell>
          <cell r="AQ54">
            <v>4.8425292333600003E-6</v>
          </cell>
          <cell r="AR54">
            <v>1.55848419549E-5</v>
          </cell>
          <cell r="AS54">
            <v>2.6905650941899999E-5</v>
          </cell>
          <cell r="AT54">
            <v>3.2891543174700003E-5</v>
          </cell>
          <cell r="AU54">
            <v>3.4071323070299997E-5</v>
          </cell>
          <cell r="AV54">
            <v>3.3934057494699998E-5</v>
          </cell>
          <cell r="AW54">
            <v>3.5216810839300003E-5</v>
          </cell>
          <cell r="AX54">
            <v>3.4216181773999999E-5</v>
          </cell>
          <cell r="AY54">
            <v>3.4685342535500002E-5</v>
          </cell>
          <cell r="AZ54">
            <v>3.1105669650499997E-5</v>
          </cell>
          <cell r="BA54">
            <v>1.9700452604999999E-5</v>
          </cell>
        </row>
        <row r="55">
          <cell r="B55">
            <v>3.86403544829E-7</v>
          </cell>
          <cell r="C55">
            <v>-1.4088254351600001E-6</v>
          </cell>
          <cell r="D55">
            <v>4.1862067467700001E-7</v>
          </cell>
          <cell r="E55">
            <v>2.1976798599199998E-6</v>
          </cell>
          <cell r="F55">
            <v>5.5800674155299997E-6</v>
          </cell>
          <cell r="G55">
            <v>2.8805851208399998E-6</v>
          </cell>
          <cell r="H55">
            <v>5.6581832543299997E-6</v>
          </cell>
          <cell r="I55">
            <v>5.4755950271499998E-6</v>
          </cell>
          <cell r="J55">
            <v>5.61622181337E-6</v>
          </cell>
          <cell r="K55">
            <v>5.2901582817499998E-6</v>
          </cell>
          <cell r="L55">
            <v>5.2418347531099996E-6</v>
          </cell>
          <cell r="M55">
            <v>5.8734264224599998E-6</v>
          </cell>
          <cell r="N55">
            <v>5.8662046963900002E-6</v>
          </cell>
          <cell r="O55">
            <v>-1.5154826047100001E-6</v>
          </cell>
          <cell r="P55">
            <v>-7.65875187257E-7</v>
          </cell>
          <cell r="Q55">
            <v>1.03782251973E-6</v>
          </cell>
          <cell r="R55">
            <v>2.3558667701E-6</v>
          </cell>
          <cell r="S55">
            <v>3.9524678727400004E-6</v>
          </cell>
          <cell r="T55">
            <v>2.2115503101099999E-5</v>
          </cell>
          <cell r="U55">
            <v>2.2475803379000001E-5</v>
          </cell>
          <cell r="V55">
            <v>2.3296254174999999E-5</v>
          </cell>
          <cell r="W55">
            <v>2.4271138913000001E-5</v>
          </cell>
          <cell r="X55">
            <v>2.2486240987899999E-5</v>
          </cell>
          <cell r="Y55">
            <v>2.1676703077400001E-5</v>
          </cell>
          <cell r="Z55">
            <v>1.6693142976400001E-5</v>
          </cell>
          <cell r="AA55">
            <v>9.1345544574100004E-6</v>
          </cell>
          <cell r="AB55">
            <v>-4.6883870323600003E-6</v>
          </cell>
          <cell r="AC55">
            <v>-3.1915445307100002E-6</v>
          </cell>
          <cell r="AD55">
            <v>1.69938091862E-6</v>
          </cell>
          <cell r="AE55">
            <v>1.0480613216399999E-5</v>
          </cell>
          <cell r="AF55">
            <v>1.9299705360900001E-5</v>
          </cell>
          <cell r="AG55">
            <v>2.2306648789499998E-5</v>
          </cell>
          <cell r="AH55">
            <v>2.3180721055900001E-5</v>
          </cell>
          <cell r="AI55">
            <v>2.41978706293E-5</v>
          </cell>
          <cell r="AJ55">
            <v>2.46868573836E-5</v>
          </cell>
          <cell r="AK55">
            <v>2.66261191574E-5</v>
          </cell>
          <cell r="AL55">
            <v>2.68386041076E-5</v>
          </cell>
          <cell r="AM55">
            <v>2.6067788800000001E-5</v>
          </cell>
          <cell r="AN55">
            <v>2.45801268292E-5</v>
          </cell>
          <cell r="AO55">
            <v>-5.2015791428799997E-6</v>
          </cell>
          <cell r="AP55">
            <v>-3.9523308119200001E-6</v>
          </cell>
          <cell r="AQ55">
            <v>2.3818640061200001E-6</v>
          </cell>
          <cell r="AR55">
            <v>1.17217210219E-5</v>
          </cell>
          <cell r="AS55">
            <v>2.1730517004800001E-5</v>
          </cell>
          <cell r="AT55">
            <v>2.69281029878E-5</v>
          </cell>
          <cell r="AU55">
            <v>2.8228181018999999E-5</v>
          </cell>
          <cell r="AV55">
            <v>2.89273067461E-5</v>
          </cell>
          <cell r="AW55">
            <v>3.0175292077599999E-5</v>
          </cell>
          <cell r="AX55">
            <v>2.9797801532400002E-5</v>
          </cell>
          <cell r="AY55">
            <v>3.0993698573999997E-5</v>
          </cell>
          <cell r="AZ55">
            <v>2.7950921472199998E-5</v>
          </cell>
          <cell r="BA55">
            <v>1.86137793585E-5</v>
          </cell>
        </row>
        <row r="56">
          <cell r="B56">
            <v>-2.2588942162900001E-7</v>
          </cell>
          <cell r="C56">
            <v>-2.6386730559899998E-6</v>
          </cell>
          <cell r="D56">
            <v>-2.18726486951E-6</v>
          </cell>
          <cell r="E56">
            <v>-1.67448324048E-6</v>
          </cell>
          <cell r="F56">
            <v>1.32165449987E-6</v>
          </cell>
          <cell r="G56">
            <v>8.0108347114899999E-8</v>
          </cell>
          <cell r="H56">
            <v>2.00044713304E-6</v>
          </cell>
          <cell r="I56">
            <v>2.0942825002600002E-6</v>
          </cell>
          <cell r="J56">
            <v>2.6057607324400001E-6</v>
          </cell>
          <cell r="K56">
            <v>3.0358985427200001E-6</v>
          </cell>
          <cell r="L56">
            <v>3.8426003346999999E-6</v>
          </cell>
          <cell r="M56">
            <v>4.9650721434400001E-6</v>
          </cell>
          <cell r="N56">
            <v>4.9674557851599998E-6</v>
          </cell>
          <cell r="O56">
            <v>-1.9572348203699998E-6</v>
          </cell>
          <cell r="P56">
            <v>-1.9038545425899999E-6</v>
          </cell>
          <cell r="Q56">
            <v>-1.9075152872500001E-6</v>
          </cell>
          <cell r="R56">
            <v>-2.0557525029199999E-6</v>
          </cell>
          <cell r="S56">
            <v>-1.3787126659500001E-6</v>
          </cell>
          <cell r="T56">
            <v>1.7768124289000001E-5</v>
          </cell>
          <cell r="U56">
            <v>1.93733546019E-5</v>
          </cell>
          <cell r="V56">
            <v>2.1162646467600001E-5</v>
          </cell>
          <cell r="W56">
            <v>2.3721574543600001E-5</v>
          </cell>
          <cell r="X56">
            <v>2.0601019910099998E-5</v>
          </cell>
          <cell r="Y56">
            <v>1.8080236577099998E-5</v>
          </cell>
          <cell r="Z56">
            <v>1.42949770891E-5</v>
          </cell>
          <cell r="AA56">
            <v>1.05415389274E-5</v>
          </cell>
          <cell r="AB56">
            <v>-4.0919680777699996E-6</v>
          </cell>
          <cell r="AC56">
            <v>-4.0216287957999999E-6</v>
          </cell>
          <cell r="AD56">
            <v>-5.5150888261799996E-7</v>
          </cell>
          <cell r="AE56">
            <v>7.52659447553E-6</v>
          </cell>
          <cell r="AF56">
            <v>1.52045823768E-5</v>
          </cell>
          <cell r="AG56">
            <v>1.79187713786E-5</v>
          </cell>
          <cell r="AH56">
            <v>1.94610440904E-5</v>
          </cell>
          <cell r="AI56">
            <v>2.0605429167899999E-5</v>
          </cell>
          <cell r="AJ56">
            <v>2.15668636019E-5</v>
          </cell>
          <cell r="AK56">
            <v>2.4062528288799999E-5</v>
          </cell>
          <cell r="AL56">
            <v>2.4994891452400001E-5</v>
          </cell>
          <cell r="AM56">
            <v>2.45801268292E-5</v>
          </cell>
          <cell r="AN56">
            <v>2.8729858957499999E-5</v>
          </cell>
          <cell r="AO56">
            <v>-1.0679269728600001E-5</v>
          </cell>
          <cell r="AP56">
            <v>-9.4757748263999994E-6</v>
          </cell>
          <cell r="AQ56">
            <v>-3.2475578923400001E-6</v>
          </cell>
          <cell r="AR56">
            <v>6.71698331417E-6</v>
          </cell>
          <cell r="AS56">
            <v>1.61931841629E-5</v>
          </cell>
          <cell r="AT56">
            <v>2.0830807315499999E-5</v>
          </cell>
          <cell r="AU56">
            <v>2.2664513778000001E-5</v>
          </cell>
          <cell r="AV56">
            <v>2.43296611806E-5</v>
          </cell>
          <cell r="AW56">
            <v>2.5696046829799999E-5</v>
          </cell>
          <cell r="AX56">
            <v>2.5783187526000001E-5</v>
          </cell>
          <cell r="AY56">
            <v>2.7282120723199999E-5</v>
          </cell>
          <cell r="AZ56">
            <v>2.45350057239E-5</v>
          </cell>
          <cell r="BA56">
            <v>1.6573527981199998E-5</v>
          </cell>
        </row>
        <row r="57">
          <cell r="B57">
            <v>1.8075658812499999E-6</v>
          </cell>
          <cell r="C57">
            <v>1.9510520319400001E-5</v>
          </cell>
          <cell r="D57">
            <v>3.4166246877200003E-5</v>
          </cell>
          <cell r="E57">
            <v>3.9100327288099998E-5</v>
          </cell>
          <cell r="F57">
            <v>3.9306223986899997E-5</v>
          </cell>
          <cell r="G57">
            <v>2.50457909014E-5</v>
          </cell>
          <cell r="H57">
            <v>2.23662791248E-5</v>
          </cell>
          <cell r="I57">
            <v>2.0877705600599999E-5</v>
          </cell>
          <cell r="J57">
            <v>1.5115226232399999E-5</v>
          </cell>
          <cell r="K57">
            <v>7.29936774366E-6</v>
          </cell>
          <cell r="L57">
            <v>3.4444744082999998E-7</v>
          </cell>
          <cell r="M57">
            <v>-5.1058595678800004E-6</v>
          </cell>
          <cell r="N57">
            <v>-5.1715132334500002E-6</v>
          </cell>
          <cell r="O57">
            <v>1.07061153052E-5</v>
          </cell>
          <cell r="P57">
            <v>1.9613527860699998E-5</v>
          </cell>
          <cell r="Q57">
            <v>3.80759314644E-5</v>
          </cell>
          <cell r="R57">
            <v>4.6504100173300001E-5</v>
          </cell>
          <cell r="S57">
            <v>4.9843411210000001E-5</v>
          </cell>
          <cell r="T57">
            <v>1.43938026182E-5</v>
          </cell>
          <cell r="U57">
            <v>2.44750682179E-6</v>
          </cell>
          <cell r="V57">
            <v>-9.3295949297500004E-6</v>
          </cell>
          <cell r="W57">
            <v>-2.1162229581800001E-5</v>
          </cell>
          <cell r="X57">
            <v>-1.2631916311999999E-5</v>
          </cell>
          <cell r="Y57">
            <v>-1.3969006461499999E-6</v>
          </cell>
          <cell r="Z57">
            <v>-5.3191804814300002E-6</v>
          </cell>
          <cell r="AA57">
            <v>-1.16443928784E-5</v>
          </cell>
          <cell r="AB57">
            <v>3.5356807121499998E-5</v>
          </cell>
          <cell r="AC57">
            <v>1.8429397382200001E-5</v>
          </cell>
          <cell r="AD57">
            <v>1.44157752231E-5</v>
          </cell>
          <cell r="AE57">
            <v>1.49333885122E-5</v>
          </cell>
          <cell r="AF57">
            <v>1.47243944729E-5</v>
          </cell>
          <cell r="AG57">
            <v>8.6678908833499996E-6</v>
          </cell>
          <cell r="AH57">
            <v>3.2907302358999998E-6</v>
          </cell>
          <cell r="AI57">
            <v>1.47672704456E-6</v>
          </cell>
          <cell r="AJ57">
            <v>-4.6341862641800001E-7</v>
          </cell>
          <cell r="AK57">
            <v>-2.9417477746399999E-6</v>
          </cell>
          <cell r="AL57">
            <v>-4.0209518881400002E-6</v>
          </cell>
          <cell r="AM57">
            <v>-5.2015791428799997E-6</v>
          </cell>
          <cell r="AN57">
            <v>-1.0679269728600001E-5</v>
          </cell>
          <cell r="AO57">
            <v>1.2982978122799999E-4</v>
          </cell>
          <cell r="AP57">
            <v>1.07458910021E-4</v>
          </cell>
          <cell r="AQ57">
            <v>7.4991149079100004E-5</v>
          </cell>
          <cell r="AR57">
            <v>5.4173736672600001E-5</v>
          </cell>
          <cell r="AS57">
            <v>4.0417311193000001E-5</v>
          </cell>
          <cell r="AT57">
            <v>2.33040240375E-5</v>
          </cell>
          <cell r="AU57">
            <v>1.3757669498400001E-5</v>
          </cell>
          <cell r="AV57">
            <v>7.9048136650300002E-6</v>
          </cell>
          <cell r="AW57">
            <v>1.22195597882E-6</v>
          </cell>
          <cell r="AX57">
            <v>1.1704324432099999E-6</v>
          </cell>
          <cell r="AY57">
            <v>2.0558600537999999E-7</v>
          </cell>
          <cell r="AZ57">
            <v>-2.5707280537299999E-6</v>
          </cell>
          <cell r="BA57">
            <v>-1.2152274008599999E-5</v>
          </cell>
        </row>
        <row r="58">
          <cell r="B58">
            <v>4.4065771804700001E-6</v>
          </cell>
          <cell r="C58">
            <v>2.1130583036999999E-5</v>
          </cell>
          <cell r="D58">
            <v>3.8426458503E-5</v>
          </cell>
          <cell r="E58">
            <v>4.5500368953500003E-5</v>
          </cell>
          <cell r="F58">
            <v>4.7992479412400001E-5</v>
          </cell>
          <cell r="G58">
            <v>3.2230489667699998E-5</v>
          </cell>
          <cell r="H58">
            <v>3.0158042341900001E-5</v>
          </cell>
          <cell r="I58">
            <v>2.76567908542E-5</v>
          </cell>
          <cell r="J58">
            <v>2.1459887876399998E-5</v>
          </cell>
          <cell r="K58">
            <v>1.2315320567200001E-5</v>
          </cell>
          <cell r="L58">
            <v>3.6596777072299999E-6</v>
          </cell>
          <cell r="M58">
            <v>-1.5127238174599999E-6</v>
          </cell>
          <cell r="N58">
            <v>-1.5382671058299999E-6</v>
          </cell>
          <cell r="O58">
            <v>8.9271839080899993E-6</v>
          </cell>
          <cell r="P58">
            <v>2.21840507079E-5</v>
          </cell>
          <cell r="Q58">
            <v>4.2728107563499999E-5</v>
          </cell>
          <cell r="R58">
            <v>5.36260674428E-5</v>
          </cell>
          <cell r="S58">
            <v>5.8217869335799997E-5</v>
          </cell>
          <cell r="T58">
            <v>2.2070584171099999E-5</v>
          </cell>
          <cell r="U58">
            <v>8.6676400341699995E-6</v>
          </cell>
          <cell r="V58">
            <v>-3.5135184646700001E-6</v>
          </cell>
          <cell r="W58">
            <v>-1.5897136122500001E-5</v>
          </cell>
          <cell r="X58">
            <v>-8.1824610790700005E-6</v>
          </cell>
          <cell r="Y58">
            <v>2.2877303936699998E-6</v>
          </cell>
          <cell r="Z58">
            <v>-3.4152710965299999E-6</v>
          </cell>
          <cell r="AA58">
            <v>-1.38689184793E-5</v>
          </cell>
          <cell r="AB58">
            <v>2.5277979417099999E-5</v>
          </cell>
          <cell r="AC58">
            <v>1.81082077787E-5</v>
          </cell>
          <cell r="AD58">
            <v>1.3804115691600001E-5</v>
          </cell>
          <cell r="AE58">
            <v>1.1659212508099999E-5</v>
          </cell>
          <cell r="AF58">
            <v>1.0745763556700001E-5</v>
          </cell>
          <cell r="AG58">
            <v>6.6740914639300001E-6</v>
          </cell>
          <cell r="AH58">
            <v>2.22515417819E-6</v>
          </cell>
          <cell r="AI58">
            <v>7.0875298737900005E-7</v>
          </cell>
          <cell r="AJ58">
            <v>-7.5110841248599999E-7</v>
          </cell>
          <cell r="AK58">
            <v>-2.3052733385300002E-6</v>
          </cell>
          <cell r="AL58">
            <v>-2.6510039858400001E-6</v>
          </cell>
          <cell r="AM58">
            <v>-3.9523308119200001E-6</v>
          </cell>
          <cell r="AN58">
            <v>-9.4757748263999994E-6</v>
          </cell>
          <cell r="AO58">
            <v>1.07458910021E-4</v>
          </cell>
          <cell r="AP58">
            <v>1.09991263607E-4</v>
          </cell>
          <cell r="AQ58">
            <v>8.2982602442299998E-5</v>
          </cell>
          <cell r="AR58">
            <v>6.2504545935099994E-5</v>
          </cell>
          <cell r="AS58">
            <v>4.9394371054700002E-5</v>
          </cell>
          <cell r="AT58">
            <v>3.2794114835400003E-5</v>
          </cell>
          <cell r="AU58">
            <v>2.2184207785199999E-5</v>
          </cell>
          <cell r="AV58">
            <v>1.4708429263500001E-5</v>
          </cell>
          <cell r="AW58">
            <v>7.5471692041500002E-6</v>
          </cell>
          <cell r="AX58">
            <v>6.6977521568999998E-6</v>
          </cell>
          <cell r="AY58">
            <v>4.1297022265799997E-6</v>
          </cell>
          <cell r="AZ58">
            <v>1.05623630025E-6</v>
          </cell>
          <cell r="BA58">
            <v>-8.8816030150499998E-6</v>
          </cell>
        </row>
        <row r="59">
          <cell r="B59">
            <v>5.0543343197800002E-6</v>
          </cell>
          <cell r="C59">
            <v>1.84527758757E-5</v>
          </cell>
          <cell r="D59">
            <v>3.5081563301900003E-5</v>
          </cell>
          <cell r="E59">
            <v>4.3385777245899998E-5</v>
          </cell>
          <cell r="F59">
            <v>4.80341277983E-5</v>
          </cell>
          <cell r="G59">
            <v>3.6742863398899998E-5</v>
          </cell>
          <cell r="H59">
            <v>3.6540604615499999E-5</v>
          </cell>
          <cell r="I59">
            <v>3.3711896917199998E-5</v>
          </cell>
          <cell r="J59">
            <v>2.8299026226799999E-5</v>
          </cell>
          <cell r="K59">
            <v>1.8524999590200002E-5</v>
          </cell>
          <cell r="L59">
            <v>9.6390094735299999E-6</v>
          </cell>
          <cell r="M59">
            <v>6.0463568597299998E-6</v>
          </cell>
          <cell r="N59">
            <v>6.03295896014E-6</v>
          </cell>
          <cell r="O59">
            <v>7.8188000191200006E-6</v>
          </cell>
          <cell r="P59">
            <v>2.0036377450200001E-5</v>
          </cell>
          <cell r="Q59">
            <v>3.7676302269099998E-5</v>
          </cell>
          <cell r="R59">
            <v>4.9321225441100003E-5</v>
          </cell>
          <cell r="S59">
            <v>5.4372158869200002E-5</v>
          </cell>
          <cell r="T59">
            <v>3.7806211482E-5</v>
          </cell>
          <cell r="U59">
            <v>2.6035608656699999E-5</v>
          </cell>
          <cell r="V59">
            <v>1.5193213350800001E-5</v>
          </cell>
          <cell r="W59">
            <v>5.3442296982499996E-6</v>
          </cell>
          <cell r="X59">
            <v>7.6809876936799997E-6</v>
          </cell>
          <cell r="Y59">
            <v>1.00595948617E-5</v>
          </cell>
          <cell r="Z59">
            <v>3.5234037047799999E-6</v>
          </cell>
          <cell r="AA59">
            <v>-9.4116330112300002E-6</v>
          </cell>
          <cell r="AB59">
            <v>1.7877472928799998E-5</v>
          </cell>
          <cell r="AC59">
            <v>1.37812257909E-5</v>
          </cell>
          <cell r="AD59">
            <v>1.4956928265699999E-5</v>
          </cell>
          <cell r="AE59">
            <v>1.6615645433699999E-5</v>
          </cell>
          <cell r="AF59">
            <v>2.0258778935599999E-5</v>
          </cell>
          <cell r="AG59">
            <v>1.7696694136800002E-5</v>
          </cell>
          <cell r="AH59">
            <v>1.33947519514E-5</v>
          </cell>
          <cell r="AI59">
            <v>1.15320669259E-5</v>
          </cell>
          <cell r="AJ59">
            <v>9.8032845888199993E-6</v>
          </cell>
          <cell r="AK59">
            <v>7.0757558210600002E-6</v>
          </cell>
          <cell r="AL59">
            <v>4.8425292333600003E-6</v>
          </cell>
          <cell r="AM59">
            <v>2.3818640061200001E-6</v>
          </cell>
          <cell r="AN59">
            <v>-3.2475578923400001E-6</v>
          </cell>
          <cell r="AO59">
            <v>7.4991149079100004E-5</v>
          </cell>
          <cell r="AP59">
            <v>8.2982602442299998E-5</v>
          </cell>
          <cell r="AQ59">
            <v>7.8170711702499999E-5</v>
          </cell>
          <cell r="AR59">
            <v>7.0965863396699996E-5</v>
          </cell>
          <cell r="AS59">
            <v>6.6280735029399998E-5</v>
          </cell>
          <cell r="AT59">
            <v>5.3013488762900001E-5</v>
          </cell>
          <cell r="AU59">
            <v>4.2876919355799999E-5</v>
          </cell>
          <cell r="AV59">
            <v>3.4903431274799999E-5</v>
          </cell>
          <cell r="AW59">
            <v>2.81803793946E-5</v>
          </cell>
          <cell r="AX59">
            <v>2.3165080302600001E-5</v>
          </cell>
          <cell r="AY59">
            <v>1.8044442966899999E-5</v>
          </cell>
          <cell r="AZ59">
            <v>1.4674725775599999E-5</v>
          </cell>
          <cell r="BA59">
            <v>-7.8596148388599997E-7</v>
          </cell>
        </row>
        <row r="60">
          <cell r="B60">
            <v>4.3556417767599997E-6</v>
          </cell>
          <cell r="C60">
            <v>1.4416698136899999E-5</v>
          </cell>
          <cell r="D60">
            <v>2.8046379518800002E-5</v>
          </cell>
          <cell r="E60">
            <v>3.6968089531500001E-5</v>
          </cell>
          <cell r="F60">
            <v>4.28316647418E-5</v>
          </cell>
          <cell r="G60">
            <v>3.2181372534899998E-5</v>
          </cell>
          <cell r="H60">
            <v>3.5995097741000003E-5</v>
          </cell>
          <cell r="I60">
            <v>3.2591736931899997E-5</v>
          </cell>
          <cell r="J60">
            <v>2.7710461572300001E-5</v>
          </cell>
          <cell r="K60">
            <v>1.7425226828799999E-5</v>
          </cell>
          <cell r="L60">
            <v>8.5599463115700006E-6</v>
          </cell>
          <cell r="M60">
            <v>5.0192901385599997E-6</v>
          </cell>
          <cell r="N60">
            <v>5.0080729603799999E-6</v>
          </cell>
          <cell r="O60">
            <v>5.9659174937399999E-6</v>
          </cell>
          <cell r="P60">
            <v>1.7044868052899999E-5</v>
          </cell>
          <cell r="Q60">
            <v>3.0180348651E-5</v>
          </cell>
          <cell r="R60">
            <v>4.0483836764599998E-5</v>
          </cell>
          <cell r="S60">
            <v>4.4866323741299997E-5</v>
          </cell>
          <cell r="T60">
            <v>6.1885360062599996E-5</v>
          </cell>
          <cell r="U60">
            <v>5.21491487376E-5</v>
          </cell>
          <cell r="V60">
            <v>4.3966194706900002E-5</v>
          </cell>
          <cell r="W60">
            <v>3.7300186195800001E-5</v>
          </cell>
          <cell r="X60">
            <v>3.0778672063099998E-5</v>
          </cell>
          <cell r="Y60">
            <v>2.06100236291E-5</v>
          </cell>
          <cell r="Z60">
            <v>1.2327704601100001E-5</v>
          </cell>
          <cell r="AA60">
            <v>-8.0493844552599997E-6</v>
          </cell>
          <cell r="AB60">
            <v>1.15329579936E-5</v>
          </cell>
          <cell r="AC60">
            <v>8.4048375989399997E-6</v>
          </cell>
          <cell r="AD60">
            <v>1.2703993912199999E-5</v>
          </cell>
          <cell r="AE60">
            <v>2.358796537E-5</v>
          </cell>
          <cell r="AF60">
            <v>3.6001729400699999E-5</v>
          </cell>
          <cell r="AG60">
            <v>3.5806486450099998E-5</v>
          </cell>
          <cell r="AH60">
            <v>3.1189716445700003E-5</v>
          </cell>
          <cell r="AI60">
            <v>2.83971576766E-5</v>
          </cell>
          <cell r="AJ60">
            <v>2.6073807513399998E-5</v>
          </cell>
          <cell r="AK60">
            <v>2.1164607486399999E-5</v>
          </cell>
          <cell r="AL60">
            <v>1.55848419549E-5</v>
          </cell>
          <cell r="AM60">
            <v>1.17217210219E-5</v>
          </cell>
          <cell r="AN60">
            <v>6.71698331417E-6</v>
          </cell>
          <cell r="AO60">
            <v>5.4173736672600001E-5</v>
          </cell>
          <cell r="AP60">
            <v>6.2504545935099994E-5</v>
          </cell>
          <cell r="AQ60">
            <v>7.0965863396699996E-5</v>
          </cell>
          <cell r="AR60">
            <v>8.6181550412400005E-5</v>
          </cell>
          <cell r="AS60">
            <v>9.5852213298000007E-5</v>
          </cell>
          <cell r="AT60">
            <v>8.5490462769500003E-5</v>
          </cell>
          <cell r="AU60">
            <v>7.3793513949200001E-5</v>
          </cell>
          <cell r="AV60">
            <v>6.3791213678799995E-5</v>
          </cell>
          <cell r="AW60">
            <v>5.7279819362900003E-5</v>
          </cell>
          <cell r="AX60">
            <v>4.6571134843100002E-5</v>
          </cell>
          <cell r="AY60">
            <v>3.5751580740499998E-5</v>
          </cell>
          <cell r="AZ60">
            <v>3.0493796785399999E-5</v>
          </cell>
          <cell r="BA60">
            <v>6.7957671000899997E-6</v>
          </cell>
        </row>
        <row r="61">
          <cell r="B61">
            <v>3.9300701308299997E-6</v>
          </cell>
          <cell r="C61">
            <v>1.2321526139299999E-5</v>
          </cell>
          <cell r="D61">
            <v>2.4612725044099999E-5</v>
          </cell>
          <cell r="E61">
            <v>3.5830070281599999E-5</v>
          </cell>
          <cell r="F61">
            <v>4.5073415145000001E-5</v>
          </cell>
          <cell r="G61">
            <v>3.63677241738E-5</v>
          </cell>
          <cell r="H61">
            <v>4.32468467547E-5</v>
          </cell>
          <cell r="I61">
            <v>3.9857102042799999E-5</v>
          </cell>
          <cell r="J61">
            <v>3.5239939355799999E-5</v>
          </cell>
          <cell r="K61">
            <v>2.5063526198800001E-5</v>
          </cell>
          <cell r="L61">
            <v>1.60920764412E-5</v>
          </cell>
          <cell r="M61">
            <v>1.26648131058E-5</v>
          </cell>
          <cell r="N61">
            <v>1.26479489546E-5</v>
          </cell>
          <cell r="O61">
            <v>4.0423954499899998E-6</v>
          </cell>
          <cell r="P61">
            <v>1.4247817425099999E-5</v>
          </cell>
          <cell r="Q61">
            <v>2.6669968807500001E-5</v>
          </cell>
          <cell r="R61">
            <v>3.7649077943700002E-5</v>
          </cell>
          <cell r="S61">
            <v>4.3397952851799997E-5</v>
          </cell>
          <cell r="T61">
            <v>8.4196753861100001E-5</v>
          </cell>
          <cell r="U61">
            <v>7.5579482519000005E-5</v>
          </cell>
          <cell r="V61">
            <v>6.8460780214600004E-5</v>
          </cell>
          <cell r="W61">
            <v>6.3400007309700001E-5</v>
          </cell>
          <cell r="X61">
            <v>5.2155264632299999E-5</v>
          </cell>
          <cell r="Y61">
            <v>3.5069294153600003E-5</v>
          </cell>
          <cell r="Z61">
            <v>2.3409241494000001E-5</v>
          </cell>
          <cell r="AA61">
            <v>-6.3109929057599997E-6</v>
          </cell>
          <cell r="AB61">
            <v>8.9989993315500005E-6</v>
          </cell>
          <cell r="AC61">
            <v>5.76358293969E-6</v>
          </cell>
          <cell r="AD61">
            <v>1.21834221478E-5</v>
          </cell>
          <cell r="AE61">
            <v>2.93351460871E-5</v>
          </cell>
          <cell r="AF61">
            <v>4.9167677684200002E-5</v>
          </cell>
          <cell r="AG61">
            <v>5.25013280036E-5</v>
          </cell>
          <cell r="AH61">
            <v>4.7559684475499998E-5</v>
          </cell>
          <cell r="AI61">
            <v>4.41876786144E-5</v>
          </cell>
          <cell r="AJ61">
            <v>4.1230983347300001E-5</v>
          </cell>
          <cell r="AK61">
            <v>3.4890798187399998E-5</v>
          </cell>
          <cell r="AL61">
            <v>2.6905650941899999E-5</v>
          </cell>
          <cell r="AM61">
            <v>2.1730517004800001E-5</v>
          </cell>
          <cell r="AN61">
            <v>1.61931841629E-5</v>
          </cell>
          <cell r="AO61">
            <v>4.0417311193000001E-5</v>
          </cell>
          <cell r="AP61">
            <v>4.9394371054700002E-5</v>
          </cell>
          <cell r="AQ61">
            <v>6.6280735029399998E-5</v>
          </cell>
          <cell r="AR61">
            <v>9.5852213298000007E-5</v>
          </cell>
          <cell r="AS61">
            <v>1.2027932018800001E-4</v>
          </cell>
          <cell r="AT61">
            <v>1.17160325137E-4</v>
          </cell>
          <cell r="AU61">
            <v>1.05172497721E-4</v>
          </cell>
          <cell r="AV61">
            <v>9.3445696720099999E-5</v>
          </cell>
          <cell r="AW61">
            <v>8.7483202094400001E-5</v>
          </cell>
          <cell r="AX61">
            <v>7.3168116696799998E-5</v>
          </cell>
          <cell r="AY61">
            <v>5.89441567103E-5</v>
          </cell>
          <cell r="AZ61">
            <v>5.1261359907999998E-5</v>
          </cell>
          <cell r="BA61">
            <v>1.63041449816E-5</v>
          </cell>
        </row>
        <row r="62">
          <cell r="B62">
            <v>6.4932142777400001E-6</v>
          </cell>
          <cell r="C62">
            <v>1.11152563611E-5</v>
          </cell>
          <cell r="D62">
            <v>2.1260653510299999E-5</v>
          </cell>
          <cell r="E62">
            <v>3.4486527338699998E-5</v>
          </cell>
          <cell r="F62">
            <v>4.57925352877E-5</v>
          </cell>
          <cell r="G62">
            <v>4.3291807401699999E-5</v>
          </cell>
          <cell r="H62">
            <v>4.9413768674699998E-5</v>
          </cell>
          <cell r="I62">
            <v>4.6828120696200003E-5</v>
          </cell>
          <cell r="J62">
            <v>4.3436201713800003E-5</v>
          </cell>
          <cell r="K62">
            <v>3.5538843252199998E-5</v>
          </cell>
          <cell r="L62">
            <v>2.8004448510400001E-5</v>
          </cell>
          <cell r="M62">
            <v>2.5967503991899999E-5</v>
          </cell>
          <cell r="N62">
            <v>2.5944096836099998E-5</v>
          </cell>
          <cell r="O62">
            <v>2.8409482080199999E-6</v>
          </cell>
          <cell r="P62">
            <v>1.0318217570999999E-5</v>
          </cell>
          <cell r="Q62">
            <v>2.27238260131E-5</v>
          </cell>
          <cell r="R62">
            <v>3.4482528518899997E-5</v>
          </cell>
          <cell r="S62">
            <v>4.1987238259800002E-5</v>
          </cell>
          <cell r="T62">
            <v>9.1504592049300004E-5</v>
          </cell>
          <cell r="U62">
            <v>8.5173272427499998E-5</v>
          </cell>
          <cell r="V62">
            <v>8.0024793006900006E-5</v>
          </cell>
          <cell r="W62">
            <v>7.7184032517699997E-5</v>
          </cell>
          <cell r="X62">
            <v>6.5077937828399995E-5</v>
          </cell>
          <cell r="Y62">
            <v>4.6903415767100003E-5</v>
          </cell>
          <cell r="Z62">
            <v>3.3573300773699998E-5</v>
          </cell>
          <cell r="AA62">
            <v>-2.1326775793E-6</v>
          </cell>
          <cell r="AB62">
            <v>4.4622145158299996E-6</v>
          </cell>
          <cell r="AC62">
            <v>4.3693667418100002E-6</v>
          </cell>
          <cell r="AD62">
            <v>1.1880720933700001E-5</v>
          </cell>
          <cell r="AE62">
            <v>3.0865199273399997E-5</v>
          </cell>
          <cell r="AF62">
            <v>5.3944063738199997E-5</v>
          </cell>
          <cell r="AG62">
            <v>6.0431106306499998E-5</v>
          </cell>
          <cell r="AH62">
            <v>5.65727896357E-5</v>
          </cell>
          <cell r="AI62">
            <v>5.27332368545E-5</v>
          </cell>
          <cell r="AJ62">
            <v>4.9158057207700002E-5</v>
          </cell>
          <cell r="AK62">
            <v>4.2564979968900001E-5</v>
          </cell>
          <cell r="AL62">
            <v>3.2891543174700003E-5</v>
          </cell>
          <cell r="AM62">
            <v>2.69281029878E-5</v>
          </cell>
          <cell r="AN62">
            <v>2.0830807315499999E-5</v>
          </cell>
          <cell r="AO62">
            <v>2.33040240375E-5</v>
          </cell>
          <cell r="AP62">
            <v>3.2794114835400003E-5</v>
          </cell>
          <cell r="AQ62">
            <v>5.3013488762900001E-5</v>
          </cell>
          <cell r="AR62">
            <v>8.5490462769500003E-5</v>
          </cell>
          <cell r="AS62">
            <v>1.17160325137E-4</v>
          </cell>
          <cell r="AT62">
            <v>1.3270047624300001E-4</v>
          </cell>
          <cell r="AU62">
            <v>1.2488409329000001E-4</v>
          </cell>
          <cell r="AV62">
            <v>1.14481514569E-4</v>
          </cell>
          <cell r="AW62">
            <v>1.1069999791E-4</v>
          </cell>
          <cell r="AX62">
            <v>9.6889712479600003E-5</v>
          </cell>
          <cell r="AY62">
            <v>8.2277669006899993E-5</v>
          </cell>
          <cell r="AZ62">
            <v>7.2948822279599994E-5</v>
          </cell>
          <cell r="BA62">
            <v>2.9188367988599999E-5</v>
          </cell>
        </row>
        <row r="63">
          <cell r="B63">
            <v>6.8132178572400001E-6</v>
          </cell>
          <cell r="C63">
            <v>9.4255615655999994E-6</v>
          </cell>
          <cell r="D63">
            <v>1.7585930529799999E-5</v>
          </cell>
          <cell r="E63">
            <v>3.0378034151799999E-5</v>
          </cell>
          <cell r="F63">
            <v>4.25161842576E-5</v>
          </cell>
          <cell r="G63">
            <v>4.45983384984E-5</v>
          </cell>
          <cell r="H63">
            <v>4.9173921938000001E-5</v>
          </cell>
          <cell r="I63">
            <v>4.76269002144E-5</v>
          </cell>
          <cell r="J63">
            <v>4.5178191119900003E-5</v>
          </cell>
          <cell r="K63">
            <v>3.9566026599200002E-5</v>
          </cell>
          <cell r="L63">
            <v>3.34895426459E-5</v>
          </cell>
          <cell r="M63">
            <v>3.2302236094299997E-5</v>
          </cell>
          <cell r="N63">
            <v>3.2273433592400002E-5</v>
          </cell>
          <cell r="O63">
            <v>1.19117482662E-6</v>
          </cell>
          <cell r="P63">
            <v>7.2766490797800002E-6</v>
          </cell>
          <cell r="Q63">
            <v>1.8060671291100001E-5</v>
          </cell>
          <cell r="R63">
            <v>2.87345419667E-5</v>
          </cell>
          <cell r="S63">
            <v>3.6386555834899998E-5</v>
          </cell>
          <cell r="T63">
            <v>8.5910446374199995E-5</v>
          </cell>
          <cell r="U63">
            <v>8.1935221882600002E-5</v>
          </cell>
          <cell r="V63">
            <v>7.8692280705E-5</v>
          </cell>
          <cell r="W63">
            <v>7.7407733019400007E-5</v>
          </cell>
          <cell r="X63">
            <v>6.6769130956400005E-5</v>
          </cell>
          <cell r="Y63">
            <v>5.1241579751200002E-5</v>
          </cell>
          <cell r="Z63">
            <v>3.7111389326400001E-5</v>
          </cell>
          <cell r="AA63">
            <v>2.0650049524199999E-6</v>
          </cell>
          <cell r="AB63">
            <v>1.2631821117299999E-6</v>
          </cell>
          <cell r="AC63">
            <v>2.84227013833E-6</v>
          </cell>
          <cell r="AD63">
            <v>1.05997214458E-5</v>
          </cell>
          <cell r="AE63">
            <v>2.90517247857E-5</v>
          </cell>
          <cell r="AF63">
            <v>5.1885563494600003E-5</v>
          </cell>
          <cell r="AG63">
            <v>5.8819746872300002E-5</v>
          </cell>
          <cell r="AH63">
            <v>5.6423999928199999E-5</v>
          </cell>
          <cell r="AI63">
            <v>5.3065636402500001E-5</v>
          </cell>
          <cell r="AJ63">
            <v>4.9753012480200002E-5</v>
          </cell>
          <cell r="AK63">
            <v>4.3379591363100001E-5</v>
          </cell>
          <cell r="AL63">
            <v>3.4071323070299997E-5</v>
          </cell>
          <cell r="AM63">
            <v>2.8228181018999999E-5</v>
          </cell>
          <cell r="AN63">
            <v>2.2664513778000001E-5</v>
          </cell>
          <cell r="AO63">
            <v>1.3757669498400001E-5</v>
          </cell>
          <cell r="AP63">
            <v>2.2184207785199999E-5</v>
          </cell>
          <cell r="AQ63">
            <v>4.2876919355799999E-5</v>
          </cell>
          <cell r="AR63">
            <v>7.3793513949200001E-5</v>
          </cell>
          <cell r="AS63">
            <v>1.05172497721E-4</v>
          </cell>
          <cell r="AT63">
            <v>1.2488409329000001E-4</v>
          </cell>
          <cell r="AU63">
            <v>1.2419835989700001E-4</v>
          </cell>
          <cell r="AV63">
            <v>1.16498013187E-4</v>
          </cell>
          <cell r="AW63">
            <v>1.14845176379E-4</v>
          </cell>
          <cell r="AX63">
            <v>1.03203536849E-4</v>
          </cell>
          <cell r="AY63">
            <v>9.0922079964499995E-5</v>
          </cell>
          <cell r="AZ63">
            <v>8.1526594111299997E-5</v>
          </cell>
          <cell r="BA63">
            <v>3.7017669692199998E-5</v>
          </cell>
        </row>
        <row r="64">
          <cell r="B64">
            <v>6.66344825287E-6</v>
          </cell>
          <cell r="C64">
            <v>8.0499538462099995E-6</v>
          </cell>
          <cell r="D64">
            <v>1.5006471722E-5</v>
          </cell>
          <cell r="E64">
            <v>2.7658960687400001E-5</v>
          </cell>
          <cell r="F64">
            <v>3.9909896852599998E-5</v>
          </cell>
          <cell r="G64">
            <v>4.5024563132699998E-5</v>
          </cell>
          <cell r="H64">
            <v>4.8614474369700001E-5</v>
          </cell>
          <cell r="I64">
            <v>4.7759054925099999E-5</v>
          </cell>
          <cell r="J64">
            <v>4.5939932179599999E-5</v>
          </cell>
          <cell r="K64">
            <v>4.1465669646600002E-5</v>
          </cell>
          <cell r="L64">
            <v>3.6590719739599998E-5</v>
          </cell>
          <cell r="M64">
            <v>3.6176117366000003E-5</v>
          </cell>
          <cell r="N64">
            <v>3.6147584325499998E-5</v>
          </cell>
          <cell r="O64">
            <v>6.9883123018999995E-8</v>
          </cell>
          <cell r="P64">
            <v>4.8548806134500004E-6</v>
          </cell>
          <cell r="Q64">
            <v>1.4072223294199999E-5</v>
          </cell>
          <cell r="R64">
            <v>2.3769599789299999E-5</v>
          </cell>
          <cell r="S64">
            <v>3.1467673150100001E-5</v>
          </cell>
          <cell r="T64">
            <v>7.9725917315799993E-5</v>
          </cell>
          <cell r="U64">
            <v>7.7278696293999998E-5</v>
          </cell>
          <cell r="V64">
            <v>7.5611763906500005E-5</v>
          </cell>
          <cell r="W64">
            <v>7.5813032902499993E-5</v>
          </cell>
          <cell r="X64">
            <v>6.6681283225900002E-5</v>
          </cell>
          <cell r="Y64">
            <v>5.3664494836699997E-5</v>
          </cell>
          <cell r="Z64">
            <v>3.9430030419000001E-5</v>
          </cell>
          <cell r="AA64">
            <v>4.6626250568100001E-6</v>
          </cell>
          <cell r="AB64">
            <v>-2.1717404837300001E-8</v>
          </cell>
          <cell r="AC64">
            <v>1.4950552397299999E-6</v>
          </cell>
          <cell r="AD64">
            <v>8.9661116888200004E-6</v>
          </cell>
          <cell r="AE64">
            <v>2.6667610002399999E-5</v>
          </cell>
          <cell r="AF64">
            <v>4.8018388006399999E-5</v>
          </cell>
          <cell r="AG64">
            <v>5.4660024666699999E-5</v>
          </cell>
          <cell r="AH64">
            <v>5.3055137513199998E-5</v>
          </cell>
          <cell r="AI64">
            <v>5.0484566396099997E-5</v>
          </cell>
          <cell r="AJ64">
            <v>4.76978425302E-5</v>
          </cell>
          <cell r="AK64">
            <v>4.2487275633599998E-5</v>
          </cell>
          <cell r="AL64">
            <v>3.3934057494699998E-5</v>
          </cell>
          <cell r="AM64">
            <v>2.89273067461E-5</v>
          </cell>
          <cell r="AN64">
            <v>2.43296611806E-5</v>
          </cell>
          <cell r="AO64">
            <v>7.9048136650300002E-6</v>
          </cell>
          <cell r="AP64">
            <v>1.4708429263500001E-5</v>
          </cell>
          <cell r="AQ64">
            <v>3.4903431274799999E-5</v>
          </cell>
          <cell r="AR64">
            <v>6.3791213678799995E-5</v>
          </cell>
          <cell r="AS64">
            <v>9.3445696720099999E-5</v>
          </cell>
          <cell r="AT64">
            <v>1.14481514569E-4</v>
          </cell>
          <cell r="AU64">
            <v>1.16498013187E-4</v>
          </cell>
          <cell r="AV64">
            <v>1.14296464894E-4</v>
          </cell>
          <cell r="AW64">
            <v>1.13943805417E-4</v>
          </cell>
          <cell r="AX64">
            <v>1.0395869212299999E-4</v>
          </cell>
          <cell r="AY64">
            <v>9.4221774658900006E-5</v>
          </cell>
          <cell r="AZ64">
            <v>8.5170922799700002E-5</v>
          </cell>
          <cell r="BA64">
            <v>4.1348919627800002E-5</v>
          </cell>
        </row>
        <row r="65">
          <cell r="B65">
            <v>6.7257672341000003E-6</v>
          </cell>
          <cell r="C65">
            <v>6.7561420824099999E-6</v>
          </cell>
          <cell r="D65">
            <v>1.27904824941E-5</v>
          </cell>
          <cell r="E65">
            <v>2.4891685612200001E-5</v>
          </cell>
          <cell r="F65">
            <v>3.6837277790000001E-5</v>
          </cell>
          <cell r="G65">
            <v>4.3264910769499997E-5</v>
          </cell>
          <cell r="H65">
            <v>4.6777606721699997E-5</v>
          </cell>
          <cell r="I65">
            <v>4.6364370401600002E-5</v>
          </cell>
          <cell r="J65">
            <v>4.5350309862000002E-5</v>
          </cell>
          <cell r="K65">
            <v>4.1925190816299999E-5</v>
          </cell>
          <cell r="L65">
            <v>3.7913313662799999E-5</v>
          </cell>
          <cell r="M65">
            <v>3.8042105164799997E-5</v>
          </cell>
          <cell r="N65">
            <v>3.8014422961499997E-5</v>
          </cell>
          <cell r="O65">
            <v>-6.2151877496700005E-7</v>
          </cell>
          <cell r="P65">
            <v>3.2402452228800002E-6</v>
          </cell>
          <cell r="Q65">
            <v>1.09080559189E-5</v>
          </cell>
          <cell r="R65">
            <v>1.9554784168000001E-5</v>
          </cell>
          <cell r="S65">
            <v>2.6986329913699999E-5</v>
          </cell>
          <cell r="T65">
            <v>7.7314123991499995E-5</v>
          </cell>
          <cell r="U65">
            <v>7.6523007100700005E-5</v>
          </cell>
          <cell r="V65">
            <v>7.6100699341200001E-5</v>
          </cell>
          <cell r="W65">
            <v>7.7737054924199999E-5</v>
          </cell>
          <cell r="X65">
            <v>6.9004162375300006E-5</v>
          </cell>
          <cell r="Y65">
            <v>5.6684160805099998E-5</v>
          </cell>
          <cell r="Z65">
            <v>4.1952329825399998E-5</v>
          </cell>
          <cell r="AA65">
            <v>6.9113921949000003E-6</v>
          </cell>
          <cell r="AB65">
            <v>-2.4465324927199999E-6</v>
          </cell>
          <cell r="AC65">
            <v>1.04479083459E-7</v>
          </cell>
          <cell r="AD65">
            <v>7.7701576141499997E-6</v>
          </cell>
          <cell r="AE65">
            <v>2.5707613740500001E-5</v>
          </cell>
          <cell r="AF65">
            <v>4.7331438141299999E-5</v>
          </cell>
          <cell r="AG65">
            <v>5.4192930250099999E-5</v>
          </cell>
          <cell r="AH65">
            <v>5.3369521462000001E-5</v>
          </cell>
          <cell r="AI65">
            <v>5.0872677627099998E-5</v>
          </cell>
          <cell r="AJ65">
            <v>4.8272550021299998E-5</v>
          </cell>
          <cell r="AK65">
            <v>4.39017304656E-5</v>
          </cell>
          <cell r="AL65">
            <v>3.5216810839300003E-5</v>
          </cell>
          <cell r="AM65">
            <v>3.0175292077599999E-5</v>
          </cell>
          <cell r="AN65">
            <v>2.5696046829799999E-5</v>
          </cell>
          <cell r="AO65">
            <v>1.22195597882E-6</v>
          </cell>
          <cell r="AP65">
            <v>7.5471692041500002E-6</v>
          </cell>
          <cell r="AQ65">
            <v>2.81803793946E-5</v>
          </cell>
          <cell r="AR65">
            <v>5.7279819362900003E-5</v>
          </cell>
          <cell r="AS65">
            <v>8.7483202094400001E-5</v>
          </cell>
          <cell r="AT65">
            <v>1.1069999791E-4</v>
          </cell>
          <cell r="AU65">
            <v>1.14845176379E-4</v>
          </cell>
          <cell r="AV65">
            <v>1.13943805417E-4</v>
          </cell>
          <cell r="AW65">
            <v>1.18264474578E-4</v>
          </cell>
          <cell r="AX65">
            <v>1.09006025199E-4</v>
          </cell>
          <cell r="AY65">
            <v>1.00050792121E-4</v>
          </cell>
          <cell r="AZ65">
            <v>9.0429445808899993E-5</v>
          </cell>
          <cell r="BA65">
            <v>4.7337935774299999E-5</v>
          </cell>
        </row>
        <row r="66">
          <cell r="B66">
            <v>7.3457430440199998E-6</v>
          </cell>
          <cell r="C66">
            <v>5.9835323333499998E-6</v>
          </cell>
          <cell r="D66">
            <v>1.13609504888E-5</v>
          </cell>
          <cell r="E66">
            <v>2.2683939042400001E-5</v>
          </cell>
          <cell r="F66">
            <v>3.4438023942999999E-5</v>
          </cell>
          <cell r="G66">
            <v>4.1737052180899999E-5</v>
          </cell>
          <cell r="H66">
            <v>4.3080611634200001E-5</v>
          </cell>
          <cell r="I66">
            <v>4.3079532526599998E-5</v>
          </cell>
          <cell r="J66">
            <v>4.2785318575399999E-5</v>
          </cell>
          <cell r="K66">
            <v>4.0879022119699999E-5</v>
          </cell>
          <cell r="L66">
            <v>3.7834785714600001E-5</v>
          </cell>
          <cell r="M66">
            <v>3.8135639999800003E-5</v>
          </cell>
          <cell r="N66">
            <v>3.8100618625200001E-5</v>
          </cell>
          <cell r="O66">
            <v>-6.9315331694399995E-7</v>
          </cell>
          <cell r="P66">
            <v>1.58524179026E-6</v>
          </cell>
          <cell r="Q66">
            <v>9.0613528773799995E-6</v>
          </cell>
          <cell r="R66">
            <v>1.69342800467E-5</v>
          </cell>
          <cell r="S66">
            <v>2.46199104561E-5</v>
          </cell>
          <cell r="T66">
            <v>6.8286097779499995E-5</v>
          </cell>
          <cell r="U66">
            <v>6.7917507774499999E-5</v>
          </cell>
          <cell r="V66">
            <v>6.7658382458299997E-5</v>
          </cell>
          <cell r="W66">
            <v>6.92296121477E-5</v>
          </cell>
          <cell r="X66">
            <v>6.4055572903099997E-5</v>
          </cell>
          <cell r="Y66">
            <v>5.7307852050299997E-5</v>
          </cell>
          <cell r="Z66">
            <v>4.3146977524899998E-5</v>
          </cell>
          <cell r="AA66">
            <v>9.4428792865699993E-6</v>
          </cell>
          <cell r="AB66">
            <v>-2.0538318896899999E-6</v>
          </cell>
          <cell r="AC66">
            <v>1.2322239434600001E-7</v>
          </cell>
          <cell r="AD66">
            <v>7.4625608189600003E-6</v>
          </cell>
          <cell r="AE66">
            <v>2.3292179224500001E-5</v>
          </cell>
          <cell r="AF66">
            <v>4.24030680926E-5</v>
          </cell>
          <cell r="AG66">
            <v>4.90256320777E-5</v>
          </cell>
          <cell r="AH66">
            <v>4.9012107072799999E-5</v>
          </cell>
          <cell r="AI66">
            <v>4.6884331368199997E-5</v>
          </cell>
          <cell r="AJ66">
            <v>4.4584488199399999E-5</v>
          </cell>
          <cell r="AK66">
            <v>4.1092838543500003E-5</v>
          </cell>
          <cell r="AL66">
            <v>3.4216181773999999E-5</v>
          </cell>
          <cell r="AM66">
            <v>2.9797801532400002E-5</v>
          </cell>
          <cell r="AN66">
            <v>2.5783187526000001E-5</v>
          </cell>
          <cell r="AO66">
            <v>1.1704324432099999E-6</v>
          </cell>
          <cell r="AP66">
            <v>6.6977521568999998E-6</v>
          </cell>
          <cell r="AQ66">
            <v>2.3165080302600001E-5</v>
          </cell>
          <cell r="AR66">
            <v>4.6571134843100002E-5</v>
          </cell>
          <cell r="AS66">
            <v>7.3168116696799998E-5</v>
          </cell>
          <cell r="AT66">
            <v>9.6889712479600003E-5</v>
          </cell>
          <cell r="AU66">
            <v>1.03203536849E-4</v>
          </cell>
          <cell r="AV66">
            <v>1.0395869212299999E-4</v>
          </cell>
          <cell r="AW66">
            <v>1.09006025199E-4</v>
          </cell>
          <cell r="AX66">
            <v>1.06846731202E-4</v>
          </cell>
          <cell r="AY66">
            <v>1.00440211156E-4</v>
          </cell>
          <cell r="AZ66">
            <v>9.1448109710799997E-5</v>
          </cell>
          <cell r="BA66">
            <v>5.1806221821000002E-5</v>
          </cell>
        </row>
        <row r="67">
          <cell r="B67">
            <v>5.9680656288399999E-6</v>
          </cell>
          <cell r="C67">
            <v>5.46136530969E-6</v>
          </cell>
          <cell r="D67">
            <v>1.03784718359E-5</v>
          </cell>
          <cell r="E67">
            <v>1.9852888509899999E-5</v>
          </cell>
          <cell r="F67">
            <v>3.07726932084E-5</v>
          </cell>
          <cell r="G67">
            <v>3.9757601717199998E-5</v>
          </cell>
          <cell r="H67">
            <v>3.8555583779E-5</v>
          </cell>
          <cell r="I67">
            <v>3.8978330202600003E-5</v>
          </cell>
          <cell r="J67">
            <v>3.90802425708E-5</v>
          </cell>
          <cell r="K67">
            <v>3.8459162531100001E-5</v>
          </cell>
          <cell r="L67">
            <v>3.6829389968900002E-5</v>
          </cell>
          <cell r="M67">
            <v>3.7938916524799999E-5</v>
          </cell>
          <cell r="N67">
            <v>3.7903120637000002E-5</v>
          </cell>
          <cell r="O67">
            <v>-1.7553991409099999E-6</v>
          </cell>
          <cell r="P67">
            <v>1.2678804195099999E-7</v>
          </cell>
          <cell r="Q67">
            <v>7.8257884408399993E-6</v>
          </cell>
          <cell r="R67">
            <v>1.51510448285E-5</v>
          </cell>
          <cell r="S67">
            <v>2.2279552843599999E-5</v>
          </cell>
          <cell r="T67">
            <v>5.83636381597E-5</v>
          </cell>
          <cell r="U67">
            <v>5.82053402173E-5</v>
          </cell>
          <cell r="V67">
            <v>5.8052989037899999E-5</v>
          </cell>
          <cell r="W67">
            <v>5.9079405358399998E-5</v>
          </cell>
          <cell r="X67">
            <v>5.8560189790000002E-5</v>
          </cell>
          <cell r="Y67">
            <v>5.8656121538999997E-5</v>
          </cell>
          <cell r="Z67">
            <v>4.45301724698E-5</v>
          </cell>
          <cell r="AA67">
            <v>1.3574753615599999E-5</v>
          </cell>
          <cell r="AB67">
            <v>-1.3301575138600001E-6</v>
          </cell>
          <cell r="AC67">
            <v>2.4534241575699999E-7</v>
          </cell>
          <cell r="AD67">
            <v>7.0422647355200003E-6</v>
          </cell>
          <cell r="AE67">
            <v>2.06229651633E-5</v>
          </cell>
          <cell r="AF67">
            <v>3.7391436156699998E-5</v>
          </cell>
          <cell r="AG67">
            <v>4.3490682057399998E-5</v>
          </cell>
          <cell r="AH67">
            <v>4.3992324359000001E-5</v>
          </cell>
          <cell r="AI67">
            <v>4.2744789605600003E-5</v>
          </cell>
          <cell r="AJ67">
            <v>4.11363248091E-5</v>
          </cell>
          <cell r="AK67">
            <v>3.9283869050500003E-5</v>
          </cell>
          <cell r="AL67">
            <v>3.4685342535500002E-5</v>
          </cell>
          <cell r="AM67">
            <v>3.0993698573999997E-5</v>
          </cell>
          <cell r="AN67">
            <v>2.7282120723199999E-5</v>
          </cell>
          <cell r="AO67">
            <v>2.0558600537999999E-7</v>
          </cell>
          <cell r="AP67">
            <v>4.1297022265799997E-6</v>
          </cell>
          <cell r="AQ67">
            <v>1.8044442966899999E-5</v>
          </cell>
          <cell r="AR67">
            <v>3.5751580740499998E-5</v>
          </cell>
          <cell r="AS67">
            <v>5.89441567103E-5</v>
          </cell>
          <cell r="AT67">
            <v>8.2277669006899993E-5</v>
          </cell>
          <cell r="AU67">
            <v>9.0922079964499995E-5</v>
          </cell>
          <cell r="AV67">
            <v>9.4221774658900006E-5</v>
          </cell>
          <cell r="AW67">
            <v>1.00050792121E-4</v>
          </cell>
          <cell r="AX67">
            <v>1.00440211156E-4</v>
          </cell>
          <cell r="AY67">
            <v>1.0313486185E-4</v>
          </cell>
          <cell r="AZ67">
            <v>9.4990460004899999E-5</v>
          </cell>
          <cell r="BA67">
            <v>5.8510972709499997E-5</v>
          </cell>
        </row>
        <row r="68">
          <cell r="B68">
            <v>5.6967626876100002E-6</v>
          </cell>
          <cell r="C68">
            <v>5.2652548879200003E-6</v>
          </cell>
          <cell r="D68">
            <v>8.8610444719199993E-6</v>
          </cell>
          <cell r="E68">
            <v>1.7006888841500001E-5</v>
          </cell>
          <cell r="F68">
            <v>2.6990076237E-5</v>
          </cell>
          <cell r="G68">
            <v>3.7165724082000001E-5</v>
          </cell>
          <cell r="H68">
            <v>3.5552982730600002E-5</v>
          </cell>
          <cell r="I68">
            <v>3.5850351152999999E-5</v>
          </cell>
          <cell r="J68">
            <v>3.5979385792799998E-5</v>
          </cell>
          <cell r="K68">
            <v>3.6192436284999998E-5</v>
          </cell>
          <cell r="L68">
            <v>3.5253770899E-5</v>
          </cell>
          <cell r="M68">
            <v>3.6642018038E-5</v>
          </cell>
          <cell r="N68">
            <v>3.66102592565E-5</v>
          </cell>
          <cell r="O68">
            <v>-1.6580267496100001E-6</v>
          </cell>
          <cell r="P68">
            <v>-6.8424602400199998E-7</v>
          </cell>
          <cell r="Q68">
            <v>5.8778856266200004E-6</v>
          </cell>
          <cell r="R68">
            <v>1.25496185303E-5</v>
          </cell>
          <cell r="S68">
            <v>1.8721430458E-5</v>
          </cell>
          <cell r="T68">
            <v>5.1535619820599997E-5</v>
          </cell>
          <cell r="U68">
            <v>5.1519705398599998E-5</v>
          </cell>
          <cell r="V68">
            <v>5.11425397876E-5</v>
          </cell>
          <cell r="W68">
            <v>5.21655073499E-5</v>
          </cell>
          <cell r="X68">
            <v>5.2295884864999998E-5</v>
          </cell>
          <cell r="Y68">
            <v>5.3570554511500001E-5</v>
          </cell>
          <cell r="Z68">
            <v>4.0934274883400003E-5</v>
          </cell>
          <cell r="AA68">
            <v>1.35378571005E-5</v>
          </cell>
          <cell r="AB68">
            <v>-1.04409597216E-6</v>
          </cell>
          <cell r="AC68">
            <v>7.7109164816699996E-7</v>
          </cell>
          <cell r="AD68">
            <v>6.4761523548599999E-6</v>
          </cell>
          <cell r="AE68">
            <v>1.7835077796600001E-5</v>
          </cell>
          <cell r="AF68">
            <v>3.2508333357900001E-5</v>
          </cell>
          <cell r="AG68">
            <v>3.8727825449300001E-5</v>
          </cell>
          <cell r="AH68">
            <v>3.9586747415199999E-5</v>
          </cell>
          <cell r="AI68">
            <v>3.8570249110500001E-5</v>
          </cell>
          <cell r="AJ68">
            <v>3.7366445243000002E-5</v>
          </cell>
          <cell r="AK68">
            <v>3.5584815346699997E-5</v>
          </cell>
          <cell r="AL68">
            <v>3.1105669650499997E-5</v>
          </cell>
          <cell r="AM68">
            <v>2.7950921472199998E-5</v>
          </cell>
          <cell r="AN68">
            <v>2.45350057239E-5</v>
          </cell>
          <cell r="AO68">
            <v>-2.5707280537299999E-6</v>
          </cell>
          <cell r="AP68">
            <v>1.05623630025E-6</v>
          </cell>
          <cell r="AQ68">
            <v>1.4674725775599999E-5</v>
          </cell>
          <cell r="AR68">
            <v>3.0493796785399999E-5</v>
          </cell>
          <cell r="AS68">
            <v>5.1261359907999998E-5</v>
          </cell>
          <cell r="AT68">
            <v>7.2948822279599994E-5</v>
          </cell>
          <cell r="AU68">
            <v>8.1526594111299997E-5</v>
          </cell>
          <cell r="AV68">
            <v>8.5170922799700002E-5</v>
          </cell>
          <cell r="AW68">
            <v>9.0429445808899993E-5</v>
          </cell>
          <cell r="AX68">
            <v>9.1448109710799997E-5</v>
          </cell>
          <cell r="AY68">
            <v>9.4990460004899999E-5</v>
          </cell>
          <cell r="AZ68">
            <v>9.3932869664400004E-5</v>
          </cell>
          <cell r="BA68">
            <v>5.6414328828699999E-5</v>
          </cell>
        </row>
        <row r="69">
          <cell r="B69">
            <v>1.9157987939600001E-6</v>
          </cell>
          <cell r="C69">
            <v>-9.8110111070799992E-7</v>
          </cell>
          <cell r="D69">
            <v>2.20850595461E-6</v>
          </cell>
          <cell r="E69">
            <v>5.8514836318699996E-6</v>
          </cell>
          <cell r="F69">
            <v>1.1381669647400001E-5</v>
          </cell>
          <cell r="G69">
            <v>1.5863581879900001E-5</v>
          </cell>
          <cell r="H69">
            <v>1.53679193669E-5</v>
          </cell>
          <cell r="I69">
            <v>1.5511362129999999E-5</v>
          </cell>
          <cell r="J69">
            <v>1.6660900548900001E-5</v>
          </cell>
          <cell r="K69">
            <v>1.9673278649300001E-5</v>
          </cell>
          <cell r="L69">
            <v>2.0077356867999999E-5</v>
          </cell>
          <cell r="M69">
            <v>2.1625194541899998E-5</v>
          </cell>
          <cell r="N69">
            <v>2.1597604473099999E-5</v>
          </cell>
          <cell r="O69">
            <v>1.21541321566E-7</v>
          </cell>
          <cell r="P69">
            <v>-1.32435236502E-6</v>
          </cell>
          <cell r="Q69">
            <v>6.2762822783699999E-7</v>
          </cell>
          <cell r="R69">
            <v>3.52292299585E-6</v>
          </cell>
          <cell r="S69">
            <v>8.4803195069000006E-6</v>
          </cell>
          <cell r="T69">
            <v>2.15319969783E-5</v>
          </cell>
          <cell r="U69">
            <v>2.3207796246300001E-5</v>
          </cell>
          <cell r="V69">
            <v>2.7239807360499999E-5</v>
          </cell>
          <cell r="W69">
            <v>2.9707979022299999E-5</v>
          </cell>
          <cell r="X69">
            <v>2.9231019309400001E-5</v>
          </cell>
          <cell r="Y69">
            <v>3.1635733325999999E-5</v>
          </cell>
          <cell r="Z69">
            <v>2.5485075875200001E-5</v>
          </cell>
          <cell r="AA69">
            <v>1.7825568132599999E-5</v>
          </cell>
          <cell r="AB69">
            <v>-9.0116243611699995E-6</v>
          </cell>
          <cell r="AC69">
            <v>-4.9525481433500002E-6</v>
          </cell>
          <cell r="AD69">
            <v>1.5808676151E-6</v>
          </cell>
          <cell r="AE69">
            <v>7.3144849007600002E-6</v>
          </cell>
          <cell r="AF69">
            <v>1.37950094541E-5</v>
          </cell>
          <cell r="AG69">
            <v>1.66785626641E-5</v>
          </cell>
          <cell r="AH69">
            <v>1.8395409448E-5</v>
          </cell>
          <cell r="AI69">
            <v>1.9542330959700001E-5</v>
          </cell>
          <cell r="AJ69">
            <v>1.9661620048099999E-5</v>
          </cell>
          <cell r="AK69">
            <v>1.9768375088500002E-5</v>
          </cell>
          <cell r="AL69">
            <v>1.9700452604999999E-5</v>
          </cell>
          <cell r="AM69">
            <v>1.86137793585E-5</v>
          </cell>
          <cell r="AN69">
            <v>1.6573527981199998E-5</v>
          </cell>
          <cell r="AO69">
            <v>-1.2152274008599999E-5</v>
          </cell>
          <cell r="AP69">
            <v>-8.8816030150499998E-6</v>
          </cell>
          <cell r="AQ69">
            <v>-7.8596148388599997E-7</v>
          </cell>
          <cell r="AR69">
            <v>6.7957671000899997E-6</v>
          </cell>
          <cell r="AS69">
            <v>1.63041449816E-5</v>
          </cell>
          <cell r="AT69">
            <v>2.9188367988599999E-5</v>
          </cell>
          <cell r="AU69">
            <v>3.7017669692199998E-5</v>
          </cell>
          <cell r="AV69">
            <v>4.1348919627800002E-5</v>
          </cell>
          <cell r="AW69">
            <v>4.7337935774299999E-5</v>
          </cell>
          <cell r="AX69">
            <v>5.1806221821000002E-5</v>
          </cell>
          <cell r="AY69">
            <v>5.8510972709499997E-5</v>
          </cell>
          <cell r="AZ69">
            <v>5.6414328828699999E-5</v>
          </cell>
          <cell r="BA69">
            <v>6.8533436172599994E-5</v>
          </cell>
        </row>
      </sheetData>
      <sheetData sheetId="12" refreshError="1">
        <row r="18">
          <cell r="B18">
            <v>6.4596716028299996E-5</v>
          </cell>
          <cell r="C18">
            <v>4.3103387328099997E-5</v>
          </cell>
          <cell r="D18">
            <v>2.3393145780199999E-5</v>
          </cell>
          <cell r="E18">
            <v>1.74423859214E-5</v>
          </cell>
          <cell r="F18">
            <v>1.19139865975E-5</v>
          </cell>
          <cell r="G18">
            <v>5.7382485787400004E-6</v>
          </cell>
          <cell r="H18">
            <v>4.8193588712200002E-6</v>
          </cell>
          <cell r="I18">
            <v>5.1723516630000003E-6</v>
          </cell>
          <cell r="J18">
            <v>5.0647452543299998E-6</v>
          </cell>
          <cell r="K18">
            <v>5.0564796986600001E-6</v>
          </cell>
          <cell r="L18">
            <v>4.6858183135499996E-6</v>
          </cell>
          <cell r="M18">
            <v>6.2848070888399999E-6</v>
          </cell>
          <cell r="N18">
            <v>6.3133817972400003E-6</v>
          </cell>
          <cell r="O18">
            <v>2.07723545072E-5</v>
          </cell>
          <cell r="P18">
            <v>1.05003272768E-5</v>
          </cell>
          <cell r="Q18">
            <v>-3.6638716139100001E-6</v>
          </cell>
          <cell r="R18">
            <v>-1.47805192321E-5</v>
          </cell>
          <cell r="S18">
            <v>-1.19948599829E-5</v>
          </cell>
          <cell r="T18">
            <v>-1.7893829823600001E-6</v>
          </cell>
          <cell r="U18">
            <v>-1.9597691703999999E-6</v>
          </cell>
          <cell r="V18">
            <v>-3.0412545294E-6</v>
          </cell>
          <cell r="W18">
            <v>-3.529065575E-6</v>
          </cell>
          <cell r="X18">
            <v>-1.4526019780900001E-6</v>
          </cell>
          <cell r="Y18">
            <v>2.1701029081299998E-6</v>
          </cell>
          <cell r="Z18">
            <v>1.3978948168E-6</v>
          </cell>
          <cell r="AA18">
            <v>1.69965600492E-6</v>
          </cell>
          <cell r="AB18">
            <v>2.0378489498800001E-5</v>
          </cell>
          <cell r="AC18">
            <v>1.48475994692E-5</v>
          </cell>
          <cell r="AD18">
            <v>6.6191611226100004E-6</v>
          </cell>
          <cell r="AE18">
            <v>5.9426786102299999E-6</v>
          </cell>
          <cell r="AF18">
            <v>7.88776129631E-6</v>
          </cell>
          <cell r="AG18">
            <v>1.00005481826E-5</v>
          </cell>
          <cell r="AH18">
            <v>1.1625460909300001E-5</v>
          </cell>
          <cell r="AI18">
            <v>1.0713769647300001E-5</v>
          </cell>
          <cell r="AJ18">
            <v>8.9403950363700003E-6</v>
          </cell>
          <cell r="AK18">
            <v>4.8702785298999997E-6</v>
          </cell>
          <cell r="AL18">
            <v>3.4748458181899998E-6</v>
          </cell>
          <cell r="AM18">
            <v>3.7048745581200001E-6</v>
          </cell>
          <cell r="AN18">
            <v>2.14604486711E-6</v>
          </cell>
          <cell r="AO18">
            <v>5.6956747150799998E-5</v>
          </cell>
          <cell r="AP18">
            <v>3.9316823417699999E-5</v>
          </cell>
          <cell r="AQ18">
            <v>2.1870869775400001E-5</v>
          </cell>
          <cell r="AR18">
            <v>2.6360821908199999E-5</v>
          </cell>
          <cell r="AS18">
            <v>2.7971051900199999E-5</v>
          </cell>
          <cell r="AT18">
            <v>7.0347672035700003E-6</v>
          </cell>
          <cell r="AU18">
            <v>1.02029621562E-5</v>
          </cell>
          <cell r="AV18">
            <v>1.1416471876999999E-5</v>
          </cell>
          <cell r="AW18">
            <v>1.2684799665399999E-5</v>
          </cell>
          <cell r="AX18">
            <v>1.3643459529000001E-5</v>
          </cell>
          <cell r="AY18">
            <v>1.3047957260999999E-5</v>
          </cell>
          <cell r="AZ18">
            <v>1.0902921214099999E-5</v>
          </cell>
          <cell r="BA18">
            <v>1.0184509645000001E-5</v>
          </cell>
        </row>
        <row r="19">
          <cell r="B19">
            <v>4.3103387328099997E-5</v>
          </cell>
          <cell r="C19">
            <v>4.4665578086300001E-5</v>
          </cell>
          <cell r="D19">
            <v>3.3871554843999997E-5</v>
          </cell>
          <cell r="E19">
            <v>3.2095003698499999E-5</v>
          </cell>
          <cell r="F19">
            <v>2.86680195529E-5</v>
          </cell>
          <cell r="G19">
            <v>2.19497462472E-5</v>
          </cell>
          <cell r="H19">
            <v>2.0815173391399999E-5</v>
          </cell>
          <cell r="I19">
            <v>2.0073393943800001E-5</v>
          </cell>
          <cell r="J19">
            <v>1.7688528453499998E-5</v>
          </cell>
          <cell r="K19">
            <v>1.32122585222E-5</v>
          </cell>
          <cell r="L19">
            <v>9.7041352913899996E-6</v>
          </cell>
          <cell r="M19">
            <v>1.03404310441E-5</v>
          </cell>
          <cell r="N19">
            <v>1.0365506973600001E-5</v>
          </cell>
          <cell r="O19">
            <v>1.9004205824000001E-5</v>
          </cell>
          <cell r="P19">
            <v>1.39175853183E-5</v>
          </cell>
          <cell r="Q19">
            <v>7.4616667238900001E-6</v>
          </cell>
          <cell r="R19">
            <v>2.2306311759999999E-6</v>
          </cell>
          <cell r="S19">
            <v>4.5552764651600002E-6</v>
          </cell>
          <cell r="T19">
            <v>5.0846417551200004E-6</v>
          </cell>
          <cell r="U19">
            <v>1.83840727699E-6</v>
          </cell>
          <cell r="V19">
            <v>-1.56826900303E-6</v>
          </cell>
          <cell r="W19">
            <v>-4.6476521399200003E-6</v>
          </cell>
          <cell r="X19">
            <v>-1.1523138753199999E-6</v>
          </cell>
          <cell r="Y19">
            <v>3.02921044682E-6</v>
          </cell>
          <cell r="Z19">
            <v>6.5683681399600003E-7</v>
          </cell>
          <cell r="AA19">
            <v>-3.5043324120300001E-6</v>
          </cell>
          <cell r="AB19">
            <v>2.2434063063000001E-5</v>
          </cell>
          <cell r="AC19">
            <v>1.55096025217E-5</v>
          </cell>
          <cell r="AD19">
            <v>8.2873470629899995E-6</v>
          </cell>
          <cell r="AE19">
            <v>6.4993338591199999E-6</v>
          </cell>
          <cell r="AF19">
            <v>6.6347917716499998E-6</v>
          </cell>
          <cell r="AG19">
            <v>7.0455103282800002E-6</v>
          </cell>
          <cell r="AH19">
            <v>7.4306646503500001E-6</v>
          </cell>
          <cell r="AI19">
            <v>6.9123674396900001E-6</v>
          </cell>
          <cell r="AJ19">
            <v>5.7106573163299998E-6</v>
          </cell>
          <cell r="AK19">
            <v>2.55261761846E-6</v>
          </cell>
          <cell r="AL19">
            <v>1.67033775494E-6</v>
          </cell>
          <cell r="AM19">
            <v>1.5839401909500001E-6</v>
          </cell>
          <cell r="AN19">
            <v>-4.5348529986500001E-7</v>
          </cell>
          <cell r="AO19">
            <v>5.9919018364600002E-5</v>
          </cell>
          <cell r="AP19">
            <v>5.0028401821700001E-5</v>
          </cell>
          <cell r="AQ19">
            <v>3.4917205132299999E-5</v>
          </cell>
          <cell r="AR19">
            <v>3.5263016788100001E-5</v>
          </cell>
          <cell r="AS19">
            <v>3.4443776785900003E-5</v>
          </cell>
          <cell r="AT19">
            <v>1.35727376921E-5</v>
          </cell>
          <cell r="AU19">
            <v>1.32133629697E-5</v>
          </cell>
          <cell r="AV19">
            <v>1.2684515818899999E-5</v>
          </cell>
          <cell r="AW19">
            <v>1.2035972690199999E-5</v>
          </cell>
          <cell r="AX19">
            <v>1.1114197016699999E-5</v>
          </cell>
          <cell r="AY19">
            <v>1.0043173921199999E-5</v>
          </cell>
          <cell r="AZ19">
            <v>8.6495265001999997E-6</v>
          </cell>
          <cell r="BA19">
            <v>4.3821939551799999E-6</v>
          </cell>
        </row>
        <row r="20">
          <cell r="B20">
            <v>2.3393145780199999E-5</v>
          </cell>
          <cell r="C20">
            <v>3.3871554843999997E-5</v>
          </cell>
          <cell r="D20">
            <v>4.7750373729299998E-5</v>
          </cell>
          <cell r="E20">
            <v>5.2339460043700002E-5</v>
          </cell>
          <cell r="F20">
            <v>5.5951256695700002E-5</v>
          </cell>
          <cell r="G20">
            <v>5.3094734911799998E-5</v>
          </cell>
          <cell r="H20">
            <v>4.9461784209600001E-5</v>
          </cell>
          <cell r="I20">
            <v>4.6789903837699998E-5</v>
          </cell>
          <cell r="J20">
            <v>4.1783044042699998E-5</v>
          </cell>
          <cell r="K20">
            <v>3.2080294924700002E-5</v>
          </cell>
          <cell r="L20">
            <v>2.30216091211E-5</v>
          </cell>
          <cell r="M20">
            <v>2.1770224966900001E-5</v>
          </cell>
          <cell r="N20">
            <v>2.1778593952299999E-5</v>
          </cell>
          <cell r="O20">
            <v>1.3725454222E-5</v>
          </cell>
          <cell r="P20">
            <v>1.71535555922E-5</v>
          </cell>
          <cell r="Q20">
            <v>2.6167284990999999E-5</v>
          </cell>
          <cell r="R20">
            <v>3.4056628616799999E-5</v>
          </cell>
          <cell r="S20">
            <v>3.79861863765E-5</v>
          </cell>
          <cell r="T20">
            <v>2.1886453461800001E-5</v>
          </cell>
          <cell r="U20">
            <v>1.5805250468100001E-5</v>
          </cell>
          <cell r="V20">
            <v>9.9878586223500005E-6</v>
          </cell>
          <cell r="W20">
            <v>4.7002087284100002E-6</v>
          </cell>
          <cell r="X20">
            <v>6.4890305904299999E-6</v>
          </cell>
          <cell r="Y20">
            <v>8.5498894860299996E-6</v>
          </cell>
          <cell r="Z20">
            <v>4.1474519322799997E-6</v>
          </cell>
          <cell r="AA20">
            <v>-4.8065637117999998E-6</v>
          </cell>
          <cell r="AB20">
            <v>1.5627705714999999E-5</v>
          </cell>
          <cell r="AC20">
            <v>9.8275483367399997E-6</v>
          </cell>
          <cell r="AD20">
            <v>8.2679527307100005E-6</v>
          </cell>
          <cell r="AE20">
            <v>8.4121475011499999E-6</v>
          </cell>
          <cell r="AF20">
            <v>1.0032823925800001E-5</v>
          </cell>
          <cell r="AG20">
            <v>9.9273298253099995E-6</v>
          </cell>
          <cell r="AH20">
            <v>7.6526981528300005E-6</v>
          </cell>
          <cell r="AI20">
            <v>6.4687046491099998E-6</v>
          </cell>
          <cell r="AJ20">
            <v>5.5549912875099998E-6</v>
          </cell>
          <cell r="AK20">
            <v>3.3551647536899998E-6</v>
          </cell>
          <cell r="AL20">
            <v>1.38678429361E-6</v>
          </cell>
          <cell r="AM20">
            <v>-2.9613646834700002E-7</v>
          </cell>
          <cell r="AN20">
            <v>-3.4001932961799999E-6</v>
          </cell>
          <cell r="AO20">
            <v>6.0112672634800001E-5</v>
          </cell>
          <cell r="AP20">
            <v>5.5344848605099999E-5</v>
          </cell>
          <cell r="AQ20">
            <v>4.6387869625399999E-5</v>
          </cell>
          <cell r="AR20">
            <v>3.9633754956899999E-5</v>
          </cell>
          <cell r="AS20">
            <v>3.5174735425999998E-5</v>
          </cell>
          <cell r="AT20">
            <v>2.7524739140999999E-5</v>
          </cell>
          <cell r="AU20">
            <v>2.2326827994999999E-5</v>
          </cell>
          <cell r="AV20">
            <v>1.8759778639000001E-5</v>
          </cell>
          <cell r="AW20">
            <v>1.59027283419E-5</v>
          </cell>
          <cell r="AX20">
            <v>1.3595029961200001E-5</v>
          </cell>
          <cell r="AY20">
            <v>1.15441634125E-5</v>
          </cell>
          <cell r="AZ20">
            <v>9.6419119787100008E-6</v>
          </cell>
          <cell r="BA20">
            <v>4.2424226323900004E-6</v>
          </cell>
        </row>
        <row r="21">
          <cell r="B21">
            <v>1.74423859214E-5</v>
          </cell>
          <cell r="C21">
            <v>3.2095003698499999E-5</v>
          </cell>
          <cell r="D21">
            <v>5.2339460043700002E-5</v>
          </cell>
          <cell r="E21">
            <v>6.8456619923000002E-5</v>
          </cell>
          <cell r="F21">
            <v>7.7846501667499994E-5</v>
          </cell>
          <cell r="G21">
            <v>7.9253032224000007E-5</v>
          </cell>
          <cell r="H21">
            <v>7.7003726890099999E-5</v>
          </cell>
          <cell r="I21">
            <v>7.3825829796999998E-5</v>
          </cell>
          <cell r="J21">
            <v>6.7062444891499999E-5</v>
          </cell>
          <cell r="K21">
            <v>5.3714399667699998E-5</v>
          </cell>
          <cell r="L21">
            <v>4.0870966001199998E-5</v>
          </cell>
          <cell r="M21">
            <v>3.8918240741700001E-5</v>
          </cell>
          <cell r="N21">
            <v>3.8916209253800002E-5</v>
          </cell>
          <cell r="O21">
            <v>1.05599935273E-5</v>
          </cell>
          <cell r="P21">
            <v>1.7118941929999999E-5</v>
          </cell>
          <cell r="Q21">
            <v>3.3505144908700001E-5</v>
          </cell>
          <cell r="R21">
            <v>4.8423996619899997E-5</v>
          </cell>
          <cell r="S21">
            <v>5.5481336296100003E-5</v>
          </cell>
          <cell r="T21">
            <v>3.3668388222099999E-5</v>
          </cell>
          <cell r="U21">
            <v>2.5529895627800001E-5</v>
          </cell>
          <cell r="V21">
            <v>1.8052241411999999E-5</v>
          </cell>
          <cell r="W21">
            <v>1.1036116300900001E-5</v>
          </cell>
          <cell r="X21">
            <v>1.43943169136E-5</v>
          </cell>
          <cell r="Y21">
            <v>1.7197562843099999E-5</v>
          </cell>
          <cell r="Z21">
            <v>1.04591593564E-5</v>
          </cell>
          <cell r="AA21">
            <v>-4.20119376621E-6</v>
          </cell>
          <cell r="AB21">
            <v>1.0309067295999999E-5</v>
          </cell>
          <cell r="AC21">
            <v>8.6034478262100008E-6</v>
          </cell>
          <cell r="AD21">
            <v>1.0534850988099999E-5</v>
          </cell>
          <cell r="AE21">
            <v>1.19057039879E-5</v>
          </cell>
          <cell r="AF21">
            <v>1.5703421721599999E-5</v>
          </cell>
          <cell r="AG21">
            <v>1.7338304669400002E-5</v>
          </cell>
          <cell r="AH21">
            <v>1.3724192644600001E-5</v>
          </cell>
          <cell r="AI21">
            <v>1.1885016018599999E-5</v>
          </cell>
          <cell r="AJ21">
            <v>9.8447301300599993E-6</v>
          </cell>
          <cell r="AK21">
            <v>6.6283928446400001E-6</v>
          </cell>
          <cell r="AL21">
            <v>3.4417581801800002E-6</v>
          </cell>
          <cell r="AM21">
            <v>7.3584927705699996E-7</v>
          </cell>
          <cell r="AN21">
            <v>-3.4980064810300001E-6</v>
          </cell>
          <cell r="AO21">
            <v>5.0169429936399999E-5</v>
          </cell>
          <cell r="AP21">
            <v>5.6451887769399998E-5</v>
          </cell>
          <cell r="AQ21">
            <v>5.26208178155E-5</v>
          </cell>
          <cell r="AR21">
            <v>4.4835926550500001E-5</v>
          </cell>
          <cell r="AS21">
            <v>4.1660991957800003E-5</v>
          </cell>
          <cell r="AT21">
            <v>4.0372948888400002E-5</v>
          </cell>
          <cell r="AU21">
            <v>3.4125354873200002E-5</v>
          </cell>
          <cell r="AV21">
            <v>3.0407763636100001E-5</v>
          </cell>
          <cell r="AW21">
            <v>2.6624300011499999E-5</v>
          </cell>
          <cell r="AX21">
            <v>2.36234021566E-5</v>
          </cell>
          <cell r="AY21">
            <v>2.0160403242499999E-5</v>
          </cell>
          <cell r="AZ21">
            <v>1.6827443528499999E-5</v>
          </cell>
          <cell r="BA21">
            <v>8.3705537614999996E-6</v>
          </cell>
        </row>
        <row r="22">
          <cell r="B22">
            <v>1.19139865975E-5</v>
          </cell>
          <cell r="C22">
            <v>2.86680195529E-5</v>
          </cell>
          <cell r="D22">
            <v>5.5951256695700002E-5</v>
          </cell>
          <cell r="E22">
            <v>7.7846501667499994E-5</v>
          </cell>
          <cell r="F22">
            <v>1.01045052892E-4</v>
          </cell>
          <cell r="G22">
            <v>1.09637030513E-4</v>
          </cell>
          <cell r="H22">
            <v>1.06539359374E-4</v>
          </cell>
          <cell r="I22">
            <v>1.0313984138700001E-4</v>
          </cell>
          <cell r="J22">
            <v>9.4681263453400002E-5</v>
          </cell>
          <cell r="K22">
            <v>7.8375819021900004E-5</v>
          </cell>
          <cell r="L22">
            <v>6.2006388587999996E-5</v>
          </cell>
          <cell r="M22">
            <v>5.9430861345800002E-5</v>
          </cell>
          <cell r="N22">
            <v>5.9415202737600003E-5</v>
          </cell>
          <cell r="O22">
            <v>8.5506836020800003E-6</v>
          </cell>
          <cell r="P22">
            <v>1.8176382047799999E-5</v>
          </cell>
          <cell r="Q22">
            <v>4.1481853530499999E-5</v>
          </cell>
          <cell r="R22">
            <v>6.3412177360299999E-5</v>
          </cell>
          <cell r="S22">
            <v>7.3978981739099997E-5</v>
          </cell>
          <cell r="T22">
            <v>4.8033612313400002E-5</v>
          </cell>
          <cell r="U22">
            <v>3.8136160515500003E-5</v>
          </cell>
          <cell r="V22">
            <v>2.8949829519300001E-5</v>
          </cell>
          <cell r="W22">
            <v>2.139197574E-5</v>
          </cell>
          <cell r="X22">
            <v>2.4008060155000001E-5</v>
          </cell>
          <cell r="Y22">
            <v>2.6239619667400001E-5</v>
          </cell>
          <cell r="Z22">
            <v>1.8584277704500001E-5</v>
          </cell>
          <cell r="AA22">
            <v>-3.2896364344300001E-6</v>
          </cell>
          <cell r="AB22">
            <v>1.1130067390800001E-5</v>
          </cell>
          <cell r="AC22">
            <v>9.7361154811300005E-6</v>
          </cell>
          <cell r="AD22">
            <v>1.35665000635E-5</v>
          </cell>
          <cell r="AE22">
            <v>1.6145506204600002E-5</v>
          </cell>
          <cell r="AF22">
            <v>2.2383223872099999E-5</v>
          </cell>
          <cell r="AG22">
            <v>2.6212783241699999E-5</v>
          </cell>
          <cell r="AH22">
            <v>2.1178804965799999E-5</v>
          </cell>
          <cell r="AI22">
            <v>1.85395960983E-5</v>
          </cell>
          <cell r="AJ22">
            <v>1.57555990855E-5</v>
          </cell>
          <cell r="AK22">
            <v>1.2124403680599999E-5</v>
          </cell>
          <cell r="AL22">
            <v>7.36978318947E-6</v>
          </cell>
          <cell r="AM22">
            <v>3.1334588293400001E-6</v>
          </cell>
          <cell r="AN22">
            <v>-1.4434268359000001E-6</v>
          </cell>
          <cell r="AO22">
            <v>4.5171788978899999E-5</v>
          </cell>
          <cell r="AP22">
            <v>5.3899233361100002E-5</v>
          </cell>
          <cell r="AQ22">
            <v>5.3012834577699999E-5</v>
          </cell>
          <cell r="AR22">
            <v>4.6712271234199999E-5</v>
          </cell>
          <cell r="AS22">
            <v>4.7313698604900002E-5</v>
          </cell>
          <cell r="AT22">
            <v>5.4629188260600002E-5</v>
          </cell>
          <cell r="AU22">
            <v>4.7465651553399999E-5</v>
          </cell>
          <cell r="AV22">
            <v>4.2688234948399998E-5</v>
          </cell>
          <cell r="AW22">
            <v>3.8094816558700002E-5</v>
          </cell>
          <cell r="AX22">
            <v>3.4741611318300002E-5</v>
          </cell>
          <cell r="AY22">
            <v>2.9978436311000001E-5</v>
          </cell>
          <cell r="AZ22">
            <v>2.5673154818300002E-5</v>
          </cell>
          <cell r="BA22">
            <v>9.4939066898500008E-6</v>
          </cell>
        </row>
        <row r="23">
          <cell r="B23">
            <v>5.7382485787400004E-6</v>
          </cell>
          <cell r="C23">
            <v>2.19497462472E-5</v>
          </cell>
          <cell r="D23">
            <v>5.3094734911799998E-5</v>
          </cell>
          <cell r="E23">
            <v>7.9253032224000007E-5</v>
          </cell>
          <cell r="F23">
            <v>1.09637030513E-4</v>
          </cell>
          <cell r="G23">
            <v>1.6961737563299999E-4</v>
          </cell>
          <cell r="H23">
            <v>1.48243554601E-4</v>
          </cell>
          <cell r="I23">
            <v>1.43666319617E-4</v>
          </cell>
          <cell r="J23">
            <v>1.34723612649E-4</v>
          </cell>
          <cell r="K23">
            <v>1.15995871346E-4</v>
          </cell>
          <cell r="L23">
            <v>9.6473881990900002E-5</v>
          </cell>
          <cell r="M23">
            <v>9.4252073091499993E-5</v>
          </cell>
          <cell r="N23">
            <v>9.4234661876700006E-5</v>
          </cell>
          <cell r="O23">
            <v>2.6044391528599999E-6</v>
          </cell>
          <cell r="P23">
            <v>1.47158542533E-5</v>
          </cell>
          <cell r="Q23">
            <v>4.2625260682200001E-5</v>
          </cell>
          <cell r="R23">
            <v>6.6167571001899997E-5</v>
          </cell>
          <cell r="S23">
            <v>7.8829896842599995E-5</v>
          </cell>
          <cell r="T23">
            <v>4.85679174478E-5</v>
          </cell>
          <cell r="U23">
            <v>3.8190129115500001E-5</v>
          </cell>
          <cell r="V23">
            <v>3.0325849705E-5</v>
          </cell>
          <cell r="W23">
            <v>2.13149184959E-5</v>
          </cell>
          <cell r="X23">
            <v>2.6621262529599999E-5</v>
          </cell>
          <cell r="Y23">
            <v>3.2801263542800003E-5</v>
          </cell>
          <cell r="Z23">
            <v>2.64513137469E-5</v>
          </cell>
          <cell r="AA23">
            <v>3.40191394195E-6</v>
          </cell>
          <cell r="AB23">
            <v>4.5424302360999998E-6</v>
          </cell>
          <cell r="AC23">
            <v>5.6638515061899998E-6</v>
          </cell>
          <cell r="AD23">
            <v>1.33608060823E-5</v>
          </cell>
          <cell r="AE23">
            <v>1.4084928436499999E-5</v>
          </cell>
          <cell r="AF23">
            <v>2.0110009966999999E-5</v>
          </cell>
          <cell r="AG23">
            <v>2.6567604361000001E-5</v>
          </cell>
          <cell r="AH23">
            <v>2.10932122793E-5</v>
          </cell>
          <cell r="AI23">
            <v>1.76276974713E-5</v>
          </cell>
          <cell r="AJ23">
            <v>1.3523058854900001E-5</v>
          </cell>
          <cell r="AK23">
            <v>1.08121936855E-5</v>
          </cell>
          <cell r="AL23">
            <v>3.4367935410100001E-6</v>
          </cell>
          <cell r="AM23">
            <v>-1.9664265056500002E-6</v>
          </cell>
          <cell r="AN23">
            <v>-4.9781293543600002E-6</v>
          </cell>
          <cell r="AO23">
            <v>6.3809887067199999E-6</v>
          </cell>
          <cell r="AP23">
            <v>2.02379980444E-5</v>
          </cell>
          <cell r="AQ23">
            <v>2.6933879691500001E-5</v>
          </cell>
          <cell r="AR23">
            <v>1.8015720964799999E-5</v>
          </cell>
          <cell r="AS23">
            <v>1.9531355069300002E-5</v>
          </cell>
          <cell r="AT23">
            <v>4.6818770988100001E-5</v>
          </cell>
          <cell r="AU23">
            <v>4.3647703737E-5</v>
          </cell>
          <cell r="AV23">
            <v>4.0994584012500002E-5</v>
          </cell>
          <cell r="AW23">
            <v>3.7513182442300001E-5</v>
          </cell>
          <cell r="AX23">
            <v>3.6069773503000003E-5</v>
          </cell>
          <cell r="AY23">
            <v>3.5061036483799999E-5</v>
          </cell>
          <cell r="AZ23">
            <v>3.1863914970800002E-5</v>
          </cell>
          <cell r="BA23">
            <v>1.3546306414800001E-5</v>
          </cell>
        </row>
        <row r="24">
          <cell r="B24">
            <v>4.8193588712200002E-6</v>
          </cell>
          <cell r="C24">
            <v>2.0815173391399999E-5</v>
          </cell>
          <cell r="D24">
            <v>4.9461784209600001E-5</v>
          </cell>
          <cell r="E24">
            <v>7.7003726890099999E-5</v>
          </cell>
          <cell r="F24">
            <v>1.06539359374E-4</v>
          </cell>
          <cell r="G24">
            <v>1.48243554601E-4</v>
          </cell>
          <cell r="H24">
            <v>1.4862387295600001E-4</v>
          </cell>
          <cell r="I24">
            <v>1.4426798091799999E-4</v>
          </cell>
          <cell r="J24">
            <v>1.3535645210999999E-4</v>
          </cell>
          <cell r="K24">
            <v>1.16312065143E-4</v>
          </cell>
          <cell r="L24">
            <v>9.7597555587299997E-5</v>
          </cell>
          <cell r="M24">
            <v>9.4744757484000003E-5</v>
          </cell>
          <cell r="N24">
            <v>9.4736477406999996E-5</v>
          </cell>
          <cell r="O24">
            <v>1.65996014689E-6</v>
          </cell>
          <cell r="P24">
            <v>1.41922152668E-5</v>
          </cell>
          <cell r="Q24">
            <v>4.0208367567599999E-5</v>
          </cell>
          <cell r="R24">
            <v>6.5141463404300005E-5</v>
          </cell>
          <cell r="S24">
            <v>7.7329036991099993E-5</v>
          </cell>
          <cell r="T24">
            <v>5.1896056102199999E-5</v>
          </cell>
          <cell r="U24">
            <v>4.1928345741900003E-5</v>
          </cell>
          <cell r="V24">
            <v>3.3896136264199999E-5</v>
          </cell>
          <cell r="W24">
            <v>2.6305583679300001E-5</v>
          </cell>
          <cell r="X24">
            <v>3.0412365286900001E-5</v>
          </cell>
          <cell r="Y24">
            <v>3.41983858463E-5</v>
          </cell>
          <cell r="Z24">
            <v>2.7262597326799999E-5</v>
          </cell>
          <cell r="AA24">
            <v>3.0737306605499998E-6</v>
          </cell>
          <cell r="AB24">
            <v>2.1999697898699999E-6</v>
          </cell>
          <cell r="AC24">
            <v>5.4405990239500004E-6</v>
          </cell>
          <cell r="AD24">
            <v>1.2296662905000001E-5</v>
          </cell>
          <cell r="AE24">
            <v>1.39054638109E-5</v>
          </cell>
          <cell r="AF24">
            <v>2.0763478059199999E-5</v>
          </cell>
          <cell r="AG24">
            <v>2.8468966031500002E-5</v>
          </cell>
          <cell r="AH24">
            <v>2.3046794039699998E-5</v>
          </cell>
          <cell r="AI24">
            <v>2.0089562563300001E-5</v>
          </cell>
          <cell r="AJ24">
            <v>1.6074734055199999E-5</v>
          </cell>
          <cell r="AK24">
            <v>1.27145940579E-5</v>
          </cell>
          <cell r="AL24">
            <v>5.6610226992700002E-6</v>
          </cell>
          <cell r="AM24">
            <v>1.00646474033E-6</v>
          </cell>
          <cell r="AN24">
            <v>-2.88598951277E-6</v>
          </cell>
          <cell r="AO24">
            <v>6.6529712889200003E-6</v>
          </cell>
          <cell r="AP24">
            <v>1.9156933359E-5</v>
          </cell>
          <cell r="AQ24">
            <v>2.58823656279E-5</v>
          </cell>
          <cell r="AR24">
            <v>2.1082317395000001E-5</v>
          </cell>
          <cell r="AS24">
            <v>2.55772121614E-5</v>
          </cell>
          <cell r="AT24">
            <v>5.1873140740900003E-5</v>
          </cell>
          <cell r="AU24">
            <v>4.7508292278099997E-5</v>
          </cell>
          <cell r="AV24">
            <v>4.4009406949800001E-5</v>
          </cell>
          <cell r="AW24">
            <v>4.0606728879599997E-5</v>
          </cell>
          <cell r="AX24">
            <v>3.7039191120199997E-5</v>
          </cell>
          <cell r="AY24">
            <v>3.3545434859300002E-5</v>
          </cell>
          <cell r="AZ24">
            <v>2.9831896583500002E-5</v>
          </cell>
          <cell r="BA24">
            <v>1.44645118015E-5</v>
          </cell>
        </row>
        <row r="25">
          <cell r="B25">
            <v>5.1723516630000003E-6</v>
          </cell>
          <cell r="C25">
            <v>2.0073393943800001E-5</v>
          </cell>
          <cell r="D25">
            <v>4.6789903837699998E-5</v>
          </cell>
          <cell r="E25">
            <v>7.3825829796999998E-5</v>
          </cell>
          <cell r="F25">
            <v>1.0313984138700001E-4</v>
          </cell>
          <cell r="G25">
            <v>1.43666319617E-4</v>
          </cell>
          <cell r="H25">
            <v>1.4426798091799999E-4</v>
          </cell>
          <cell r="I25">
            <v>1.4366268077999999E-4</v>
          </cell>
          <cell r="J25">
            <v>1.35413666651E-4</v>
          </cell>
          <cell r="K25">
            <v>1.17982052358E-4</v>
          </cell>
          <cell r="L25">
            <v>1.00544738898E-4</v>
          </cell>
          <cell r="M25">
            <v>9.7886276064300005E-5</v>
          </cell>
          <cell r="N25">
            <v>9.7870218183699999E-5</v>
          </cell>
          <cell r="O25">
            <v>2.6315536344900002E-6</v>
          </cell>
          <cell r="P25">
            <v>1.3011615073399999E-5</v>
          </cell>
          <cell r="Q25">
            <v>3.6813752139699997E-5</v>
          </cell>
          <cell r="R25">
            <v>5.9549189731800002E-5</v>
          </cell>
          <cell r="S25">
            <v>7.2034370791199999E-5</v>
          </cell>
          <cell r="T25">
            <v>4.76503822729E-5</v>
          </cell>
          <cell r="U25">
            <v>3.9045038326699998E-5</v>
          </cell>
          <cell r="V25">
            <v>3.2062045424899999E-5</v>
          </cell>
          <cell r="W25">
            <v>2.54898069155E-5</v>
          </cell>
          <cell r="X25">
            <v>2.9895121997199998E-5</v>
          </cell>
          <cell r="Y25">
            <v>3.3691735062699998E-5</v>
          </cell>
          <cell r="Z25">
            <v>2.73982002757E-5</v>
          </cell>
          <cell r="AA25">
            <v>3.9745085408299998E-6</v>
          </cell>
          <cell r="AB25">
            <v>1.0405024079E-6</v>
          </cell>
          <cell r="AC25">
            <v>4.4955150192800002E-6</v>
          </cell>
          <cell r="AD25">
            <v>1.07069508546E-5</v>
          </cell>
          <cell r="AE25">
            <v>1.23844061877E-5</v>
          </cell>
          <cell r="AF25">
            <v>1.91074950063E-5</v>
          </cell>
          <cell r="AG25">
            <v>2.6791515194999999E-5</v>
          </cell>
          <cell r="AH25">
            <v>2.19826732074E-5</v>
          </cell>
          <cell r="AI25">
            <v>1.9325501958800001E-5</v>
          </cell>
          <cell r="AJ25">
            <v>1.5370525666699998E-5</v>
          </cell>
          <cell r="AK25">
            <v>1.2443096605E-5</v>
          </cell>
          <cell r="AL25">
            <v>5.6899673042399997E-6</v>
          </cell>
          <cell r="AM25">
            <v>1.3389478346899999E-6</v>
          </cell>
          <cell r="AN25">
            <v>-2.3095422681E-6</v>
          </cell>
          <cell r="AO25">
            <v>8.0843931849500007E-6</v>
          </cell>
          <cell r="AP25">
            <v>1.7897786853900001E-5</v>
          </cell>
          <cell r="AQ25">
            <v>2.444398869E-5</v>
          </cell>
          <cell r="AR25">
            <v>2.0036804828699999E-5</v>
          </cell>
          <cell r="AS25">
            <v>2.5263887623300001E-5</v>
          </cell>
          <cell r="AT25">
            <v>4.8918718204800002E-5</v>
          </cell>
          <cell r="AU25">
            <v>4.5979273983900002E-5</v>
          </cell>
          <cell r="AV25">
            <v>4.34691966784E-5</v>
          </cell>
          <cell r="AW25">
            <v>4.0756204487400002E-5</v>
          </cell>
          <cell r="AX25">
            <v>3.7628578926599998E-5</v>
          </cell>
          <cell r="AY25">
            <v>3.4436855252100003E-5</v>
          </cell>
          <cell r="AZ25">
            <v>3.0753135362999999E-5</v>
          </cell>
          <cell r="BA25">
            <v>1.42260696457E-5</v>
          </cell>
        </row>
        <row r="26">
          <cell r="B26">
            <v>5.0647452543299998E-6</v>
          </cell>
          <cell r="C26">
            <v>1.7688528453499998E-5</v>
          </cell>
          <cell r="D26">
            <v>4.1783044042699998E-5</v>
          </cell>
          <cell r="E26">
            <v>6.7062444891499999E-5</v>
          </cell>
          <cell r="F26">
            <v>9.4681263453400002E-5</v>
          </cell>
          <cell r="G26">
            <v>1.34723612649E-4</v>
          </cell>
          <cell r="H26">
            <v>1.3535645210999999E-4</v>
          </cell>
          <cell r="I26">
            <v>1.35413666651E-4</v>
          </cell>
          <cell r="J26">
            <v>1.29199966811E-4</v>
          </cell>
          <cell r="K26">
            <v>1.14185873539E-4</v>
          </cell>
          <cell r="L26">
            <v>9.9075221815299997E-5</v>
          </cell>
          <cell r="M26">
            <v>9.7175445058200001E-5</v>
          </cell>
          <cell r="N26">
            <v>9.7160127381300005E-5</v>
          </cell>
          <cell r="O26">
            <v>1.0218714634200001E-6</v>
          </cell>
          <cell r="P26">
            <v>1.01452784551E-5</v>
          </cell>
          <cell r="Q26">
            <v>3.1173033291199998E-5</v>
          </cell>
          <cell r="R26">
            <v>5.1397962241100001E-5</v>
          </cell>
          <cell r="S26">
            <v>6.3644915129600004E-5</v>
          </cell>
          <cell r="T26">
            <v>4.3434505707000003E-5</v>
          </cell>
          <cell r="U26">
            <v>3.6808174325800002E-5</v>
          </cell>
          <cell r="V26">
            <v>3.1492068796599998E-5</v>
          </cell>
          <cell r="W26">
            <v>2.65629485331E-5</v>
          </cell>
          <cell r="X26">
            <v>3.0339310167700001E-5</v>
          </cell>
          <cell r="Y26">
            <v>3.3579128726699999E-5</v>
          </cell>
          <cell r="Z26">
            <v>2.7888829934599998E-5</v>
          </cell>
          <cell r="AA26">
            <v>5.8746332061799996E-6</v>
          </cell>
          <cell r="AB26">
            <v>-1.79780988615E-6</v>
          </cell>
          <cell r="AC26">
            <v>2.2815830359900001E-6</v>
          </cell>
          <cell r="AD26">
            <v>8.2432395865900003E-6</v>
          </cell>
          <cell r="AE26">
            <v>1.00130418667E-5</v>
          </cell>
          <cell r="AF26">
            <v>1.6627606439499998E-5</v>
          </cell>
          <cell r="AG26">
            <v>2.4323385257499999E-5</v>
          </cell>
          <cell r="AH26">
            <v>2.06551196435E-5</v>
          </cell>
          <cell r="AI26">
            <v>1.8432340766500001E-5</v>
          </cell>
          <cell r="AJ26">
            <v>1.5000240597000001E-5</v>
          </cell>
          <cell r="AK26">
            <v>1.22742291218E-5</v>
          </cell>
          <cell r="AL26">
            <v>6.18776306672E-6</v>
          </cell>
          <cell r="AM26">
            <v>2.32653014726E-6</v>
          </cell>
          <cell r="AN26">
            <v>-9.4979433658299996E-7</v>
          </cell>
          <cell r="AO26">
            <v>2.6155870635499999E-6</v>
          </cell>
          <cell r="AP26">
            <v>1.2219812607700001E-5</v>
          </cell>
          <cell r="AQ26">
            <v>1.96547464913E-5</v>
          </cell>
          <cell r="AR26">
            <v>1.5970272015799999E-5</v>
          </cell>
          <cell r="AS26">
            <v>2.1906074911199998E-5</v>
          </cell>
          <cell r="AT26">
            <v>4.4969452199399998E-5</v>
          </cell>
          <cell r="AU26">
            <v>4.36299650475E-5</v>
          </cell>
          <cell r="AV26">
            <v>4.2148054427299998E-5</v>
          </cell>
          <cell r="AW26">
            <v>4.04639379803E-5</v>
          </cell>
          <cell r="AX26">
            <v>3.8132957936899997E-5</v>
          </cell>
          <cell r="AY26">
            <v>3.5318990178599998E-5</v>
          </cell>
          <cell r="AZ26">
            <v>3.1864510316099997E-5</v>
          </cell>
          <cell r="BA26">
            <v>1.6469056897000001E-5</v>
          </cell>
        </row>
        <row r="27">
          <cell r="B27">
            <v>5.0564796986600001E-6</v>
          </cell>
          <cell r="C27">
            <v>1.32122585222E-5</v>
          </cell>
          <cell r="D27">
            <v>3.2080294924700002E-5</v>
          </cell>
          <cell r="E27">
            <v>5.3714399667699998E-5</v>
          </cell>
          <cell r="F27">
            <v>7.8375819021900004E-5</v>
          </cell>
          <cell r="G27">
            <v>1.15995871346E-4</v>
          </cell>
          <cell r="H27">
            <v>1.16312065143E-4</v>
          </cell>
          <cell r="I27">
            <v>1.17982052358E-4</v>
          </cell>
          <cell r="J27">
            <v>1.14185873539E-4</v>
          </cell>
          <cell r="K27">
            <v>1.07975198527E-4</v>
          </cell>
          <cell r="L27">
            <v>9.7437541215400006E-5</v>
          </cell>
          <cell r="M27">
            <v>9.6918862446000002E-5</v>
          </cell>
          <cell r="N27">
            <v>9.6898580331199999E-5</v>
          </cell>
          <cell r="O27">
            <v>-1.55427514786E-6</v>
          </cell>
          <cell r="P27">
            <v>4.0374835020800001E-6</v>
          </cell>
          <cell r="Q27">
            <v>2.0746218095199999E-5</v>
          </cell>
          <cell r="R27">
            <v>3.7008381708700003E-5</v>
          </cell>
          <cell r="S27">
            <v>4.87558383166E-5</v>
          </cell>
          <cell r="T27">
            <v>3.3040750178000003E-5</v>
          </cell>
          <cell r="U27">
            <v>3.0387261053600001E-5</v>
          </cell>
          <cell r="V27">
            <v>2.84675743651E-5</v>
          </cell>
          <cell r="W27">
            <v>2.6606003408200001E-5</v>
          </cell>
          <cell r="X27">
            <v>2.9713384913199999E-5</v>
          </cell>
          <cell r="Y27">
            <v>3.2537814683E-5</v>
          </cell>
          <cell r="Z27">
            <v>2.8349685287299999E-5</v>
          </cell>
          <cell r="AA27">
            <v>1.0934763078200001E-5</v>
          </cell>
          <cell r="AB27">
            <v>-7.5767961986899998E-6</v>
          </cell>
          <cell r="AC27">
            <v>-1.4297138141900001E-6</v>
          </cell>
          <cell r="AD27">
            <v>4.3970831677499996E-6</v>
          </cell>
          <cell r="AE27">
            <v>6.0162601074899998E-6</v>
          </cell>
          <cell r="AF27">
            <v>1.2410336299300001E-5</v>
          </cell>
          <cell r="AG27">
            <v>2.04833397918E-5</v>
          </cell>
          <cell r="AH27">
            <v>1.8718809828600002E-5</v>
          </cell>
          <cell r="AI27">
            <v>1.6845718001399999E-5</v>
          </cell>
          <cell r="AJ27">
            <v>1.4173628659700001E-5</v>
          </cell>
          <cell r="AK27">
            <v>1.16208797079E-5</v>
          </cell>
          <cell r="AL27">
            <v>6.23179013039E-6</v>
          </cell>
          <cell r="AM27">
            <v>3.3397357017100002E-6</v>
          </cell>
          <cell r="AN27">
            <v>8.72820007746E-7</v>
          </cell>
          <cell r="AO27">
            <v>-3.6760779121800002E-6</v>
          </cell>
          <cell r="AP27">
            <v>3.4884011394199999E-6</v>
          </cell>
          <cell r="AQ27">
            <v>1.12597046262E-5</v>
          </cell>
          <cell r="AR27">
            <v>7.9091575618499994E-6</v>
          </cell>
          <cell r="AS27">
            <v>1.4986419723600001E-5</v>
          </cell>
          <cell r="AT27">
            <v>3.6310881032000003E-5</v>
          </cell>
          <cell r="AU27">
            <v>3.8499618258100001E-5</v>
          </cell>
          <cell r="AV27">
            <v>3.8708513819600002E-5</v>
          </cell>
          <cell r="AW27">
            <v>3.8454728945100002E-5</v>
          </cell>
          <cell r="AX27">
            <v>3.7680563920800002E-5</v>
          </cell>
          <cell r="AY27">
            <v>3.6212239720599997E-5</v>
          </cell>
          <cell r="AZ27">
            <v>3.3739112048100002E-5</v>
          </cell>
          <cell r="BA27">
            <v>2.00012350387E-5</v>
          </cell>
        </row>
        <row r="28">
          <cell r="B28">
            <v>4.6858183135499996E-6</v>
          </cell>
          <cell r="C28">
            <v>9.7041352913899996E-6</v>
          </cell>
          <cell r="D28">
            <v>2.30216091211E-5</v>
          </cell>
          <cell r="E28">
            <v>4.0870966001199998E-5</v>
          </cell>
          <cell r="F28">
            <v>6.2006388587999996E-5</v>
          </cell>
          <cell r="G28">
            <v>9.6473881990900002E-5</v>
          </cell>
          <cell r="H28">
            <v>9.7597555587299997E-5</v>
          </cell>
          <cell r="I28">
            <v>1.00544738898E-4</v>
          </cell>
          <cell r="J28">
            <v>9.9075221815299997E-5</v>
          </cell>
          <cell r="K28">
            <v>9.7437541215400006E-5</v>
          </cell>
          <cell r="L28">
            <v>9.2391910560000003E-5</v>
          </cell>
          <cell r="M28">
            <v>9.2805964323800001E-5</v>
          </cell>
          <cell r="N28">
            <v>9.2783903354200006E-5</v>
          </cell>
          <cell r="O28">
            <v>-2.9229229386399999E-6</v>
          </cell>
          <cell r="P28">
            <v>-7.45817393598E-8</v>
          </cell>
          <cell r="Q28">
            <v>1.20953806344E-5</v>
          </cell>
          <cell r="R28">
            <v>2.4235905781799999E-5</v>
          </cell>
          <cell r="S28">
            <v>3.4941501419100003E-5</v>
          </cell>
          <cell r="T28">
            <v>2.3270819569700001E-5</v>
          </cell>
          <cell r="U28">
            <v>2.3499070486999999E-5</v>
          </cell>
          <cell r="V28">
            <v>2.3826427302099999E-5</v>
          </cell>
          <cell r="W28">
            <v>2.4246597548100002E-5</v>
          </cell>
          <cell r="X28">
            <v>2.7263829113799999E-5</v>
          </cell>
          <cell r="Y28">
            <v>3.0663588283400002E-5</v>
          </cell>
          <cell r="Z28">
            <v>2.7023204137600001E-5</v>
          </cell>
          <cell r="AA28">
            <v>1.33962532782E-5</v>
          </cell>
          <cell r="AB28">
            <v>-9.3156045718299999E-6</v>
          </cell>
          <cell r="AC28">
            <v>-3.0683991774300001E-6</v>
          </cell>
          <cell r="AD28">
            <v>1.3608770822700001E-6</v>
          </cell>
          <cell r="AE28">
            <v>2.32909911146E-6</v>
          </cell>
          <cell r="AF28">
            <v>7.6839159781700008E-6</v>
          </cell>
          <cell r="AG28">
            <v>1.5261637758100001E-5</v>
          </cell>
          <cell r="AH28">
            <v>1.49884425859E-5</v>
          </cell>
          <cell r="AI28">
            <v>1.3796184038800001E-5</v>
          </cell>
          <cell r="AJ28">
            <v>1.1873333749000001E-5</v>
          </cell>
          <cell r="AK28">
            <v>1.0130759661E-5</v>
          </cell>
          <cell r="AL28">
            <v>5.9947841081799997E-6</v>
          </cell>
          <cell r="AM28">
            <v>4.12656583592E-6</v>
          </cell>
          <cell r="AN28">
            <v>2.5488634219299999E-6</v>
          </cell>
          <cell r="AO28">
            <v>-7.4863201673399997E-6</v>
          </cell>
          <cell r="AP28">
            <v>-4.4955993040999997E-6</v>
          </cell>
          <cell r="AQ28">
            <v>2.56131987599E-6</v>
          </cell>
          <cell r="AR28">
            <v>-3.1931698025699999E-7</v>
          </cell>
          <cell r="AS28">
            <v>7.17922585129E-6</v>
          </cell>
          <cell r="AT28">
            <v>2.6828573301100001E-5</v>
          </cell>
          <cell r="AU28">
            <v>3.1681208005200002E-5</v>
          </cell>
          <cell r="AV28">
            <v>3.37292203713E-5</v>
          </cell>
          <cell r="AW28">
            <v>3.4726164790199999E-5</v>
          </cell>
          <cell r="AX28">
            <v>3.5216818579800003E-5</v>
          </cell>
          <cell r="AY28">
            <v>3.5277897576100001E-5</v>
          </cell>
          <cell r="AZ28">
            <v>3.3646617472E-5</v>
          </cell>
          <cell r="BA28">
            <v>2.20159715855E-5</v>
          </cell>
        </row>
        <row r="29">
          <cell r="B29">
            <v>6.2848070888399999E-6</v>
          </cell>
          <cell r="C29">
            <v>1.03404310441E-5</v>
          </cell>
          <cell r="D29">
            <v>2.1770224966900001E-5</v>
          </cell>
          <cell r="E29">
            <v>3.8918240741700001E-5</v>
          </cell>
          <cell r="F29">
            <v>5.9430861345800002E-5</v>
          </cell>
          <cell r="G29">
            <v>9.4252073091499993E-5</v>
          </cell>
          <cell r="H29">
            <v>9.4744757484000003E-5</v>
          </cell>
          <cell r="I29">
            <v>9.7886276064300005E-5</v>
          </cell>
          <cell r="J29">
            <v>9.7175445058200001E-5</v>
          </cell>
          <cell r="K29">
            <v>9.6918862446000002E-5</v>
          </cell>
          <cell r="L29">
            <v>9.2805964323800001E-5</v>
          </cell>
          <cell r="M29">
            <v>9.6986261002699999E-5</v>
          </cell>
          <cell r="N29">
            <v>9.6970391315099995E-5</v>
          </cell>
          <cell r="O29">
            <v>-3.30533942737E-6</v>
          </cell>
          <cell r="P29">
            <v>-1.21013770701E-6</v>
          </cell>
          <cell r="Q29">
            <v>8.5765327013599999E-6</v>
          </cell>
          <cell r="R29">
            <v>1.9407243665500001E-5</v>
          </cell>
          <cell r="S29">
            <v>3.0009449236299998E-5</v>
          </cell>
          <cell r="T29">
            <v>2.0075555611999998E-5</v>
          </cell>
          <cell r="U29">
            <v>2.13806371726E-5</v>
          </cell>
          <cell r="V29">
            <v>2.2076570999900001E-5</v>
          </cell>
          <cell r="W29">
            <v>2.3509163758299999E-5</v>
          </cell>
          <cell r="X29">
            <v>2.6396593676300001E-5</v>
          </cell>
          <cell r="Y29">
            <v>2.9751064129899999E-5</v>
          </cell>
          <cell r="Z29">
            <v>2.6445758153799999E-5</v>
          </cell>
          <cell r="AA29">
            <v>1.4328163703299999E-5</v>
          </cell>
          <cell r="AB29">
            <v>-7.39901849744E-6</v>
          </cell>
          <cell r="AC29">
            <v>-2.0542341284000002E-6</v>
          </cell>
          <cell r="AD29">
            <v>1.43948636656E-6</v>
          </cell>
          <cell r="AE29">
            <v>2.3555981755599999E-6</v>
          </cell>
          <cell r="AF29">
            <v>7.8883760467799999E-6</v>
          </cell>
          <cell r="AG29">
            <v>1.5526069409000001E-5</v>
          </cell>
          <cell r="AH29">
            <v>1.5892630202299999E-5</v>
          </cell>
          <cell r="AI29">
            <v>1.49162775219E-5</v>
          </cell>
          <cell r="AJ29">
            <v>1.3069022340299999E-5</v>
          </cell>
          <cell r="AK29">
            <v>1.15434249888E-5</v>
          </cell>
          <cell r="AL29">
            <v>7.2497793470699998E-6</v>
          </cell>
          <cell r="AM29">
            <v>5.5407477307200003E-6</v>
          </cell>
          <cell r="AN29">
            <v>4.1259341814900001E-6</v>
          </cell>
          <cell r="AO29">
            <v>-1.30880160259E-5</v>
          </cell>
          <cell r="AP29">
            <v>-7.1479187211799998E-6</v>
          </cell>
          <cell r="AQ29">
            <v>7.6182053810100002E-7</v>
          </cell>
          <cell r="AR29">
            <v>-1.53210183683E-6</v>
          </cell>
          <cell r="AS29">
            <v>6.6281482000900003E-6</v>
          </cell>
          <cell r="AT29">
            <v>2.3993224234999999E-5</v>
          </cell>
          <cell r="AU29">
            <v>3.0272698431899999E-5</v>
          </cell>
          <cell r="AV29">
            <v>3.3384940913800003E-5</v>
          </cell>
          <cell r="AW29">
            <v>3.5204343699899999E-5</v>
          </cell>
          <cell r="AX29">
            <v>3.5602241948099999E-5</v>
          </cell>
          <cell r="AY29">
            <v>3.65846152974E-5</v>
          </cell>
          <cell r="AZ29">
            <v>3.5130048849699999E-5</v>
          </cell>
          <cell r="BA29">
            <v>2.4633690656100002E-5</v>
          </cell>
        </row>
        <row r="30">
          <cell r="B30">
            <v>6.3133817972400003E-6</v>
          </cell>
          <cell r="C30">
            <v>1.0365506973600001E-5</v>
          </cell>
          <cell r="D30">
            <v>2.1778593952299999E-5</v>
          </cell>
          <cell r="E30">
            <v>3.8916209253800002E-5</v>
          </cell>
          <cell r="F30">
            <v>5.9415202737600003E-5</v>
          </cell>
          <cell r="G30">
            <v>9.4234661876700006E-5</v>
          </cell>
          <cell r="H30">
            <v>9.4736477406999996E-5</v>
          </cell>
          <cell r="I30">
            <v>9.7870218183699999E-5</v>
          </cell>
          <cell r="J30">
            <v>9.7160127381300005E-5</v>
          </cell>
          <cell r="K30">
            <v>9.6898580331199999E-5</v>
          </cell>
          <cell r="L30">
            <v>9.2783903354200006E-5</v>
          </cell>
          <cell r="M30">
            <v>9.6970391315099995E-5</v>
          </cell>
          <cell r="N30">
            <v>9.6955354481800002E-5</v>
          </cell>
          <cell r="O30">
            <v>-3.3160397845799999E-6</v>
          </cell>
          <cell r="P30">
            <v>-1.1937694982299999E-6</v>
          </cell>
          <cell r="Q30">
            <v>8.5736269654299995E-6</v>
          </cell>
          <cell r="R30">
            <v>1.9393984014000002E-5</v>
          </cell>
          <cell r="S30">
            <v>2.9983729907800001E-5</v>
          </cell>
          <cell r="T30">
            <v>2.0061183032799999E-5</v>
          </cell>
          <cell r="U30">
            <v>2.13678088629E-5</v>
          </cell>
          <cell r="V30">
            <v>2.2067333728400001E-5</v>
          </cell>
          <cell r="W30">
            <v>2.35074078153E-5</v>
          </cell>
          <cell r="X30">
            <v>2.6389467168900001E-5</v>
          </cell>
          <cell r="Y30">
            <v>2.9733236317600001E-5</v>
          </cell>
          <cell r="Z30">
            <v>2.6429820501099999E-5</v>
          </cell>
          <cell r="AA30">
            <v>1.43219070348E-5</v>
          </cell>
          <cell r="AB30">
            <v>-7.3961697801099996E-6</v>
          </cell>
          <cell r="AC30">
            <v>-2.0438258502400002E-6</v>
          </cell>
          <cell r="AD30">
            <v>1.4403821178799999E-6</v>
          </cell>
          <cell r="AE30">
            <v>2.36099596047E-6</v>
          </cell>
          <cell r="AF30">
            <v>7.8872874830600007E-6</v>
          </cell>
          <cell r="AG30">
            <v>1.55135217671E-5</v>
          </cell>
          <cell r="AH30">
            <v>1.5883617288499999E-5</v>
          </cell>
          <cell r="AI30">
            <v>1.49078760509E-5</v>
          </cell>
          <cell r="AJ30">
            <v>1.30631970355E-5</v>
          </cell>
          <cell r="AK30">
            <v>1.1541259707500001E-5</v>
          </cell>
          <cell r="AL30">
            <v>7.2449583944899998E-6</v>
          </cell>
          <cell r="AM30">
            <v>5.5324322007399998E-6</v>
          </cell>
          <cell r="AN30">
            <v>4.1280104257E-6</v>
          </cell>
          <cell r="AO30">
            <v>-1.31108755657E-5</v>
          </cell>
          <cell r="AP30">
            <v>-7.1589625439200003E-6</v>
          </cell>
          <cell r="AQ30">
            <v>7.1918334411599996E-7</v>
          </cell>
          <cell r="AR30">
            <v>-1.5716883375E-6</v>
          </cell>
          <cell r="AS30">
            <v>6.5767137320100004E-6</v>
          </cell>
          <cell r="AT30">
            <v>2.39558438373E-5</v>
          </cell>
          <cell r="AU30">
            <v>3.0229887253900001E-5</v>
          </cell>
          <cell r="AV30">
            <v>3.3340418578099999E-5</v>
          </cell>
          <cell r="AW30">
            <v>3.5161082204299998E-5</v>
          </cell>
          <cell r="AX30">
            <v>3.55606993508E-5</v>
          </cell>
          <cell r="AY30">
            <v>3.6540186862599998E-5</v>
          </cell>
          <cell r="AZ30">
            <v>3.50887647323E-5</v>
          </cell>
          <cell r="BA30">
            <v>2.4615540415800001E-5</v>
          </cell>
        </row>
        <row r="31">
          <cell r="B31">
            <v>2.07723545072E-5</v>
          </cell>
          <cell r="C31">
            <v>1.9004205824000001E-5</v>
          </cell>
          <cell r="D31">
            <v>1.3725454222E-5</v>
          </cell>
          <cell r="E31">
            <v>1.05599935273E-5</v>
          </cell>
          <cell r="F31">
            <v>8.5506836020800003E-6</v>
          </cell>
          <cell r="G31">
            <v>2.6044391528599999E-6</v>
          </cell>
          <cell r="H31">
            <v>1.65996014689E-6</v>
          </cell>
          <cell r="I31">
            <v>2.6315536344900002E-6</v>
          </cell>
          <cell r="J31">
            <v>1.0218714634200001E-6</v>
          </cell>
          <cell r="K31">
            <v>-1.55427514786E-6</v>
          </cell>
          <cell r="L31">
            <v>-2.9229229386399999E-6</v>
          </cell>
          <cell r="M31">
            <v>-3.30533942737E-6</v>
          </cell>
          <cell r="N31">
            <v>-3.3160397845799999E-6</v>
          </cell>
          <cell r="O31">
            <v>9.5913989370700005E-5</v>
          </cell>
          <cell r="P31">
            <v>6.8638109938300003E-5</v>
          </cell>
          <cell r="Q31">
            <v>4.1794492463100003E-5</v>
          </cell>
          <cell r="R31">
            <v>2.5760724429E-5</v>
          </cell>
          <cell r="S31">
            <v>2.0571281653099999E-5</v>
          </cell>
          <cell r="T31">
            <v>8.0163865474199992E-6</v>
          </cell>
          <cell r="U31">
            <v>-2.6718022105900001E-6</v>
          </cell>
          <cell r="V31">
            <v>-1.1023072029799999E-5</v>
          </cell>
          <cell r="W31">
            <v>-1.7928423279799999E-5</v>
          </cell>
          <cell r="X31">
            <v>-1.3995840122500001E-5</v>
          </cell>
          <cell r="Y31">
            <v>-6.6554154158000001E-6</v>
          </cell>
          <cell r="Z31">
            <v>-7.9385599524200005E-6</v>
          </cell>
          <cell r="AA31">
            <v>-6.39540262174E-6</v>
          </cell>
          <cell r="AB31">
            <v>6.1626818366700004E-5</v>
          </cell>
          <cell r="AC31">
            <v>5.57136327343E-5</v>
          </cell>
          <cell r="AD31">
            <v>4.5178352728299999E-5</v>
          </cell>
          <cell r="AE31">
            <v>3.5640070415099998E-5</v>
          </cell>
          <cell r="AF31">
            <v>2.6986276906200002E-5</v>
          </cell>
          <cell r="AG31">
            <v>1.9357638106600001E-5</v>
          </cell>
          <cell r="AH31">
            <v>1.46113849886E-5</v>
          </cell>
          <cell r="AI31">
            <v>1.10790927263E-5</v>
          </cell>
          <cell r="AJ31">
            <v>4.7530019892400004E-6</v>
          </cell>
          <cell r="AK31">
            <v>3.2259815647100001E-6</v>
          </cell>
          <cell r="AL31">
            <v>3.73909177441E-7</v>
          </cell>
          <cell r="AM31">
            <v>-5.8062425596499996E-7</v>
          </cell>
          <cell r="AN31">
            <v>-2.0148255163999999E-6</v>
          </cell>
          <cell r="AO31">
            <v>1.3515454283599999E-4</v>
          </cell>
          <cell r="AP31">
            <v>8.6714964554399998E-5</v>
          </cell>
          <cell r="AQ31">
            <v>4.8640916585499999E-5</v>
          </cell>
          <cell r="AR31">
            <v>4.1861214829999999E-5</v>
          </cell>
          <cell r="AS31">
            <v>3.2535002991600002E-5</v>
          </cell>
          <cell r="AT31">
            <v>6.7646981498499999E-6</v>
          </cell>
          <cell r="AU31">
            <v>1.0636684481399999E-6</v>
          </cell>
          <cell r="AV31">
            <v>-1.2366984846799999E-6</v>
          </cell>
          <cell r="AW31">
            <v>-1.3512430438100001E-6</v>
          </cell>
          <cell r="AX31">
            <v>-4.9255819316800003E-6</v>
          </cell>
          <cell r="AY31">
            <v>-6.8520931704999997E-6</v>
          </cell>
          <cell r="AZ31">
            <v>-9.1989823290799998E-6</v>
          </cell>
          <cell r="BA31">
            <v>-5.0969507997199996E-6</v>
          </cell>
        </row>
        <row r="32">
          <cell r="B32">
            <v>1.05003272768E-5</v>
          </cell>
          <cell r="C32">
            <v>1.39175853183E-5</v>
          </cell>
          <cell r="D32">
            <v>1.71535555922E-5</v>
          </cell>
          <cell r="E32">
            <v>1.7118941929999999E-5</v>
          </cell>
          <cell r="F32">
            <v>1.8176382047799999E-5</v>
          </cell>
          <cell r="G32">
            <v>1.47158542533E-5</v>
          </cell>
          <cell r="H32">
            <v>1.41922152668E-5</v>
          </cell>
          <cell r="I32">
            <v>1.3011615073399999E-5</v>
          </cell>
          <cell r="J32">
            <v>1.01452784551E-5</v>
          </cell>
          <cell r="K32">
            <v>4.0374835020800001E-6</v>
          </cell>
          <cell r="L32">
            <v>-7.45817393598E-8</v>
          </cell>
          <cell r="M32">
            <v>-1.21013770701E-6</v>
          </cell>
          <cell r="N32">
            <v>-1.1937694982299999E-6</v>
          </cell>
          <cell r="O32">
            <v>6.8638109938300003E-5</v>
          </cell>
          <cell r="P32">
            <v>6.2520771969800005E-5</v>
          </cell>
          <cell r="Q32">
            <v>4.9632967929700002E-5</v>
          </cell>
          <cell r="R32">
            <v>4.2340738241799998E-5</v>
          </cell>
          <cell r="S32">
            <v>3.8127379522600002E-5</v>
          </cell>
          <cell r="T32">
            <v>1.5982233008500001E-5</v>
          </cell>
          <cell r="U32">
            <v>4.1052710281900003E-6</v>
          </cell>
          <cell r="V32">
            <v>-5.0034766030900002E-6</v>
          </cell>
          <cell r="W32">
            <v>-1.2696794017700001E-5</v>
          </cell>
          <cell r="X32">
            <v>-1.0051799190600001E-5</v>
          </cell>
          <cell r="Y32">
            <v>-4.5604452226900002E-6</v>
          </cell>
          <cell r="Z32">
            <v>-6.4593419822500003E-6</v>
          </cell>
          <cell r="AA32">
            <v>-7.9858083267300007E-6</v>
          </cell>
          <cell r="AB32">
            <v>4.8252528735099999E-5</v>
          </cell>
          <cell r="AC32">
            <v>4.6985343734599999E-5</v>
          </cell>
          <cell r="AD32">
            <v>4.1115908535399998E-5</v>
          </cell>
          <cell r="AE32">
            <v>3.3385379676300002E-5</v>
          </cell>
          <cell r="AF32">
            <v>2.6208955043299999E-5</v>
          </cell>
          <cell r="AG32">
            <v>1.8106280312100001E-5</v>
          </cell>
          <cell r="AH32">
            <v>1.23995565849E-5</v>
          </cell>
          <cell r="AI32">
            <v>8.9056404387499997E-6</v>
          </cell>
          <cell r="AJ32">
            <v>3.24590717399E-6</v>
          </cell>
          <cell r="AK32">
            <v>3.0800964996799998E-6</v>
          </cell>
          <cell r="AL32">
            <v>1.9601119271499999E-7</v>
          </cell>
          <cell r="AM32">
            <v>-1.59920029634E-6</v>
          </cell>
          <cell r="AN32">
            <v>-3.6053302311499999E-6</v>
          </cell>
          <cell r="AO32">
            <v>1.00750436294E-4</v>
          </cell>
          <cell r="AP32">
            <v>7.7270008347099999E-5</v>
          </cell>
          <cell r="AQ32">
            <v>4.6505695989399999E-5</v>
          </cell>
          <cell r="AR32">
            <v>3.6709872764300003E-5</v>
          </cell>
          <cell r="AS32">
            <v>2.62131903555E-5</v>
          </cell>
          <cell r="AT32">
            <v>1.3207706069500001E-5</v>
          </cell>
          <cell r="AU32">
            <v>5.4065496288700001E-6</v>
          </cell>
          <cell r="AV32">
            <v>1.1141889147499999E-6</v>
          </cell>
          <cell r="AW32">
            <v>-9.80371446051E-7</v>
          </cell>
          <cell r="AX32">
            <v>-5.3761433117400003E-6</v>
          </cell>
          <cell r="AY32">
            <v>-7.1938688543100002E-6</v>
          </cell>
          <cell r="AZ32">
            <v>-1.0299881595299999E-5</v>
          </cell>
          <cell r="BA32">
            <v>-4.7918361930300001E-6</v>
          </cell>
        </row>
        <row r="33">
          <cell r="B33">
            <v>-3.6638716139100001E-6</v>
          </cell>
          <cell r="C33">
            <v>7.4616667238900001E-6</v>
          </cell>
          <cell r="D33">
            <v>2.6167284990999999E-5</v>
          </cell>
          <cell r="E33">
            <v>3.3505144908700001E-5</v>
          </cell>
          <cell r="F33">
            <v>4.1481853530499999E-5</v>
          </cell>
          <cell r="G33">
            <v>4.2625260682200001E-5</v>
          </cell>
          <cell r="H33">
            <v>4.0208367567599999E-5</v>
          </cell>
          <cell r="I33">
            <v>3.6813752139699997E-5</v>
          </cell>
          <cell r="J33">
            <v>3.1173033291199998E-5</v>
          </cell>
          <cell r="K33">
            <v>2.0746218095199999E-5</v>
          </cell>
          <cell r="L33">
            <v>1.20953806344E-5</v>
          </cell>
          <cell r="M33">
            <v>8.5765327013599999E-6</v>
          </cell>
          <cell r="N33">
            <v>8.5736269654299995E-6</v>
          </cell>
          <cell r="O33">
            <v>4.1794492463100003E-5</v>
          </cell>
          <cell r="P33">
            <v>4.9632967929700002E-5</v>
          </cell>
          <cell r="Q33">
            <v>6.6881240653699997E-5</v>
          </cell>
          <cell r="R33">
            <v>7.6288382916700001E-5</v>
          </cell>
          <cell r="S33">
            <v>7.6272074969000006E-5</v>
          </cell>
          <cell r="T33">
            <v>3.27795593411E-5</v>
          </cell>
          <cell r="U33">
            <v>1.82471420446E-5</v>
          </cell>
          <cell r="V33">
            <v>6.7283969286299999E-6</v>
          </cell>
          <cell r="W33">
            <v>-3.5982716648500002E-6</v>
          </cell>
          <cell r="X33">
            <v>-1.8047773418000001E-6</v>
          </cell>
          <cell r="Y33">
            <v>2.5751450853600001E-6</v>
          </cell>
          <cell r="Z33">
            <v>-8.4340593498300003E-7</v>
          </cell>
          <cell r="AA33">
            <v>-8.3746291114500003E-6</v>
          </cell>
          <cell r="AB33">
            <v>2.7945843218800001E-5</v>
          </cell>
          <cell r="AC33">
            <v>3.1900579358200001E-5</v>
          </cell>
          <cell r="AD33">
            <v>3.4116173318499997E-5</v>
          </cell>
          <cell r="AE33">
            <v>2.7779856116000001E-5</v>
          </cell>
          <cell r="AF33">
            <v>2.2901099581599998E-5</v>
          </cell>
          <cell r="AG33">
            <v>1.71549910459E-5</v>
          </cell>
          <cell r="AH33">
            <v>9.4637995446299994E-6</v>
          </cell>
          <cell r="AI33">
            <v>5.8984250786999997E-6</v>
          </cell>
          <cell r="AJ33">
            <v>1.7423409037E-6</v>
          </cell>
          <cell r="AK33">
            <v>2.1460209024E-6</v>
          </cell>
          <cell r="AL33">
            <v>-6.3233421170099999E-7</v>
          </cell>
          <cell r="AM33">
            <v>-3.0615389162199998E-6</v>
          </cell>
          <cell r="AN33">
            <v>-6.0112369886899999E-6</v>
          </cell>
          <cell r="AO33">
            <v>6.8874795975700003E-5</v>
          </cell>
          <cell r="AP33">
            <v>6.89464248043E-5</v>
          </cell>
          <cell r="AQ33">
            <v>5.2612576793199998E-5</v>
          </cell>
          <cell r="AR33">
            <v>3.4665529052900001E-5</v>
          </cell>
          <cell r="AS33">
            <v>2.1620823693E-5</v>
          </cell>
          <cell r="AT33">
            <v>2.8837502679E-5</v>
          </cell>
          <cell r="AU33">
            <v>1.8087448176200001E-5</v>
          </cell>
          <cell r="AV33">
            <v>1.14033915609E-5</v>
          </cell>
          <cell r="AW33">
            <v>6.2357405218799997E-6</v>
          </cell>
          <cell r="AX33">
            <v>2.25548661868E-6</v>
          </cell>
          <cell r="AY33">
            <v>3.7835311350200002E-7</v>
          </cell>
          <cell r="AZ33">
            <v>-3.3709749147000002E-6</v>
          </cell>
          <cell r="BA33">
            <v>-2.7999661139700002E-6</v>
          </cell>
        </row>
        <row r="34">
          <cell r="B34">
            <v>-1.47805192321E-5</v>
          </cell>
          <cell r="C34">
            <v>2.2306311759999999E-6</v>
          </cell>
          <cell r="D34">
            <v>3.4056628616799999E-5</v>
          </cell>
          <cell r="E34">
            <v>4.8423996619899997E-5</v>
          </cell>
          <cell r="F34">
            <v>6.3412177360299999E-5</v>
          </cell>
          <cell r="G34">
            <v>6.6167571001899997E-5</v>
          </cell>
          <cell r="H34">
            <v>6.5141463404300005E-5</v>
          </cell>
          <cell r="I34">
            <v>5.9549189731800002E-5</v>
          </cell>
          <cell r="J34">
            <v>5.1397962241100001E-5</v>
          </cell>
          <cell r="K34">
            <v>3.7008381708700003E-5</v>
          </cell>
          <cell r="L34">
            <v>2.4235905781799999E-5</v>
          </cell>
          <cell r="M34">
            <v>1.9407243665500001E-5</v>
          </cell>
          <cell r="N34">
            <v>1.9393984014000002E-5</v>
          </cell>
          <cell r="O34">
            <v>2.5760724429E-5</v>
          </cell>
          <cell r="P34">
            <v>4.2340738241799998E-5</v>
          </cell>
          <cell r="Q34">
            <v>7.6288382916700001E-5</v>
          </cell>
          <cell r="R34">
            <v>1.07288907094E-4</v>
          </cell>
          <cell r="S34">
            <v>1.0906276454E-4</v>
          </cell>
          <cell r="T34">
            <v>5.1457776241100002E-5</v>
          </cell>
          <cell r="U34">
            <v>3.5205158658799998E-5</v>
          </cell>
          <cell r="V34">
            <v>2.1743489045E-5</v>
          </cell>
          <cell r="W34">
            <v>1.0362452859E-5</v>
          </cell>
          <cell r="X34">
            <v>9.9813340305099998E-6</v>
          </cell>
          <cell r="Y34">
            <v>1.16112563504E-5</v>
          </cell>
          <cell r="Z34">
            <v>5.6098397547699996E-6</v>
          </cell>
          <cell r="AA34">
            <v>-8.4688061150400007E-6</v>
          </cell>
          <cell r="AB34">
            <v>2.2032336412400001E-5</v>
          </cell>
          <cell r="AC34">
            <v>2.6199185810299999E-5</v>
          </cell>
          <cell r="AD34">
            <v>3.2692393149599998E-5</v>
          </cell>
          <cell r="AE34">
            <v>2.7110557901900001E-5</v>
          </cell>
          <cell r="AF34">
            <v>2.46152519003E-5</v>
          </cell>
          <cell r="AG34">
            <v>2.1291957751400001E-5</v>
          </cell>
          <cell r="AH34">
            <v>1.0568570731399999E-5</v>
          </cell>
          <cell r="AI34">
            <v>5.8922023934599997E-6</v>
          </cell>
          <cell r="AJ34">
            <v>2.49523076853E-6</v>
          </cell>
          <cell r="AK34">
            <v>2.9338604314900002E-6</v>
          </cell>
          <cell r="AL34">
            <v>-1.5145281635700001E-6</v>
          </cell>
          <cell r="AM34">
            <v>-5.5933553002599999E-6</v>
          </cell>
          <cell r="AN34">
            <v>-9.8841902710199994E-6</v>
          </cell>
          <cell r="AO34">
            <v>5.2815745649100002E-5</v>
          </cell>
          <cell r="AP34">
            <v>5.8884192105700001E-5</v>
          </cell>
          <cell r="AQ34">
            <v>5.3426483899100003E-5</v>
          </cell>
          <cell r="AR34">
            <v>3.29770442674E-5</v>
          </cell>
          <cell r="AS34">
            <v>1.9805041845100001E-5</v>
          </cell>
          <cell r="AT34">
            <v>4.5877696638E-5</v>
          </cell>
          <cell r="AU34">
            <v>3.1457381269399997E-5</v>
          </cell>
          <cell r="AV34">
            <v>2.2203017558E-5</v>
          </cell>
          <cell r="AW34">
            <v>1.48440122924E-5</v>
          </cell>
          <cell r="AX34">
            <v>9.66097413198E-6</v>
          </cell>
          <cell r="AY34">
            <v>6.0300346086000001E-6</v>
          </cell>
          <cell r="AZ34">
            <v>2.28588952995E-6</v>
          </cell>
          <cell r="BA34">
            <v>-1.4181209983499999E-6</v>
          </cell>
        </row>
        <row r="35">
          <cell r="B35">
            <v>-1.19948599829E-5</v>
          </cell>
          <cell r="C35">
            <v>4.5552764651600002E-6</v>
          </cell>
          <cell r="D35">
            <v>3.79861863765E-5</v>
          </cell>
          <cell r="E35">
            <v>5.5481336296100003E-5</v>
          </cell>
          <cell r="F35">
            <v>7.3978981739099997E-5</v>
          </cell>
          <cell r="G35">
            <v>7.8829896842599995E-5</v>
          </cell>
          <cell r="H35">
            <v>7.7329036991099993E-5</v>
          </cell>
          <cell r="I35">
            <v>7.2034370791199999E-5</v>
          </cell>
          <cell r="J35">
            <v>6.3644915129600004E-5</v>
          </cell>
          <cell r="K35">
            <v>4.87558383166E-5</v>
          </cell>
          <cell r="L35">
            <v>3.4941501419100003E-5</v>
          </cell>
          <cell r="M35">
            <v>3.0009449236299998E-5</v>
          </cell>
          <cell r="N35">
            <v>2.9983729907800001E-5</v>
          </cell>
          <cell r="O35">
            <v>2.0571281653099999E-5</v>
          </cell>
          <cell r="P35">
            <v>3.8127379522600002E-5</v>
          </cell>
          <cell r="Q35">
            <v>7.6272074969000006E-5</v>
          </cell>
          <cell r="R35">
            <v>1.0906276454E-4</v>
          </cell>
          <cell r="S35">
            <v>1.19501518223E-4</v>
          </cell>
          <cell r="T35">
            <v>5.8355147473199999E-5</v>
          </cell>
          <cell r="U35">
            <v>4.20081929948E-5</v>
          </cell>
          <cell r="V35">
            <v>2.8191487894200001E-5</v>
          </cell>
          <cell r="W35">
            <v>1.6066255833700001E-5</v>
          </cell>
          <cell r="X35">
            <v>1.65144509911E-5</v>
          </cell>
          <cell r="Y35">
            <v>1.84525872758E-5</v>
          </cell>
          <cell r="Z35">
            <v>1.0608440912699999E-5</v>
          </cell>
          <cell r="AA35">
            <v>-7.9834341631399993E-6</v>
          </cell>
          <cell r="AB35">
            <v>1.6594730192800001E-5</v>
          </cell>
          <cell r="AC35">
            <v>2.24637138738E-5</v>
          </cell>
          <cell r="AD35">
            <v>3.0045137468600001E-5</v>
          </cell>
          <cell r="AE35">
            <v>2.67159213188E-5</v>
          </cell>
          <cell r="AF35">
            <v>2.7057102555299998E-5</v>
          </cell>
          <cell r="AG35">
            <v>2.5331179985200001E-5</v>
          </cell>
          <cell r="AH35">
            <v>1.5310235057999999E-5</v>
          </cell>
          <cell r="AI35">
            <v>1.03208709138E-5</v>
          </cell>
          <cell r="AJ35">
            <v>6.7368519598499998E-6</v>
          </cell>
          <cell r="AK35">
            <v>6.3092121399699999E-6</v>
          </cell>
          <cell r="AL35">
            <v>1.0380133810400001E-6</v>
          </cell>
          <cell r="AM35">
            <v>-3.3756247355299999E-6</v>
          </cell>
          <cell r="AN35">
            <v>-8.5659964536999994E-6</v>
          </cell>
          <cell r="AO35">
            <v>4.9262935024699997E-5</v>
          </cell>
          <cell r="AP35">
            <v>6.1548949377499996E-5</v>
          </cell>
          <cell r="AQ35">
            <v>6.1893152602600002E-5</v>
          </cell>
          <cell r="AR35">
            <v>4.3954376584200001E-5</v>
          </cell>
          <cell r="AS35">
            <v>3.4197346026200001E-5</v>
          </cell>
          <cell r="AT35">
            <v>5.5999042209999998E-5</v>
          </cell>
          <cell r="AU35">
            <v>4.2213592931499998E-5</v>
          </cell>
          <cell r="AV35">
            <v>3.3647094237499997E-5</v>
          </cell>
          <cell r="AW35">
            <v>2.5962531340200001E-5</v>
          </cell>
          <cell r="AX35">
            <v>2.1018567353799999E-5</v>
          </cell>
          <cell r="AY35">
            <v>1.65448374192E-5</v>
          </cell>
          <cell r="AZ35">
            <v>1.19055217212E-5</v>
          </cell>
          <cell r="BA35">
            <v>4.1337464272199997E-6</v>
          </cell>
        </row>
        <row r="36">
          <cell r="B36">
            <v>-1.7893829823600001E-6</v>
          </cell>
          <cell r="C36">
            <v>5.0846417551200004E-6</v>
          </cell>
          <cell r="D36">
            <v>2.1886453461800001E-5</v>
          </cell>
          <cell r="E36">
            <v>3.3668388222099999E-5</v>
          </cell>
          <cell r="F36">
            <v>4.8033612313400002E-5</v>
          </cell>
          <cell r="G36">
            <v>4.85679174478E-5</v>
          </cell>
          <cell r="H36">
            <v>5.1896056102199999E-5</v>
          </cell>
          <cell r="I36">
            <v>4.76503822729E-5</v>
          </cell>
          <cell r="J36">
            <v>4.3434505707000003E-5</v>
          </cell>
          <cell r="K36">
            <v>3.3040750178000003E-5</v>
          </cell>
          <cell r="L36">
            <v>2.3270819569700001E-5</v>
          </cell>
          <cell r="M36">
            <v>2.0075555611999998E-5</v>
          </cell>
          <cell r="N36">
            <v>2.0061183032799999E-5</v>
          </cell>
          <cell r="O36">
            <v>8.0163865474199992E-6</v>
          </cell>
          <cell r="P36">
            <v>1.5982233008500001E-5</v>
          </cell>
          <cell r="Q36">
            <v>3.27795593411E-5</v>
          </cell>
          <cell r="R36">
            <v>5.1457776241100002E-5</v>
          </cell>
          <cell r="S36">
            <v>5.8355147473199999E-5</v>
          </cell>
          <cell r="T36">
            <v>1.1984269572E-4</v>
          </cell>
          <cell r="U36">
            <v>1.0843381057299999E-4</v>
          </cell>
          <cell r="V36">
            <v>9.8788378310000002E-5</v>
          </cell>
          <cell r="W36">
            <v>9.2039587474900003E-5</v>
          </cell>
          <cell r="X36">
            <v>7.5590948666300002E-5</v>
          </cell>
          <cell r="Y36">
            <v>5.2925120275700002E-5</v>
          </cell>
          <cell r="Z36">
            <v>3.8402812151999999E-5</v>
          </cell>
          <cell r="AA36">
            <v>-3.1824163449500002E-6</v>
          </cell>
          <cell r="AB36">
            <v>1.6648901585700002E-5</v>
          </cell>
          <cell r="AC36">
            <v>1.30070162796E-5</v>
          </cell>
          <cell r="AD36">
            <v>1.94656886402E-5</v>
          </cell>
          <cell r="AE36">
            <v>3.71259717093E-5</v>
          </cell>
          <cell r="AF36">
            <v>5.7109011565599998E-5</v>
          </cell>
          <cell r="AG36">
            <v>6.0613790803299997E-5</v>
          </cell>
          <cell r="AH36">
            <v>5.4371615393900001E-5</v>
          </cell>
          <cell r="AI36">
            <v>4.9768447097800001E-5</v>
          </cell>
          <cell r="AJ36">
            <v>4.7028626953299997E-5</v>
          </cell>
          <cell r="AK36">
            <v>3.8798807804100003E-5</v>
          </cell>
          <cell r="AL36">
            <v>2.8731382572399998E-5</v>
          </cell>
          <cell r="AM36">
            <v>2.1518087412900001E-5</v>
          </cell>
          <cell r="AN36">
            <v>1.6006585427000001E-5</v>
          </cell>
          <cell r="AO36">
            <v>2.8735497504000001E-5</v>
          </cell>
          <cell r="AP36">
            <v>2.70622011762E-5</v>
          </cell>
          <cell r="AQ36">
            <v>4.6239662781799999E-5</v>
          </cell>
          <cell r="AR36">
            <v>7.6069822808799996E-5</v>
          </cell>
          <cell r="AS36">
            <v>1.02058202677E-4</v>
          </cell>
          <cell r="AT36">
            <v>1.2248492862800001E-4</v>
          </cell>
          <cell r="AU36">
            <v>1.09053477477E-4</v>
          </cell>
          <cell r="AV36">
            <v>9.7248367069399996E-5</v>
          </cell>
          <cell r="AW36">
            <v>9.3045950792900006E-5</v>
          </cell>
          <cell r="AX36">
            <v>8.0467674134900003E-5</v>
          </cell>
          <cell r="AY36">
            <v>6.5052110115600001E-5</v>
          </cell>
          <cell r="AZ36">
            <v>5.5073004368599997E-5</v>
          </cell>
          <cell r="BA36">
            <v>1.47978499727E-5</v>
          </cell>
        </row>
        <row r="37">
          <cell r="B37">
            <v>-1.9597691703999999E-6</v>
          </cell>
          <cell r="C37">
            <v>1.83840727699E-6</v>
          </cell>
          <cell r="D37">
            <v>1.5805250468100001E-5</v>
          </cell>
          <cell r="E37">
            <v>2.5529895627800001E-5</v>
          </cell>
          <cell r="F37">
            <v>3.8136160515500003E-5</v>
          </cell>
          <cell r="G37">
            <v>3.8190129115500001E-5</v>
          </cell>
          <cell r="H37">
            <v>4.1928345741900003E-5</v>
          </cell>
          <cell r="I37">
            <v>3.9045038326699998E-5</v>
          </cell>
          <cell r="J37">
            <v>3.6808174325800002E-5</v>
          </cell>
          <cell r="K37">
            <v>3.0387261053600001E-5</v>
          </cell>
          <cell r="L37">
            <v>2.3499070486999999E-5</v>
          </cell>
          <cell r="M37">
            <v>2.13806371726E-5</v>
          </cell>
          <cell r="N37">
            <v>2.13678088629E-5</v>
          </cell>
          <cell r="O37">
            <v>-2.6718022105900001E-6</v>
          </cell>
          <cell r="P37">
            <v>4.1052710281900003E-6</v>
          </cell>
          <cell r="Q37">
            <v>1.82471420446E-5</v>
          </cell>
          <cell r="R37">
            <v>3.5205158658799998E-5</v>
          </cell>
          <cell r="S37">
            <v>4.20081929948E-5</v>
          </cell>
          <cell r="T37">
            <v>1.0843381057299999E-4</v>
          </cell>
          <cell r="U37">
            <v>1.0602833376199999E-4</v>
          </cell>
          <cell r="V37">
            <v>1.0187519058499999E-4</v>
          </cell>
          <cell r="W37">
            <v>1.01207992808E-4</v>
          </cell>
          <cell r="X37">
            <v>8.0712922713999997E-5</v>
          </cell>
          <cell r="Y37">
            <v>5.2815118155099997E-5</v>
          </cell>
          <cell r="Z37">
            <v>3.9234632583999997E-5</v>
          </cell>
          <cell r="AA37">
            <v>1.2360317408100001E-6</v>
          </cell>
          <cell r="AB37">
            <v>4.0103093325499996E-6</v>
          </cell>
          <cell r="AC37">
            <v>1.5181537483399999E-6</v>
          </cell>
          <cell r="AD37">
            <v>8.6866968871299997E-6</v>
          </cell>
          <cell r="AE37">
            <v>2.8757466285100001E-5</v>
          </cell>
          <cell r="AF37">
            <v>5.0338931715900001E-5</v>
          </cell>
          <cell r="AG37">
            <v>5.5363606101099999E-5</v>
          </cell>
          <cell r="AH37">
            <v>5.13695361291E-5</v>
          </cell>
          <cell r="AI37">
            <v>4.73356324727E-5</v>
          </cell>
          <cell r="AJ37">
            <v>4.6428397434599997E-5</v>
          </cell>
          <cell r="AK37">
            <v>3.8459189308700002E-5</v>
          </cell>
          <cell r="AL37">
            <v>2.8979664049600001E-5</v>
          </cell>
          <cell r="AM37">
            <v>2.2462360380099998E-5</v>
          </cell>
          <cell r="AN37">
            <v>1.8485344145200002E-5</v>
          </cell>
          <cell r="AO37">
            <v>1.1458775720599999E-5</v>
          </cell>
          <cell r="AP37">
            <v>9.8041557551299999E-6</v>
          </cell>
          <cell r="AQ37">
            <v>3.43710343886E-5</v>
          </cell>
          <cell r="AR37">
            <v>6.6968511659599997E-5</v>
          </cell>
          <cell r="AS37">
            <v>9.4569548540800004E-5</v>
          </cell>
          <cell r="AT37">
            <v>1.1402936955400001E-4</v>
          </cell>
          <cell r="AU37">
            <v>1.04755231851E-4</v>
          </cell>
          <cell r="AV37">
            <v>9.5522113477500005E-5</v>
          </cell>
          <cell r="AW37">
            <v>9.3227937603600005E-5</v>
          </cell>
          <cell r="AX37">
            <v>8.1542167586299994E-5</v>
          </cell>
          <cell r="AY37">
            <v>6.6144219813700007E-5</v>
          </cell>
          <cell r="AZ37">
            <v>5.7325585335999997E-5</v>
          </cell>
          <cell r="BA37">
            <v>1.9898210076E-5</v>
          </cell>
        </row>
        <row r="38">
          <cell r="B38">
            <v>-3.0412545294E-6</v>
          </cell>
          <cell r="C38">
            <v>-1.56826900303E-6</v>
          </cell>
          <cell r="D38">
            <v>9.9878586223500005E-6</v>
          </cell>
          <cell r="E38">
            <v>1.8052241411999999E-5</v>
          </cell>
          <cell r="F38">
            <v>2.8949829519300001E-5</v>
          </cell>
          <cell r="G38">
            <v>3.0325849705E-5</v>
          </cell>
          <cell r="H38">
            <v>3.3896136264199999E-5</v>
          </cell>
          <cell r="I38">
            <v>3.2062045424899999E-5</v>
          </cell>
          <cell r="J38">
            <v>3.1492068796599998E-5</v>
          </cell>
          <cell r="K38">
            <v>2.84675743651E-5</v>
          </cell>
          <cell r="L38">
            <v>2.3826427302099999E-5</v>
          </cell>
          <cell r="M38">
            <v>2.2076570999900001E-5</v>
          </cell>
          <cell r="N38">
            <v>2.2067333728400001E-5</v>
          </cell>
          <cell r="O38">
            <v>-1.1023072029799999E-5</v>
          </cell>
          <cell r="P38">
            <v>-5.0034766030900002E-6</v>
          </cell>
          <cell r="Q38">
            <v>6.7283969286299999E-6</v>
          </cell>
          <cell r="R38">
            <v>2.1743489045E-5</v>
          </cell>
          <cell r="S38">
            <v>2.8191487894200001E-5</v>
          </cell>
          <cell r="T38">
            <v>9.8788378310000002E-5</v>
          </cell>
          <cell r="U38">
            <v>1.0187519058499999E-4</v>
          </cell>
          <cell r="V38">
            <v>1.05092538775E-4</v>
          </cell>
          <cell r="W38">
            <v>1.0937584898000001E-4</v>
          </cell>
          <cell r="X38">
            <v>8.5270969102500005E-5</v>
          </cell>
          <cell r="Y38">
            <v>5.3203338970699998E-5</v>
          </cell>
          <cell r="Z38">
            <v>4.0996440691200002E-5</v>
          </cell>
          <cell r="AA38">
            <v>6.3158926042299997E-6</v>
          </cell>
          <cell r="AB38">
            <v>-8.5829751487899996E-6</v>
          </cell>
          <cell r="AC38">
            <v>-8.6403060553900008E-6</v>
          </cell>
          <cell r="AD38">
            <v>-1.3142392252800001E-7</v>
          </cell>
          <cell r="AE38">
            <v>2.1349812769700001E-5</v>
          </cell>
          <cell r="AF38">
            <v>4.3686174324700001E-5</v>
          </cell>
          <cell r="AG38">
            <v>5.0000651646000001E-5</v>
          </cell>
          <cell r="AH38">
            <v>4.8040994320599999E-5</v>
          </cell>
          <cell r="AI38">
            <v>4.4732814126100002E-5</v>
          </cell>
          <cell r="AJ38">
            <v>4.5145928770800003E-5</v>
          </cell>
          <cell r="AK38">
            <v>3.8034051561499999E-5</v>
          </cell>
          <cell r="AL38">
            <v>2.9238366612599999E-5</v>
          </cell>
          <cell r="AM38">
            <v>2.35974329791E-5</v>
          </cell>
          <cell r="AN38">
            <v>2.09280621728E-5</v>
          </cell>
          <cell r="AO38">
            <v>-3.01346306295E-6</v>
          </cell>
          <cell r="AP38">
            <v>-4.9227968526700002E-6</v>
          </cell>
          <cell r="AQ38">
            <v>2.2153457429599999E-5</v>
          </cell>
          <cell r="AR38">
            <v>5.6881137969399997E-5</v>
          </cell>
          <cell r="AS38">
            <v>8.5533598249400007E-5</v>
          </cell>
          <cell r="AT38">
            <v>1.06173861254E-4</v>
          </cell>
          <cell r="AU38">
            <v>1.00164139838E-4</v>
          </cell>
          <cell r="AV38">
            <v>9.3208178701300007E-5</v>
          </cell>
          <cell r="AW38">
            <v>9.2341419356400004E-5</v>
          </cell>
          <cell r="AX38">
            <v>8.1665336891599996E-5</v>
          </cell>
          <cell r="AY38">
            <v>6.6674177218699993E-5</v>
          </cell>
          <cell r="AZ38">
            <v>5.8552061984199997E-5</v>
          </cell>
          <cell r="BA38">
            <v>2.61012388033E-5</v>
          </cell>
        </row>
        <row r="39">
          <cell r="B39">
            <v>-3.529065575E-6</v>
          </cell>
          <cell r="C39">
            <v>-4.6476521399200003E-6</v>
          </cell>
          <cell r="D39">
            <v>4.7002087284100002E-6</v>
          </cell>
          <cell r="E39">
            <v>1.1036116300900001E-5</v>
          </cell>
          <cell r="F39">
            <v>2.139197574E-5</v>
          </cell>
          <cell r="G39">
            <v>2.13149184959E-5</v>
          </cell>
          <cell r="H39">
            <v>2.6305583679300001E-5</v>
          </cell>
          <cell r="I39">
            <v>2.54898069155E-5</v>
          </cell>
          <cell r="J39">
            <v>2.65629485331E-5</v>
          </cell>
          <cell r="K39">
            <v>2.6606003408200001E-5</v>
          </cell>
          <cell r="L39">
            <v>2.4246597548100002E-5</v>
          </cell>
          <cell r="M39">
            <v>2.3509163758299999E-5</v>
          </cell>
          <cell r="N39">
            <v>2.35074078153E-5</v>
          </cell>
          <cell r="O39">
            <v>-1.7928423279799999E-5</v>
          </cell>
          <cell r="P39">
            <v>-1.2696794017700001E-5</v>
          </cell>
          <cell r="Q39">
            <v>-3.5982716648500002E-6</v>
          </cell>
          <cell r="R39">
            <v>1.0362452859E-5</v>
          </cell>
          <cell r="S39">
            <v>1.6066255833700001E-5</v>
          </cell>
          <cell r="T39">
            <v>9.2039587474900003E-5</v>
          </cell>
          <cell r="U39">
            <v>1.01207992808E-4</v>
          </cell>
          <cell r="V39">
            <v>1.0937584898000001E-4</v>
          </cell>
          <cell r="W39">
            <v>1.20762999892E-4</v>
          </cell>
          <cell r="X39">
            <v>9.1533697467100004E-5</v>
          </cell>
          <cell r="Y39">
            <v>5.3496045804099999E-5</v>
          </cell>
          <cell r="Z39">
            <v>4.2514586735599999E-5</v>
          </cell>
          <cell r="AA39">
            <v>1.13612616339E-5</v>
          </cell>
          <cell r="AB39">
            <v>-1.8836129396999999E-5</v>
          </cell>
          <cell r="AC39">
            <v>-1.6946248577699999E-5</v>
          </cell>
          <cell r="AD39">
            <v>-6.8887751241600003E-6</v>
          </cell>
          <cell r="AE39">
            <v>1.6571764553800001E-5</v>
          </cell>
          <cell r="AF39">
            <v>4.01384452977E-5</v>
          </cell>
          <cell r="AG39">
            <v>4.7221643695400002E-5</v>
          </cell>
          <cell r="AH39">
            <v>4.7127773101600002E-5</v>
          </cell>
          <cell r="AI39">
            <v>4.4219489680499997E-5</v>
          </cell>
          <cell r="AJ39">
            <v>4.5901426466700001E-5</v>
          </cell>
          <cell r="AK39">
            <v>3.8988832775700003E-5</v>
          </cell>
          <cell r="AL39">
            <v>3.0360922525999999E-5</v>
          </cell>
          <cell r="AM39">
            <v>2.5138320978399999E-5</v>
          </cell>
          <cell r="AN39">
            <v>2.40478513017E-5</v>
          </cell>
          <cell r="AO39">
            <v>-1.58009288755E-5</v>
          </cell>
          <cell r="AP39">
            <v>-1.6896114368299999E-5</v>
          </cell>
          <cell r="AQ39">
            <v>1.22827062466E-5</v>
          </cell>
          <cell r="AR39">
            <v>4.9682007415599997E-5</v>
          </cell>
          <cell r="AS39">
            <v>7.9459471562900002E-5</v>
          </cell>
          <cell r="AT39">
            <v>1.01609437131E-4</v>
          </cell>
          <cell r="AU39">
            <v>9.8332535959300005E-5</v>
          </cell>
          <cell r="AV39">
            <v>9.3425109851399997E-5</v>
          </cell>
          <cell r="AW39">
            <v>9.4013401808299994E-5</v>
          </cell>
          <cell r="AX39">
            <v>8.3742011521199995E-5</v>
          </cell>
          <cell r="AY39">
            <v>6.8056440866599995E-5</v>
          </cell>
          <cell r="AZ39">
            <v>6.0442603435500002E-5</v>
          </cell>
          <cell r="BA39">
            <v>3.2208493191500003E-5</v>
          </cell>
        </row>
        <row r="40">
          <cell r="B40">
            <v>-1.4526019780900001E-6</v>
          </cell>
          <cell r="C40">
            <v>-1.1523138753199999E-6</v>
          </cell>
          <cell r="D40">
            <v>6.4890305904299999E-6</v>
          </cell>
          <cell r="E40">
            <v>1.43943169136E-5</v>
          </cell>
          <cell r="F40">
            <v>2.4008060155000001E-5</v>
          </cell>
          <cell r="G40">
            <v>2.6621262529599999E-5</v>
          </cell>
          <cell r="H40">
            <v>3.0412365286900001E-5</v>
          </cell>
          <cell r="I40">
            <v>2.9895121997199998E-5</v>
          </cell>
          <cell r="J40">
            <v>3.0339310167700001E-5</v>
          </cell>
          <cell r="K40">
            <v>2.9713384913199999E-5</v>
          </cell>
          <cell r="L40">
            <v>2.7263829113799999E-5</v>
          </cell>
          <cell r="M40">
            <v>2.6396593676300001E-5</v>
          </cell>
          <cell r="N40">
            <v>2.6389467168900001E-5</v>
          </cell>
          <cell r="O40">
            <v>-1.3995840122500001E-5</v>
          </cell>
          <cell r="P40">
            <v>-1.0051799190600001E-5</v>
          </cell>
          <cell r="Q40">
            <v>-1.8047773418000001E-6</v>
          </cell>
          <cell r="R40">
            <v>9.9813340305099998E-6</v>
          </cell>
          <cell r="S40">
            <v>1.65144509911E-5</v>
          </cell>
          <cell r="T40">
            <v>7.5590948666300002E-5</v>
          </cell>
          <cell r="U40">
            <v>8.0712922713999997E-5</v>
          </cell>
          <cell r="V40">
            <v>8.5270969102500005E-5</v>
          </cell>
          <cell r="W40">
            <v>9.1533697467100004E-5</v>
          </cell>
          <cell r="X40">
            <v>7.7407410533800002E-5</v>
          </cell>
          <cell r="Y40">
            <v>5.5986686440799997E-5</v>
          </cell>
          <cell r="Z40">
            <v>4.3768155476700001E-5</v>
          </cell>
          <cell r="AA40">
            <v>1.3453217575599999E-5</v>
          </cell>
          <cell r="AB40">
            <v>-1.3560528601100001E-5</v>
          </cell>
          <cell r="AC40">
            <v>-1.12373601457E-5</v>
          </cell>
          <cell r="AD40">
            <v>-2.9565528991800001E-6</v>
          </cell>
          <cell r="AE40">
            <v>1.5042670462899999E-5</v>
          </cell>
          <cell r="AF40">
            <v>3.4486201592499999E-5</v>
          </cell>
          <cell r="AG40">
            <v>4.1397028642899999E-5</v>
          </cell>
          <cell r="AH40">
            <v>4.1421284708899999E-5</v>
          </cell>
          <cell r="AI40">
            <v>3.9307938739399997E-5</v>
          </cell>
          <cell r="AJ40">
            <v>3.9784652722500003E-5</v>
          </cell>
          <cell r="AK40">
            <v>3.4233693067799998E-5</v>
          </cell>
          <cell r="AL40">
            <v>2.75288414408E-5</v>
          </cell>
          <cell r="AM40">
            <v>2.31415648774E-5</v>
          </cell>
          <cell r="AN40">
            <v>2.0610463926299999E-5</v>
          </cell>
          <cell r="AO40">
            <v>-1.48073369134E-5</v>
          </cell>
          <cell r="AP40">
            <v>-1.4563207100799999E-5</v>
          </cell>
          <cell r="AQ40">
            <v>9.4377482282999999E-6</v>
          </cell>
          <cell r="AR40">
            <v>3.7402091773999999E-5</v>
          </cell>
          <cell r="AS40">
            <v>6.2803200749999999E-5</v>
          </cell>
          <cell r="AT40">
            <v>8.2920321799700005E-5</v>
          </cell>
          <cell r="AU40">
            <v>8.1975358986100002E-5</v>
          </cell>
          <cell r="AV40">
            <v>7.9327939128900007E-5</v>
          </cell>
          <cell r="AW40">
            <v>8.0577580455299994E-5</v>
          </cell>
          <cell r="AX40">
            <v>7.4175976379300002E-5</v>
          </cell>
          <cell r="AY40">
            <v>6.5081941103200004E-5</v>
          </cell>
          <cell r="AZ40">
            <v>5.82976021025E-5</v>
          </cell>
          <cell r="BA40">
            <v>3.11695694737E-5</v>
          </cell>
        </row>
        <row r="41">
          <cell r="B41">
            <v>2.1701029081299998E-6</v>
          </cell>
          <cell r="C41">
            <v>3.02921044682E-6</v>
          </cell>
          <cell r="D41">
            <v>8.5498894860299996E-6</v>
          </cell>
          <cell r="E41">
            <v>1.7197562843099999E-5</v>
          </cell>
          <cell r="F41">
            <v>2.6239619667400001E-5</v>
          </cell>
          <cell r="G41">
            <v>3.2801263542800003E-5</v>
          </cell>
          <cell r="H41">
            <v>3.41983858463E-5</v>
          </cell>
          <cell r="I41">
            <v>3.3691735062699998E-5</v>
          </cell>
          <cell r="J41">
            <v>3.3579128726699999E-5</v>
          </cell>
          <cell r="K41">
            <v>3.2537814683E-5</v>
          </cell>
          <cell r="L41">
            <v>3.0663588283400002E-5</v>
          </cell>
          <cell r="M41">
            <v>2.9751064129899999E-5</v>
          </cell>
          <cell r="N41">
            <v>2.9733236317600001E-5</v>
          </cell>
          <cell r="O41">
            <v>-6.6554154158000001E-6</v>
          </cell>
          <cell r="P41">
            <v>-4.5604452226900002E-6</v>
          </cell>
          <cell r="Q41">
            <v>2.5751450853600001E-6</v>
          </cell>
          <cell r="R41">
            <v>1.16112563504E-5</v>
          </cell>
          <cell r="S41">
            <v>1.84525872758E-5</v>
          </cell>
          <cell r="T41">
            <v>5.2925120275700002E-5</v>
          </cell>
          <cell r="U41">
            <v>5.2815118155099997E-5</v>
          </cell>
          <cell r="V41">
            <v>5.3203338970699998E-5</v>
          </cell>
          <cell r="W41">
            <v>5.3496045804099999E-5</v>
          </cell>
          <cell r="X41">
            <v>5.5986686440799997E-5</v>
          </cell>
          <cell r="Y41">
            <v>6.0409600386400003E-5</v>
          </cell>
          <cell r="Z41">
            <v>4.5656368428599997E-5</v>
          </cell>
          <cell r="AA41">
            <v>1.80974218786E-5</v>
          </cell>
          <cell r="AB41">
            <v>-6.8558857940199999E-6</v>
          </cell>
          <cell r="AC41">
            <v>-2.8095003998399998E-6</v>
          </cell>
          <cell r="AD41">
            <v>3.3151284468700001E-6</v>
          </cell>
          <cell r="AE41">
            <v>1.39826252713E-5</v>
          </cell>
          <cell r="AF41">
            <v>2.7541870458600002E-5</v>
          </cell>
          <cell r="AG41">
            <v>3.3618210941899997E-5</v>
          </cell>
          <cell r="AH41">
            <v>3.3857319764900002E-5</v>
          </cell>
          <cell r="AI41">
            <v>3.3006581290399999E-5</v>
          </cell>
          <cell r="AJ41">
            <v>3.25464545105E-5</v>
          </cell>
          <cell r="AK41">
            <v>2.9102106015800001E-5</v>
          </cell>
          <cell r="AL41">
            <v>2.54494667966E-5</v>
          </cell>
          <cell r="AM41">
            <v>2.23750477551E-5</v>
          </cell>
          <cell r="AN41">
            <v>1.8235720207899999E-5</v>
          </cell>
          <cell r="AO41">
            <v>-4.4741567693300003E-6</v>
          </cell>
          <cell r="AP41">
            <v>-4.9471873223400001E-6</v>
          </cell>
          <cell r="AQ41">
            <v>7.6566335351699994E-6</v>
          </cell>
          <cell r="AR41">
            <v>2.1017694824099998E-5</v>
          </cell>
          <cell r="AS41">
            <v>3.9348156938700001E-5</v>
          </cell>
          <cell r="AT41">
            <v>5.7731594634799998E-5</v>
          </cell>
          <cell r="AU41">
            <v>6.0071279429400003E-5</v>
          </cell>
          <cell r="AV41">
            <v>6.04319520317E-5</v>
          </cell>
          <cell r="AW41">
            <v>6.2591826197299998E-5</v>
          </cell>
          <cell r="AX41">
            <v>6.2118586538300002E-5</v>
          </cell>
          <cell r="AY41">
            <v>6.2141607767000003E-5</v>
          </cell>
          <cell r="AZ41">
            <v>5.6674448401400002E-5</v>
          </cell>
          <cell r="BA41">
            <v>3.2715479221599999E-5</v>
          </cell>
        </row>
        <row r="42">
          <cell r="B42">
            <v>1.3978948168E-6</v>
          </cell>
          <cell r="C42">
            <v>6.5683681399600003E-7</v>
          </cell>
          <cell r="D42">
            <v>4.1474519322799997E-6</v>
          </cell>
          <cell r="E42">
            <v>1.04591593564E-5</v>
          </cell>
          <cell r="F42">
            <v>1.8584277704500001E-5</v>
          </cell>
          <cell r="G42">
            <v>2.64513137469E-5</v>
          </cell>
          <cell r="H42">
            <v>2.7262597326799999E-5</v>
          </cell>
          <cell r="I42">
            <v>2.73982002757E-5</v>
          </cell>
          <cell r="J42">
            <v>2.7888829934599998E-5</v>
          </cell>
          <cell r="K42">
            <v>2.8349685287299999E-5</v>
          </cell>
          <cell r="L42">
            <v>2.7023204137600001E-5</v>
          </cell>
          <cell r="M42">
            <v>2.6445758153799999E-5</v>
          </cell>
          <cell r="N42">
            <v>2.6429820501099999E-5</v>
          </cell>
          <cell r="O42">
            <v>-7.9385599524200005E-6</v>
          </cell>
          <cell r="P42">
            <v>-6.4593419822500003E-6</v>
          </cell>
          <cell r="Q42">
            <v>-8.4340593498300003E-7</v>
          </cell>
          <cell r="R42">
            <v>5.6098397547699996E-6</v>
          </cell>
          <cell r="S42">
            <v>1.0608440912699999E-5</v>
          </cell>
          <cell r="T42">
            <v>3.8402812151999999E-5</v>
          </cell>
          <cell r="U42">
            <v>3.9234632583999997E-5</v>
          </cell>
          <cell r="V42">
            <v>4.0996440691200002E-5</v>
          </cell>
          <cell r="W42">
            <v>4.2514586735599999E-5</v>
          </cell>
          <cell r="X42">
            <v>4.3768155476700001E-5</v>
          </cell>
          <cell r="Y42">
            <v>4.5656368428599997E-5</v>
          </cell>
          <cell r="Z42">
            <v>4.06322582064E-5</v>
          </cell>
          <cell r="AA42">
            <v>2.04253978037E-5</v>
          </cell>
          <cell r="AB42">
            <v>-8.9283256370800008E-6</v>
          </cell>
          <cell r="AC42">
            <v>-5.4804971684199998E-6</v>
          </cell>
          <cell r="AD42">
            <v>9.8676925992599992E-7</v>
          </cell>
          <cell r="AE42">
            <v>9.64505292911E-6</v>
          </cell>
          <cell r="AF42">
            <v>2.0599964159699999E-5</v>
          </cell>
          <cell r="AG42">
            <v>2.6512868243100002E-5</v>
          </cell>
          <cell r="AH42">
            <v>2.7215223673399998E-5</v>
          </cell>
          <cell r="AI42">
            <v>2.66662328178E-5</v>
          </cell>
          <cell r="AJ42">
            <v>2.6084199804099999E-5</v>
          </cell>
          <cell r="AK42">
            <v>2.3184529037899999E-5</v>
          </cell>
          <cell r="AL42">
            <v>2.0017193376900001E-5</v>
          </cell>
          <cell r="AM42">
            <v>1.7597433660599998E-5</v>
          </cell>
          <cell r="AN42">
            <v>1.44591996765E-5</v>
          </cell>
          <cell r="AO42">
            <v>-9.7066939043700006E-6</v>
          </cell>
          <cell r="AP42">
            <v>-1.07756286329E-5</v>
          </cell>
          <cell r="AQ42">
            <v>-2.8064525963099998E-6</v>
          </cell>
          <cell r="AR42">
            <v>7.86625493296E-6</v>
          </cell>
          <cell r="AS42">
            <v>2.2956269952900001E-5</v>
          </cell>
          <cell r="AT42">
            <v>4.1927742429100003E-5</v>
          </cell>
          <cell r="AU42">
            <v>4.3975121635699998E-5</v>
          </cell>
          <cell r="AV42">
            <v>4.4047693598600003E-5</v>
          </cell>
          <cell r="AW42">
            <v>4.5908930828099998E-5</v>
          </cell>
          <cell r="AX42">
            <v>4.6548914076799999E-5</v>
          </cell>
          <cell r="AY42">
            <v>4.7371006626499999E-5</v>
          </cell>
          <cell r="AZ42">
            <v>4.3707047856200001E-5</v>
          </cell>
          <cell r="BA42">
            <v>2.6315251510899999E-5</v>
          </cell>
        </row>
        <row r="43">
          <cell r="B43">
            <v>1.69965600492E-6</v>
          </cell>
          <cell r="C43">
            <v>-3.5043324120300001E-6</v>
          </cell>
          <cell r="D43">
            <v>-4.8065637117999998E-6</v>
          </cell>
          <cell r="E43">
            <v>-4.20119376621E-6</v>
          </cell>
          <cell r="F43">
            <v>-3.2896364344300001E-6</v>
          </cell>
          <cell r="G43">
            <v>3.40191394195E-6</v>
          </cell>
          <cell r="H43">
            <v>3.0737306605499998E-6</v>
          </cell>
          <cell r="I43">
            <v>3.9745085408299998E-6</v>
          </cell>
          <cell r="J43">
            <v>5.8746332061799996E-6</v>
          </cell>
          <cell r="K43">
            <v>1.0934763078200001E-5</v>
          </cell>
          <cell r="L43">
            <v>1.33962532782E-5</v>
          </cell>
          <cell r="M43">
            <v>1.4328163703299999E-5</v>
          </cell>
          <cell r="N43">
            <v>1.43219070348E-5</v>
          </cell>
          <cell r="O43">
            <v>-6.39540262174E-6</v>
          </cell>
          <cell r="P43">
            <v>-7.9858083267300007E-6</v>
          </cell>
          <cell r="Q43">
            <v>-8.3746291114500003E-6</v>
          </cell>
          <cell r="R43">
            <v>-8.4688061150400007E-6</v>
          </cell>
          <cell r="S43">
            <v>-7.9834341631399993E-6</v>
          </cell>
          <cell r="T43">
            <v>-3.1824163449500002E-6</v>
          </cell>
          <cell r="U43">
            <v>1.2360317408100001E-6</v>
          </cell>
          <cell r="V43">
            <v>6.3158926042299997E-6</v>
          </cell>
          <cell r="W43">
            <v>1.13612616339E-5</v>
          </cell>
          <cell r="X43">
            <v>1.3453217575599999E-5</v>
          </cell>
          <cell r="Y43">
            <v>1.80974218786E-5</v>
          </cell>
          <cell r="Z43">
            <v>2.04253978037E-5</v>
          </cell>
          <cell r="AA43">
            <v>3.8929216255999998E-5</v>
          </cell>
          <cell r="AB43">
            <v>-1.30611492036E-5</v>
          </cell>
          <cell r="AC43">
            <v>-1.01647942607E-5</v>
          </cell>
          <cell r="AD43">
            <v>-4.7446728472399999E-6</v>
          </cell>
          <cell r="AE43">
            <v>-1.67454400421E-6</v>
          </cell>
          <cell r="AF43">
            <v>1.9829992301899999E-6</v>
          </cell>
          <cell r="AG43">
            <v>5.7945761784399999E-6</v>
          </cell>
          <cell r="AH43">
            <v>8.11385504097E-6</v>
          </cell>
          <cell r="AI43">
            <v>8.9355104292699992E-6</v>
          </cell>
          <cell r="AJ43">
            <v>9.3853425229399995E-6</v>
          </cell>
          <cell r="AK43">
            <v>9.7830576147999999E-6</v>
          </cell>
          <cell r="AL43">
            <v>9.8097048798900003E-6</v>
          </cell>
          <cell r="AM43">
            <v>9.5661749644900003E-6</v>
          </cell>
          <cell r="AN43">
            <v>1.0121723859400001E-5</v>
          </cell>
          <cell r="AO43">
            <v>-1.2019843199E-5</v>
          </cell>
          <cell r="AP43">
            <v>-2.0724700301600001E-5</v>
          </cell>
          <cell r="AQ43">
            <v>-2.06108356433E-5</v>
          </cell>
          <cell r="AR43">
            <v>-1.95406387231E-5</v>
          </cell>
          <cell r="AS43">
            <v>-1.44408807603E-5</v>
          </cell>
          <cell r="AT43">
            <v>-1.20814716724E-6</v>
          </cell>
          <cell r="AU43">
            <v>3.95468210784E-6</v>
          </cell>
          <cell r="AV43">
            <v>5.7477780408500003E-6</v>
          </cell>
          <cell r="AW43">
            <v>8.0895883369899999E-6</v>
          </cell>
          <cell r="AX43">
            <v>1.17292399921E-5</v>
          </cell>
          <cell r="AY43">
            <v>1.7314594822300001E-5</v>
          </cell>
          <cell r="AZ43">
            <v>1.7421070039400001E-5</v>
          </cell>
          <cell r="BA43">
            <v>2.4370605124E-5</v>
          </cell>
        </row>
        <row r="44">
          <cell r="B44">
            <v>2.0378489498800001E-5</v>
          </cell>
          <cell r="C44">
            <v>2.2434063063000001E-5</v>
          </cell>
          <cell r="D44">
            <v>1.5627705714999999E-5</v>
          </cell>
          <cell r="E44">
            <v>1.0309067295999999E-5</v>
          </cell>
          <cell r="F44">
            <v>1.1130067390800001E-5</v>
          </cell>
          <cell r="G44">
            <v>4.5424302360999998E-6</v>
          </cell>
          <cell r="H44">
            <v>2.1999697898699999E-6</v>
          </cell>
          <cell r="I44">
            <v>1.0405024079E-6</v>
          </cell>
          <cell r="J44">
            <v>-1.79780988615E-6</v>
          </cell>
          <cell r="K44">
            <v>-7.5767961986899998E-6</v>
          </cell>
          <cell r="L44">
            <v>-9.3156045718299999E-6</v>
          </cell>
          <cell r="M44">
            <v>-7.39901849744E-6</v>
          </cell>
          <cell r="N44">
            <v>-7.3961697801099996E-6</v>
          </cell>
          <cell r="O44">
            <v>6.1626818366700004E-5</v>
          </cell>
          <cell r="P44">
            <v>4.8252528735099999E-5</v>
          </cell>
          <cell r="Q44">
            <v>2.7945843218800001E-5</v>
          </cell>
          <cell r="R44">
            <v>2.2032336412400001E-5</v>
          </cell>
          <cell r="S44">
            <v>1.6594730192800001E-5</v>
          </cell>
          <cell r="T44">
            <v>1.6648901585700002E-5</v>
          </cell>
          <cell r="U44">
            <v>4.0103093325499996E-6</v>
          </cell>
          <cell r="V44">
            <v>-8.5829751487899996E-6</v>
          </cell>
          <cell r="W44">
            <v>-1.8836129396999999E-5</v>
          </cell>
          <cell r="X44">
            <v>-1.3560528601100001E-5</v>
          </cell>
          <cell r="Y44">
            <v>-6.8558857940199999E-6</v>
          </cell>
          <cell r="Z44">
            <v>-8.9283256370800008E-6</v>
          </cell>
          <cell r="AA44">
            <v>-1.30611492036E-5</v>
          </cell>
          <cell r="AB44">
            <v>1.4644229514500001E-4</v>
          </cell>
          <cell r="AC44">
            <v>9.45311987087E-5</v>
          </cell>
          <cell r="AD44">
            <v>6.1131151332599997E-5</v>
          </cell>
          <cell r="AE44">
            <v>4.6746797835400003E-5</v>
          </cell>
          <cell r="AF44">
            <v>3.8830280407400003E-5</v>
          </cell>
          <cell r="AG44">
            <v>3.1294742044299998E-5</v>
          </cell>
          <cell r="AH44">
            <v>2.33947828537E-5</v>
          </cell>
          <cell r="AI44">
            <v>1.7828735166399999E-5</v>
          </cell>
          <cell r="AJ44">
            <v>1.0888866047300001E-5</v>
          </cell>
          <cell r="AK44">
            <v>5.58403434777E-6</v>
          </cell>
          <cell r="AL44">
            <v>1.83853700068E-6</v>
          </cell>
          <cell r="AM44">
            <v>-2.4583341322500001E-6</v>
          </cell>
          <cell r="AN44">
            <v>-4.3929710582199998E-6</v>
          </cell>
          <cell r="AO44">
            <v>1.5302879421100001E-4</v>
          </cell>
          <cell r="AP44">
            <v>9.6683517033400003E-5</v>
          </cell>
          <cell r="AQ44">
            <v>5.0570257600400001E-5</v>
          </cell>
          <cell r="AR44">
            <v>4.6089518226200002E-5</v>
          </cell>
          <cell r="AS44">
            <v>4.1191542093999998E-5</v>
          </cell>
          <cell r="AT44">
            <v>1.2204540663799999E-5</v>
          </cell>
          <cell r="AU44">
            <v>4.8477939313300003E-6</v>
          </cell>
          <cell r="AV44">
            <v>1.1984779504199999E-6</v>
          </cell>
          <cell r="AW44">
            <v>3.30222965801E-7</v>
          </cell>
          <cell r="AX44">
            <v>-3.4456081159899998E-6</v>
          </cell>
          <cell r="AY44">
            <v>-4.5079133880499999E-6</v>
          </cell>
          <cell r="AZ44">
            <v>-6.7817820925E-6</v>
          </cell>
          <cell r="BA44">
            <v>-1.5418072948E-5</v>
          </cell>
        </row>
        <row r="45">
          <cell r="B45">
            <v>1.48475994692E-5</v>
          </cell>
          <cell r="C45">
            <v>1.55096025217E-5</v>
          </cell>
          <cell r="D45">
            <v>9.8275483367399997E-6</v>
          </cell>
          <cell r="E45">
            <v>8.6034478262100008E-6</v>
          </cell>
          <cell r="F45">
            <v>9.7361154811300005E-6</v>
          </cell>
          <cell r="G45">
            <v>5.6638515061899998E-6</v>
          </cell>
          <cell r="H45">
            <v>5.4405990239500004E-6</v>
          </cell>
          <cell r="I45">
            <v>4.4955150192800002E-6</v>
          </cell>
          <cell r="J45">
            <v>2.2815830359900001E-6</v>
          </cell>
          <cell r="K45">
            <v>-1.4297138141900001E-6</v>
          </cell>
          <cell r="L45">
            <v>-3.0683991774300001E-6</v>
          </cell>
          <cell r="M45">
            <v>-2.0542341284000002E-6</v>
          </cell>
          <cell r="N45">
            <v>-2.0438258502400002E-6</v>
          </cell>
          <cell r="O45">
            <v>5.57136327343E-5</v>
          </cell>
          <cell r="P45">
            <v>4.6985343734599999E-5</v>
          </cell>
          <cell r="Q45">
            <v>3.1900579358200001E-5</v>
          </cell>
          <cell r="R45">
            <v>2.6199185810299999E-5</v>
          </cell>
          <cell r="S45">
            <v>2.24637138738E-5</v>
          </cell>
          <cell r="T45">
            <v>1.30070162796E-5</v>
          </cell>
          <cell r="U45">
            <v>1.5181537483399999E-6</v>
          </cell>
          <cell r="V45">
            <v>-8.6403060553900008E-6</v>
          </cell>
          <cell r="W45">
            <v>-1.6946248577699999E-5</v>
          </cell>
          <cell r="X45">
            <v>-1.12373601457E-5</v>
          </cell>
          <cell r="Y45">
            <v>-2.8095003998399998E-6</v>
          </cell>
          <cell r="Z45">
            <v>-5.4804971684199998E-6</v>
          </cell>
          <cell r="AA45">
            <v>-1.01647942607E-5</v>
          </cell>
          <cell r="AB45">
            <v>9.45311987087E-5</v>
          </cell>
          <cell r="AC45">
            <v>7.9894897529499999E-5</v>
          </cell>
          <cell r="AD45">
            <v>5.9758974921899998E-5</v>
          </cell>
          <cell r="AE45">
            <v>4.5215851319399998E-5</v>
          </cell>
          <cell r="AF45">
            <v>3.6563601823599997E-5</v>
          </cell>
          <cell r="AG45">
            <v>2.8535354937599999E-5</v>
          </cell>
          <cell r="AH45">
            <v>2.16373579787E-5</v>
          </cell>
          <cell r="AI45">
            <v>1.6295007182999999E-5</v>
          </cell>
          <cell r="AJ45">
            <v>9.1754841986100002E-6</v>
          </cell>
          <cell r="AK45">
            <v>4.6304926832099996E-6</v>
          </cell>
          <cell r="AL45">
            <v>1.05858056395E-6</v>
          </cell>
          <cell r="AM45">
            <v>-1.85258773411E-6</v>
          </cell>
          <cell r="AN45">
            <v>-4.0132961511300004E-6</v>
          </cell>
          <cell r="AO45">
            <v>1.0703577763100001E-4</v>
          </cell>
          <cell r="AP45">
            <v>7.8782916753100007E-5</v>
          </cell>
          <cell r="AQ45">
            <v>4.5960732669500001E-5</v>
          </cell>
          <cell r="AR45">
            <v>3.8254077948200002E-5</v>
          </cell>
          <cell r="AS45">
            <v>3.0806631724100002E-5</v>
          </cell>
          <cell r="AT45">
            <v>9.4054272147900001E-6</v>
          </cell>
          <cell r="AU45">
            <v>3.92794708587E-6</v>
          </cell>
          <cell r="AV45">
            <v>1.07486456146E-6</v>
          </cell>
          <cell r="AW45">
            <v>1.3357039361499999E-7</v>
          </cell>
          <cell r="AX45">
            <v>-3.0915256418400002E-6</v>
          </cell>
          <cell r="AY45">
            <v>-3.9467393406600003E-6</v>
          </cell>
          <cell r="AZ45">
            <v>-6.2526567990999998E-6</v>
          </cell>
          <cell r="BA45">
            <v>-1.0247539609799999E-5</v>
          </cell>
        </row>
        <row r="46">
          <cell r="B46">
            <v>6.6191611226100004E-6</v>
          </cell>
          <cell r="C46">
            <v>8.2873470629899995E-6</v>
          </cell>
          <cell r="D46">
            <v>8.2679527307100005E-6</v>
          </cell>
          <cell r="E46">
            <v>1.0534850988099999E-5</v>
          </cell>
          <cell r="F46">
            <v>1.35665000635E-5</v>
          </cell>
          <cell r="G46">
            <v>1.33608060823E-5</v>
          </cell>
          <cell r="H46">
            <v>1.2296662905000001E-5</v>
          </cell>
          <cell r="I46">
            <v>1.07069508546E-5</v>
          </cell>
          <cell r="J46">
            <v>8.2432395865900003E-6</v>
          </cell>
          <cell r="K46">
            <v>4.3970831677499996E-6</v>
          </cell>
          <cell r="L46">
            <v>1.3608770822700001E-6</v>
          </cell>
          <cell r="M46">
            <v>1.43948636656E-6</v>
          </cell>
          <cell r="N46">
            <v>1.4403821178799999E-6</v>
          </cell>
          <cell r="O46">
            <v>4.5178352728299999E-5</v>
          </cell>
          <cell r="P46">
            <v>4.1115908535399998E-5</v>
          </cell>
          <cell r="Q46">
            <v>3.4116173318499997E-5</v>
          </cell>
          <cell r="R46">
            <v>3.2692393149599998E-5</v>
          </cell>
          <cell r="S46">
            <v>3.0045137468600001E-5</v>
          </cell>
          <cell r="T46">
            <v>1.94656886402E-5</v>
          </cell>
          <cell r="U46">
            <v>8.6866968871299997E-6</v>
          </cell>
          <cell r="V46">
            <v>-1.3142392252800001E-7</v>
          </cell>
          <cell r="W46">
            <v>-6.8887751241600003E-6</v>
          </cell>
          <cell r="X46">
            <v>-2.9565528991800001E-6</v>
          </cell>
          <cell r="Y46">
            <v>3.3151284468700001E-6</v>
          </cell>
          <cell r="Z46">
            <v>9.8676925992599992E-7</v>
          </cell>
          <cell r="AA46">
            <v>-4.7446728472399999E-6</v>
          </cell>
          <cell r="AB46">
            <v>6.1131151332599997E-5</v>
          </cell>
          <cell r="AC46">
            <v>5.9758974921899998E-5</v>
          </cell>
          <cell r="AD46">
            <v>5.8234246974799998E-5</v>
          </cell>
          <cell r="AE46">
            <v>5.0950487909499998E-5</v>
          </cell>
          <cell r="AF46">
            <v>4.6809797587800003E-5</v>
          </cell>
          <cell r="AG46">
            <v>3.7020287160300002E-5</v>
          </cell>
          <cell r="AH46">
            <v>2.96467122901E-5</v>
          </cell>
          <cell r="AI46">
            <v>2.4140051661199999E-5</v>
          </cell>
          <cell r="AJ46">
            <v>1.6700865463300001E-5</v>
          </cell>
          <cell r="AK46">
            <v>1.1227365029500001E-5</v>
          </cell>
          <cell r="AL46">
            <v>6.3818205856100002E-6</v>
          </cell>
          <cell r="AM46">
            <v>2.70564020571E-6</v>
          </cell>
          <cell r="AN46">
            <v>-3.2233196058099998E-7</v>
          </cell>
          <cell r="AO46">
            <v>7.1087934095399993E-5</v>
          </cell>
          <cell r="AP46">
            <v>5.8225178684500002E-5</v>
          </cell>
          <cell r="AQ46">
            <v>3.9278407280700002E-5</v>
          </cell>
          <cell r="AR46">
            <v>3.1667739637600001E-5</v>
          </cell>
          <cell r="AS46">
            <v>2.5413052915100001E-5</v>
          </cell>
          <cell r="AT46">
            <v>1.81425533309E-5</v>
          </cell>
          <cell r="AU46">
            <v>1.2170328028399999E-5</v>
          </cell>
          <cell r="AV46">
            <v>8.5789016758800007E-6</v>
          </cell>
          <cell r="AW46">
            <v>6.58710544737E-6</v>
          </cell>
          <cell r="AX46">
            <v>3.65007890912E-6</v>
          </cell>
          <cell r="AY46">
            <v>2.7633439958799998E-6</v>
          </cell>
          <cell r="AZ46">
            <v>-1.09221560323E-6</v>
          </cell>
          <cell r="BA46">
            <v>-1.83627739996E-6</v>
          </cell>
        </row>
        <row r="47">
          <cell r="B47">
            <v>5.9426786102299999E-6</v>
          </cell>
          <cell r="C47">
            <v>6.4993338591199999E-6</v>
          </cell>
          <cell r="D47">
            <v>8.4121475011499999E-6</v>
          </cell>
          <cell r="E47">
            <v>1.19057039879E-5</v>
          </cell>
          <cell r="F47">
            <v>1.6145506204600002E-5</v>
          </cell>
          <cell r="G47">
            <v>1.4084928436499999E-5</v>
          </cell>
          <cell r="H47">
            <v>1.39054638109E-5</v>
          </cell>
          <cell r="I47">
            <v>1.23844061877E-5</v>
          </cell>
          <cell r="J47">
            <v>1.00130418667E-5</v>
          </cell>
          <cell r="K47">
            <v>6.0162601074899998E-6</v>
          </cell>
          <cell r="L47">
            <v>2.32909911146E-6</v>
          </cell>
          <cell r="M47">
            <v>2.3555981755599999E-6</v>
          </cell>
          <cell r="N47">
            <v>2.36099596047E-6</v>
          </cell>
          <cell r="O47">
            <v>3.5640070415099998E-5</v>
          </cell>
          <cell r="P47">
            <v>3.3385379676300002E-5</v>
          </cell>
          <cell r="Q47">
            <v>2.7779856116000001E-5</v>
          </cell>
          <cell r="R47">
            <v>2.7110557901900001E-5</v>
          </cell>
          <cell r="S47">
            <v>2.67159213188E-5</v>
          </cell>
          <cell r="T47">
            <v>3.71259717093E-5</v>
          </cell>
          <cell r="U47">
            <v>2.8757466285100001E-5</v>
          </cell>
          <cell r="V47">
            <v>2.1349812769700001E-5</v>
          </cell>
          <cell r="W47">
            <v>1.6571764553800001E-5</v>
          </cell>
          <cell r="X47">
            <v>1.5042670462899999E-5</v>
          </cell>
          <cell r="Y47">
            <v>1.39826252713E-5</v>
          </cell>
          <cell r="Z47">
            <v>9.64505292911E-6</v>
          </cell>
          <cell r="AA47">
            <v>-1.67454400421E-6</v>
          </cell>
          <cell r="AB47">
            <v>4.6746797835400003E-5</v>
          </cell>
          <cell r="AC47">
            <v>4.5215851319399998E-5</v>
          </cell>
          <cell r="AD47">
            <v>5.0950487909499998E-5</v>
          </cell>
          <cell r="AE47">
            <v>5.9414127682599998E-5</v>
          </cell>
          <cell r="AF47">
            <v>6.6685802496699995E-5</v>
          </cell>
          <cell r="AG47">
            <v>5.59178583575E-5</v>
          </cell>
          <cell r="AH47">
            <v>4.8325845210400003E-5</v>
          </cell>
          <cell r="AI47">
            <v>4.2315563479699997E-5</v>
          </cell>
          <cell r="AJ47">
            <v>3.4941444690800001E-5</v>
          </cell>
          <cell r="AK47">
            <v>2.60686178713E-5</v>
          </cell>
          <cell r="AL47">
            <v>1.76725394739E-5</v>
          </cell>
          <cell r="AM47">
            <v>1.1808304896499999E-5</v>
          </cell>
          <cell r="AN47">
            <v>7.6879242831599992E-6</v>
          </cell>
          <cell r="AO47">
            <v>5.9715091506399998E-5</v>
          </cell>
          <cell r="AP47">
            <v>4.7921499589000002E-5</v>
          </cell>
          <cell r="AQ47">
            <v>3.81552550266E-5</v>
          </cell>
          <cell r="AR47">
            <v>4.4372519935300002E-5</v>
          </cell>
          <cell r="AS47">
            <v>4.7775395836500001E-5</v>
          </cell>
          <cell r="AT47">
            <v>4.2776877771500001E-5</v>
          </cell>
          <cell r="AU47">
            <v>3.6043713960700002E-5</v>
          </cell>
          <cell r="AV47">
            <v>3.1088420613099998E-5</v>
          </cell>
          <cell r="AW47">
            <v>2.93726286687E-5</v>
          </cell>
          <cell r="AX47">
            <v>2.43705596638E-5</v>
          </cell>
          <cell r="AY47">
            <v>1.9962193899999999E-5</v>
          </cell>
          <cell r="AZ47">
            <v>1.3243384427E-5</v>
          </cell>
          <cell r="BA47">
            <v>3.8221478943000001E-6</v>
          </cell>
        </row>
        <row r="48">
          <cell r="B48">
            <v>7.88776129631E-6</v>
          </cell>
          <cell r="C48">
            <v>6.6347917716499998E-6</v>
          </cell>
          <cell r="D48">
            <v>1.0032823925800001E-5</v>
          </cell>
          <cell r="E48">
            <v>1.5703421721599999E-5</v>
          </cell>
          <cell r="F48">
            <v>2.2383223872099999E-5</v>
          </cell>
          <cell r="G48">
            <v>2.0110009966999999E-5</v>
          </cell>
          <cell r="H48">
            <v>2.0763478059199999E-5</v>
          </cell>
          <cell r="I48">
            <v>1.91074950063E-5</v>
          </cell>
          <cell r="J48">
            <v>1.6627606439499998E-5</v>
          </cell>
          <cell r="K48">
            <v>1.2410336299300001E-5</v>
          </cell>
          <cell r="L48">
            <v>7.6839159781700008E-6</v>
          </cell>
          <cell r="M48">
            <v>7.8883760467799999E-6</v>
          </cell>
          <cell r="N48">
            <v>7.8872874830600007E-6</v>
          </cell>
          <cell r="O48">
            <v>2.6986276906200002E-5</v>
          </cell>
          <cell r="P48">
            <v>2.6208955043299999E-5</v>
          </cell>
          <cell r="Q48">
            <v>2.2901099581599998E-5</v>
          </cell>
          <cell r="R48">
            <v>2.46152519003E-5</v>
          </cell>
          <cell r="S48">
            <v>2.7057102555299998E-5</v>
          </cell>
          <cell r="T48">
            <v>5.7109011565599998E-5</v>
          </cell>
          <cell r="U48">
            <v>5.0338931715900001E-5</v>
          </cell>
          <cell r="V48">
            <v>4.3686174324700001E-5</v>
          </cell>
          <cell r="W48">
            <v>4.01384452977E-5</v>
          </cell>
          <cell r="X48">
            <v>3.4486201592499999E-5</v>
          </cell>
          <cell r="Y48">
            <v>2.7541870458600002E-5</v>
          </cell>
          <cell r="Z48">
            <v>2.0599964159699999E-5</v>
          </cell>
          <cell r="AA48">
            <v>1.9829992301899999E-6</v>
          </cell>
          <cell r="AB48">
            <v>3.8830280407400003E-5</v>
          </cell>
          <cell r="AC48">
            <v>3.6563601823599997E-5</v>
          </cell>
          <cell r="AD48">
            <v>4.6809797587800003E-5</v>
          </cell>
          <cell r="AE48">
            <v>6.6685802496699995E-5</v>
          </cell>
          <cell r="AF48">
            <v>8.6106556422900003E-5</v>
          </cell>
          <cell r="AG48">
            <v>7.8095330712999998E-5</v>
          </cell>
          <cell r="AH48">
            <v>7.0179088457399995E-5</v>
          </cell>
          <cell r="AI48">
            <v>6.3232583490199998E-5</v>
          </cell>
          <cell r="AJ48">
            <v>5.5417526639800001E-5</v>
          </cell>
          <cell r="AK48">
            <v>4.2547004715200003E-5</v>
          </cell>
          <cell r="AL48">
            <v>3.0189105433700001E-5</v>
          </cell>
          <cell r="AM48">
            <v>2.2129313824900001E-5</v>
          </cell>
          <cell r="AN48">
            <v>1.6563578124000001E-5</v>
          </cell>
          <cell r="AO48">
            <v>4.9649287564399998E-5</v>
          </cell>
          <cell r="AP48">
            <v>3.94116174129E-5</v>
          </cell>
          <cell r="AQ48">
            <v>3.9059789967499997E-5</v>
          </cell>
          <cell r="AR48">
            <v>5.8063069224699997E-5</v>
          </cell>
          <cell r="AS48">
            <v>7.2810690845100001E-5</v>
          </cell>
          <cell r="AT48">
            <v>7.1380897646699997E-5</v>
          </cell>
          <cell r="AU48">
            <v>6.4448501337900004E-5</v>
          </cell>
          <cell r="AV48">
            <v>5.7505014054899997E-5</v>
          </cell>
          <cell r="AW48">
            <v>5.6261050719599997E-5</v>
          </cell>
          <cell r="AX48">
            <v>4.8544729312500001E-5</v>
          </cell>
          <cell r="AY48">
            <v>4.1041128445599997E-5</v>
          </cell>
          <cell r="AZ48">
            <v>3.2023641932699998E-5</v>
          </cell>
          <cell r="BA48">
            <v>1.0943472005199999E-5</v>
          </cell>
        </row>
        <row r="49">
          <cell r="B49">
            <v>1.00005481826E-5</v>
          </cell>
          <cell r="C49">
            <v>7.0455103282800002E-6</v>
          </cell>
          <cell r="D49">
            <v>9.9273298253099995E-6</v>
          </cell>
          <cell r="E49">
            <v>1.7338304669400002E-5</v>
          </cell>
          <cell r="F49">
            <v>2.6212783241699999E-5</v>
          </cell>
          <cell r="G49">
            <v>2.6567604361000001E-5</v>
          </cell>
          <cell r="H49">
            <v>2.8468966031500002E-5</v>
          </cell>
          <cell r="I49">
            <v>2.6791515194999999E-5</v>
          </cell>
          <cell r="J49">
            <v>2.4323385257499999E-5</v>
          </cell>
          <cell r="K49">
            <v>2.04833397918E-5</v>
          </cell>
          <cell r="L49">
            <v>1.5261637758100001E-5</v>
          </cell>
          <cell r="M49">
            <v>1.5526069409000001E-5</v>
          </cell>
          <cell r="N49">
            <v>1.55135217671E-5</v>
          </cell>
          <cell r="O49">
            <v>1.9357638106600001E-5</v>
          </cell>
          <cell r="P49">
            <v>1.8106280312100001E-5</v>
          </cell>
          <cell r="Q49">
            <v>1.71549910459E-5</v>
          </cell>
          <cell r="R49">
            <v>2.1291957751400001E-5</v>
          </cell>
          <cell r="S49">
            <v>2.5331179985200001E-5</v>
          </cell>
          <cell r="T49">
            <v>6.0613790803299997E-5</v>
          </cell>
          <cell r="U49">
            <v>5.5363606101099999E-5</v>
          </cell>
          <cell r="V49">
            <v>5.0000651646000001E-5</v>
          </cell>
          <cell r="W49">
            <v>4.7221643695400002E-5</v>
          </cell>
          <cell r="X49">
            <v>4.1397028642899999E-5</v>
          </cell>
          <cell r="Y49">
            <v>3.3618210941899997E-5</v>
          </cell>
          <cell r="Z49">
            <v>2.6512868243100002E-5</v>
          </cell>
          <cell r="AA49">
            <v>5.7945761784399999E-6</v>
          </cell>
          <cell r="AB49">
            <v>3.1294742044299998E-5</v>
          </cell>
          <cell r="AC49">
            <v>2.8535354937599999E-5</v>
          </cell>
          <cell r="AD49">
            <v>3.7020287160300002E-5</v>
          </cell>
          <cell r="AE49">
            <v>5.59178583575E-5</v>
          </cell>
          <cell r="AF49">
            <v>7.8095330712999998E-5</v>
          </cell>
          <cell r="AG49">
            <v>8.0715649683E-5</v>
          </cell>
          <cell r="AH49">
            <v>7.3298787445200004E-5</v>
          </cell>
          <cell r="AI49">
            <v>6.6927748351000002E-5</v>
          </cell>
          <cell r="AJ49">
            <v>5.9768292383399997E-5</v>
          </cell>
          <cell r="AK49">
            <v>4.6414816293600002E-5</v>
          </cell>
          <cell r="AL49">
            <v>3.3947093039900002E-5</v>
          </cell>
          <cell r="AM49">
            <v>2.5508598058400001E-5</v>
          </cell>
          <cell r="AN49">
            <v>1.9678582339799998E-5</v>
          </cell>
          <cell r="AO49">
            <v>3.3368818215399998E-5</v>
          </cell>
          <cell r="AP49">
            <v>2.6052351477099999E-5</v>
          </cell>
          <cell r="AQ49">
            <v>3.1410280174400003E-5</v>
          </cell>
          <cell r="AR49">
            <v>5.4153567104600003E-5</v>
          </cell>
          <cell r="AS49">
            <v>7.4771629197200004E-5</v>
          </cell>
          <cell r="AT49">
            <v>7.7580881225600005E-5</v>
          </cell>
          <cell r="AU49">
            <v>7.2047151911299996E-5</v>
          </cell>
          <cell r="AV49">
            <v>6.5176764386400002E-5</v>
          </cell>
          <cell r="AW49">
            <v>6.4421671466199996E-5</v>
          </cell>
          <cell r="AX49">
            <v>5.6724162674699999E-5</v>
          </cell>
          <cell r="AY49">
            <v>4.9095649876699997E-5</v>
          </cell>
          <cell r="AZ49">
            <v>4.1224577394400003E-5</v>
          </cell>
          <cell r="BA49">
            <v>1.5326340065200001E-5</v>
          </cell>
        </row>
        <row r="50">
          <cell r="B50">
            <v>1.1625460909300001E-5</v>
          </cell>
          <cell r="C50">
            <v>7.4306646503500001E-6</v>
          </cell>
          <cell r="D50">
            <v>7.6526981528300005E-6</v>
          </cell>
          <cell r="E50">
            <v>1.3724192644600001E-5</v>
          </cell>
          <cell r="F50">
            <v>2.1178804965799999E-5</v>
          </cell>
          <cell r="G50">
            <v>2.10932122793E-5</v>
          </cell>
          <cell r="H50">
            <v>2.3046794039699998E-5</v>
          </cell>
          <cell r="I50">
            <v>2.19826732074E-5</v>
          </cell>
          <cell r="J50">
            <v>2.06551196435E-5</v>
          </cell>
          <cell r="K50">
            <v>1.8718809828600002E-5</v>
          </cell>
          <cell r="L50">
            <v>1.49884425859E-5</v>
          </cell>
          <cell r="M50">
            <v>1.5892630202299999E-5</v>
          </cell>
          <cell r="N50">
            <v>1.5883617288499999E-5</v>
          </cell>
          <cell r="O50">
            <v>1.46113849886E-5</v>
          </cell>
          <cell r="P50">
            <v>1.23995565849E-5</v>
          </cell>
          <cell r="Q50">
            <v>9.4637995446299994E-6</v>
          </cell>
          <cell r="R50">
            <v>1.0568570731399999E-5</v>
          </cell>
          <cell r="S50">
            <v>1.5310235057999999E-5</v>
          </cell>
          <cell r="T50">
            <v>5.4371615393900001E-5</v>
          </cell>
          <cell r="U50">
            <v>5.13695361291E-5</v>
          </cell>
          <cell r="V50">
            <v>4.8040994320599999E-5</v>
          </cell>
          <cell r="W50">
            <v>4.7127773101600002E-5</v>
          </cell>
          <cell r="X50">
            <v>4.1421284708899999E-5</v>
          </cell>
          <cell r="Y50">
            <v>3.3857319764900002E-5</v>
          </cell>
          <cell r="Z50">
            <v>2.7215223673399998E-5</v>
          </cell>
          <cell r="AA50">
            <v>8.11385504097E-6</v>
          </cell>
          <cell r="AB50">
            <v>2.33947828537E-5</v>
          </cell>
          <cell r="AC50">
            <v>2.16373579787E-5</v>
          </cell>
          <cell r="AD50">
            <v>2.96467122901E-5</v>
          </cell>
          <cell r="AE50">
            <v>4.8325845210400003E-5</v>
          </cell>
          <cell r="AF50">
            <v>7.0179088457399995E-5</v>
          </cell>
          <cell r="AG50">
            <v>7.3298787445200004E-5</v>
          </cell>
          <cell r="AH50">
            <v>7.1493988143100007E-5</v>
          </cell>
          <cell r="AI50">
            <v>6.6190815851700002E-5</v>
          </cell>
          <cell r="AJ50">
            <v>6.0192907966199997E-5</v>
          </cell>
          <cell r="AK50">
            <v>4.6873557930899997E-5</v>
          </cell>
          <cell r="AL50">
            <v>3.50091450941E-5</v>
          </cell>
          <cell r="AM50">
            <v>2.7773357604600002E-5</v>
          </cell>
          <cell r="AN50">
            <v>2.2814553133299999E-5</v>
          </cell>
          <cell r="AO50">
            <v>2.5296262695300002E-5</v>
          </cell>
          <cell r="AP50">
            <v>2.0570949203500002E-5</v>
          </cell>
          <cell r="AQ50">
            <v>2.6141339048099999E-5</v>
          </cell>
          <cell r="AR50">
            <v>4.9317387404300001E-5</v>
          </cell>
          <cell r="AS50">
            <v>7.0604577900999993E-5</v>
          </cell>
          <cell r="AT50">
            <v>7.2614014849300005E-5</v>
          </cell>
          <cell r="AU50">
            <v>6.9677161690499996E-5</v>
          </cell>
          <cell r="AV50">
            <v>6.4114926332499994E-5</v>
          </cell>
          <cell r="AW50">
            <v>6.41782640282E-5</v>
          </cell>
          <cell r="AX50">
            <v>5.7976268611099999E-5</v>
          </cell>
          <cell r="AY50">
            <v>5.1157826020199999E-5</v>
          </cell>
          <cell r="AZ50">
            <v>4.3771308666400001E-5</v>
          </cell>
          <cell r="BA50">
            <v>1.8911041972900001E-5</v>
          </cell>
        </row>
        <row r="51">
          <cell r="B51">
            <v>1.0713769647300001E-5</v>
          </cell>
          <cell r="C51">
            <v>6.9123674396900001E-6</v>
          </cell>
          <cell r="D51">
            <v>6.4687046491099998E-6</v>
          </cell>
          <cell r="E51">
            <v>1.1885016018599999E-5</v>
          </cell>
          <cell r="F51">
            <v>1.85395960983E-5</v>
          </cell>
          <cell r="G51">
            <v>1.76276974713E-5</v>
          </cell>
          <cell r="H51">
            <v>2.0089562563300001E-5</v>
          </cell>
          <cell r="I51">
            <v>1.9325501958800001E-5</v>
          </cell>
          <cell r="J51">
            <v>1.8432340766500001E-5</v>
          </cell>
          <cell r="K51">
            <v>1.6845718001399999E-5</v>
          </cell>
          <cell r="L51">
            <v>1.3796184038800001E-5</v>
          </cell>
          <cell r="M51">
            <v>1.49162775219E-5</v>
          </cell>
          <cell r="N51">
            <v>1.49078760509E-5</v>
          </cell>
          <cell r="O51">
            <v>1.10790927263E-5</v>
          </cell>
          <cell r="P51">
            <v>8.9056404387499997E-6</v>
          </cell>
          <cell r="Q51">
            <v>5.8984250786999997E-6</v>
          </cell>
          <cell r="R51">
            <v>5.8922023934599997E-6</v>
          </cell>
          <cell r="S51">
            <v>1.03208709138E-5</v>
          </cell>
          <cell r="T51">
            <v>4.9768447097800001E-5</v>
          </cell>
          <cell r="U51">
            <v>4.73356324727E-5</v>
          </cell>
          <cell r="V51">
            <v>4.4732814126100002E-5</v>
          </cell>
          <cell r="W51">
            <v>4.4219489680499997E-5</v>
          </cell>
          <cell r="X51">
            <v>3.9307938739399997E-5</v>
          </cell>
          <cell r="Y51">
            <v>3.3006581290399999E-5</v>
          </cell>
          <cell r="Z51">
            <v>2.66662328178E-5</v>
          </cell>
          <cell r="AA51">
            <v>8.9355104292699992E-6</v>
          </cell>
          <cell r="AB51">
            <v>1.7828735166399999E-5</v>
          </cell>
          <cell r="AC51">
            <v>1.6295007182999999E-5</v>
          </cell>
          <cell r="AD51">
            <v>2.4140051661199999E-5</v>
          </cell>
          <cell r="AE51">
            <v>4.2315563479699997E-5</v>
          </cell>
          <cell r="AF51">
            <v>6.3232583490199998E-5</v>
          </cell>
          <cell r="AG51">
            <v>6.6927748351000002E-5</v>
          </cell>
          <cell r="AH51">
            <v>6.6190815851700002E-5</v>
          </cell>
          <cell r="AI51">
            <v>6.28592180169E-5</v>
          </cell>
          <cell r="AJ51">
            <v>5.7886988656900001E-5</v>
          </cell>
          <cell r="AK51">
            <v>4.5780897429599999E-5</v>
          </cell>
          <cell r="AL51">
            <v>3.55282515281E-5</v>
          </cell>
          <cell r="AM51">
            <v>2.9124505747499999E-5</v>
          </cell>
          <cell r="AN51">
            <v>2.4553906367099999E-5</v>
          </cell>
          <cell r="AO51">
            <v>1.92445688486E-5</v>
          </cell>
          <cell r="AP51">
            <v>1.5877789890600001E-5</v>
          </cell>
          <cell r="AQ51">
            <v>2.2351901101200001E-5</v>
          </cell>
          <cell r="AR51">
            <v>4.4886758862800002E-5</v>
          </cell>
          <cell r="AS51">
            <v>6.6133878467199996E-5</v>
          </cell>
          <cell r="AT51">
            <v>6.7590747904999998E-5</v>
          </cell>
          <cell r="AU51">
            <v>6.5690350394499998E-5</v>
          </cell>
          <cell r="AV51">
            <v>6.1080501274599999E-5</v>
          </cell>
          <cell r="AW51">
            <v>6.1358139288199997E-5</v>
          </cell>
          <cell r="AX51">
            <v>5.5714363073299997E-5</v>
          </cell>
          <cell r="AY51">
            <v>4.9848083323999997E-5</v>
          </cell>
          <cell r="AZ51">
            <v>4.2893862920900003E-5</v>
          </cell>
          <cell r="BA51">
            <v>1.96152067846E-5</v>
          </cell>
        </row>
        <row r="52">
          <cell r="B52">
            <v>8.9403950363700003E-6</v>
          </cell>
          <cell r="C52">
            <v>5.7106573163299998E-6</v>
          </cell>
          <cell r="D52">
            <v>5.5549912875099998E-6</v>
          </cell>
          <cell r="E52">
            <v>9.8447301300599993E-6</v>
          </cell>
          <cell r="F52">
            <v>1.57555990855E-5</v>
          </cell>
          <cell r="G52">
            <v>1.3523058854900001E-5</v>
          </cell>
          <cell r="H52">
            <v>1.6074734055199999E-5</v>
          </cell>
          <cell r="I52">
            <v>1.5370525666699998E-5</v>
          </cell>
          <cell r="J52">
            <v>1.5000240597000001E-5</v>
          </cell>
          <cell r="K52">
            <v>1.4173628659700001E-5</v>
          </cell>
          <cell r="L52">
            <v>1.1873333749000001E-5</v>
          </cell>
          <cell r="M52">
            <v>1.3069022340299999E-5</v>
          </cell>
          <cell r="N52">
            <v>1.30631970355E-5</v>
          </cell>
          <cell r="O52">
            <v>4.7530019892400004E-6</v>
          </cell>
          <cell r="P52">
            <v>3.24590717399E-6</v>
          </cell>
          <cell r="Q52">
            <v>1.7423409037E-6</v>
          </cell>
          <cell r="R52">
            <v>2.49523076853E-6</v>
          </cell>
          <cell r="S52">
            <v>6.7368519598499998E-6</v>
          </cell>
          <cell r="T52">
            <v>4.7028626953299997E-5</v>
          </cell>
          <cell r="U52">
            <v>4.6428397434599997E-5</v>
          </cell>
          <cell r="V52">
            <v>4.5145928770800003E-5</v>
          </cell>
          <cell r="W52">
            <v>4.5901426466700001E-5</v>
          </cell>
          <cell r="X52">
            <v>3.9784652722500003E-5</v>
          </cell>
          <cell r="Y52">
            <v>3.25464545105E-5</v>
          </cell>
          <cell r="Z52">
            <v>2.6084199804099999E-5</v>
          </cell>
          <cell r="AA52">
            <v>9.3853425229399995E-6</v>
          </cell>
          <cell r="AB52">
            <v>1.0888866047300001E-5</v>
          </cell>
          <cell r="AC52">
            <v>9.1754841986100002E-6</v>
          </cell>
          <cell r="AD52">
            <v>1.6700865463300001E-5</v>
          </cell>
          <cell r="AE52">
            <v>3.4941444690800001E-5</v>
          </cell>
          <cell r="AF52">
            <v>5.5417526639800001E-5</v>
          </cell>
          <cell r="AG52">
            <v>5.9768292383399997E-5</v>
          </cell>
          <cell r="AH52">
            <v>6.0192907966199997E-5</v>
          </cell>
          <cell r="AI52">
            <v>5.7886988656900001E-5</v>
          </cell>
          <cell r="AJ52">
            <v>5.51584661431E-5</v>
          </cell>
          <cell r="AK52">
            <v>4.4109421856199998E-5</v>
          </cell>
          <cell r="AL52">
            <v>3.5079920012200003E-5</v>
          </cell>
          <cell r="AM52">
            <v>2.9650043006999999E-5</v>
          </cell>
          <cell r="AN52">
            <v>2.57195154157E-5</v>
          </cell>
          <cell r="AO52">
            <v>1.5086071092700001E-5</v>
          </cell>
          <cell r="AP52">
            <v>1.20595007348E-5</v>
          </cell>
          <cell r="AQ52">
            <v>1.9690097978299999E-5</v>
          </cell>
          <cell r="AR52">
            <v>4.18778981582E-5</v>
          </cell>
          <cell r="AS52">
            <v>6.2593890975299997E-5</v>
          </cell>
          <cell r="AT52">
            <v>6.4354264026500005E-5</v>
          </cell>
          <cell r="AU52">
            <v>6.3267971740499999E-5</v>
          </cell>
          <cell r="AV52">
            <v>5.9257176348100001E-5</v>
          </cell>
          <cell r="AW52">
            <v>5.9704665614500003E-5</v>
          </cell>
          <cell r="AX52">
            <v>5.47236667615E-5</v>
          </cell>
          <cell r="AY52">
            <v>4.9057769721E-5</v>
          </cell>
          <cell r="AZ52">
            <v>4.2824611168E-5</v>
          </cell>
          <cell r="BA52">
            <v>2.0332483568900002E-5</v>
          </cell>
        </row>
        <row r="53">
          <cell r="B53">
            <v>4.8702785298999997E-6</v>
          </cell>
          <cell r="C53">
            <v>2.55261761846E-6</v>
          </cell>
          <cell r="D53">
            <v>3.3551647536899998E-6</v>
          </cell>
          <cell r="E53">
            <v>6.6283928446400001E-6</v>
          </cell>
          <cell r="F53">
            <v>1.2124403680599999E-5</v>
          </cell>
          <cell r="G53">
            <v>1.08121936855E-5</v>
          </cell>
          <cell r="H53">
            <v>1.27145940579E-5</v>
          </cell>
          <cell r="I53">
            <v>1.2443096605E-5</v>
          </cell>
          <cell r="J53">
            <v>1.22742291218E-5</v>
          </cell>
          <cell r="K53">
            <v>1.16208797079E-5</v>
          </cell>
          <cell r="L53">
            <v>1.0130759661E-5</v>
          </cell>
          <cell r="M53">
            <v>1.15434249888E-5</v>
          </cell>
          <cell r="N53">
            <v>1.1541259707500001E-5</v>
          </cell>
          <cell r="O53">
            <v>3.2259815647100001E-6</v>
          </cell>
          <cell r="P53">
            <v>3.0800964996799998E-6</v>
          </cell>
          <cell r="Q53">
            <v>2.1460209024E-6</v>
          </cell>
          <cell r="R53">
            <v>2.9338604314900002E-6</v>
          </cell>
          <cell r="S53">
            <v>6.3092121399699999E-6</v>
          </cell>
          <cell r="T53">
            <v>3.8798807804100003E-5</v>
          </cell>
          <cell r="U53">
            <v>3.8459189308700002E-5</v>
          </cell>
          <cell r="V53">
            <v>3.8034051561499999E-5</v>
          </cell>
          <cell r="W53">
            <v>3.8988832775700003E-5</v>
          </cell>
          <cell r="X53">
            <v>3.4233693067799998E-5</v>
          </cell>
          <cell r="Y53">
            <v>2.9102106015800001E-5</v>
          </cell>
          <cell r="Z53">
            <v>2.3184529037899999E-5</v>
          </cell>
          <cell r="AA53">
            <v>9.7830576147999999E-6</v>
          </cell>
          <cell r="AB53">
            <v>5.58403434777E-6</v>
          </cell>
          <cell r="AC53">
            <v>4.6304926832099996E-6</v>
          </cell>
          <cell r="AD53">
            <v>1.1227365029500001E-5</v>
          </cell>
          <cell r="AE53">
            <v>2.60686178713E-5</v>
          </cell>
          <cell r="AF53">
            <v>4.2547004715200003E-5</v>
          </cell>
          <cell r="AG53">
            <v>4.6414816293600002E-5</v>
          </cell>
          <cell r="AH53">
            <v>4.6873557930899997E-5</v>
          </cell>
          <cell r="AI53">
            <v>4.5780897429599999E-5</v>
          </cell>
          <cell r="AJ53">
            <v>4.4109421856199998E-5</v>
          </cell>
          <cell r="AK53">
            <v>4.0286618069200001E-5</v>
          </cell>
          <cell r="AL53">
            <v>3.3808419132599998E-5</v>
          </cell>
          <cell r="AM53">
            <v>2.9615833982800002E-5</v>
          </cell>
          <cell r="AN53">
            <v>2.6452576589900002E-5</v>
          </cell>
          <cell r="AO53">
            <v>6.2850416200500001E-6</v>
          </cell>
          <cell r="AP53">
            <v>5.1823789279700001E-6</v>
          </cell>
          <cell r="AQ53">
            <v>1.13341029648E-5</v>
          </cell>
          <cell r="AR53">
            <v>2.90205254627E-5</v>
          </cell>
          <cell r="AS53">
            <v>4.6595186710699998E-5</v>
          </cell>
          <cell r="AT53">
            <v>5.1404868900800002E-5</v>
          </cell>
          <cell r="AU53">
            <v>5.1246600431599999E-5</v>
          </cell>
          <cell r="AV53">
            <v>4.8999981748000003E-5</v>
          </cell>
          <cell r="AW53">
            <v>5.0405580542500001E-5</v>
          </cell>
          <cell r="AX53">
            <v>4.6822863841700001E-5</v>
          </cell>
          <cell r="AY53">
            <v>4.3793124666899998E-5</v>
          </cell>
          <cell r="AZ53">
            <v>3.8376143432099998E-5</v>
          </cell>
          <cell r="BA53">
            <v>2.0146982065700002E-5</v>
          </cell>
        </row>
        <row r="54">
          <cell r="B54">
            <v>3.4748458181899998E-6</v>
          </cell>
          <cell r="C54">
            <v>1.67033775494E-6</v>
          </cell>
          <cell r="D54">
            <v>1.38678429361E-6</v>
          </cell>
          <cell r="E54">
            <v>3.4417581801800002E-6</v>
          </cell>
          <cell r="F54">
            <v>7.36978318947E-6</v>
          </cell>
          <cell r="G54">
            <v>3.4367935410100001E-6</v>
          </cell>
          <cell r="H54">
            <v>5.6610226992700002E-6</v>
          </cell>
          <cell r="I54">
            <v>5.6899673042399997E-6</v>
          </cell>
          <cell r="J54">
            <v>6.18776306672E-6</v>
          </cell>
          <cell r="K54">
            <v>6.23179013039E-6</v>
          </cell>
          <cell r="L54">
            <v>5.9947841081799997E-6</v>
          </cell>
          <cell r="M54">
            <v>7.2497793470699998E-6</v>
          </cell>
          <cell r="N54">
            <v>7.2449583944899998E-6</v>
          </cell>
          <cell r="O54">
            <v>3.73909177441E-7</v>
          </cell>
          <cell r="P54">
            <v>1.9601119271499999E-7</v>
          </cell>
          <cell r="Q54">
            <v>-6.3233421170099999E-7</v>
          </cell>
          <cell r="R54">
            <v>-1.5145281635700001E-6</v>
          </cell>
          <cell r="S54">
            <v>1.0380133810400001E-6</v>
          </cell>
          <cell r="T54">
            <v>2.8731382572399998E-5</v>
          </cell>
          <cell r="U54">
            <v>2.8979664049600001E-5</v>
          </cell>
          <cell r="V54">
            <v>2.9238366612599999E-5</v>
          </cell>
          <cell r="W54">
            <v>3.0360922525999999E-5</v>
          </cell>
          <cell r="X54">
            <v>2.75288414408E-5</v>
          </cell>
          <cell r="Y54">
            <v>2.54494667966E-5</v>
          </cell>
          <cell r="Z54">
            <v>2.0017193376900001E-5</v>
          </cell>
          <cell r="AA54">
            <v>9.8097048798900003E-6</v>
          </cell>
          <cell r="AB54">
            <v>1.83853700068E-6</v>
          </cell>
          <cell r="AC54">
            <v>1.05858056395E-6</v>
          </cell>
          <cell r="AD54">
            <v>6.3818205856100002E-6</v>
          </cell>
          <cell r="AE54">
            <v>1.76725394739E-5</v>
          </cell>
          <cell r="AF54">
            <v>3.0189105433700001E-5</v>
          </cell>
          <cell r="AG54">
            <v>3.3947093039900002E-5</v>
          </cell>
          <cell r="AH54">
            <v>3.50091450941E-5</v>
          </cell>
          <cell r="AI54">
            <v>3.55282515281E-5</v>
          </cell>
          <cell r="AJ54">
            <v>3.5079920012200003E-5</v>
          </cell>
          <cell r="AK54">
            <v>3.3808419132599998E-5</v>
          </cell>
          <cell r="AL54">
            <v>3.2287510610600003E-5</v>
          </cell>
          <cell r="AM54">
            <v>2.9363101932500001E-5</v>
          </cell>
          <cell r="AN54">
            <v>2.6872579512400001E-5</v>
          </cell>
          <cell r="AO54">
            <v>4.0857115168499996E-6</v>
          </cell>
          <cell r="AP54">
            <v>4.3394744073699998E-6</v>
          </cell>
          <cell r="AQ54">
            <v>8.6222263966699995E-6</v>
          </cell>
          <cell r="AR54">
            <v>2.1884168186500001E-5</v>
          </cell>
          <cell r="AS54">
            <v>3.6424427816500002E-5</v>
          </cell>
          <cell r="AT54">
            <v>3.8878658737899999E-5</v>
          </cell>
          <cell r="AU54">
            <v>3.9929586854899999E-5</v>
          </cell>
          <cell r="AV54">
            <v>3.8903999026999998E-5</v>
          </cell>
          <cell r="AW54">
            <v>4.0267522362000002E-5</v>
          </cell>
          <cell r="AX54">
            <v>3.8690216651099998E-5</v>
          </cell>
          <cell r="AY54">
            <v>3.8378727924999999E-5</v>
          </cell>
          <cell r="AZ54">
            <v>3.3742716367300003E-5</v>
          </cell>
          <cell r="BA54">
            <v>2.0502247051E-5</v>
          </cell>
        </row>
        <row r="55">
          <cell r="B55">
            <v>3.7048745581200001E-6</v>
          </cell>
          <cell r="C55">
            <v>1.5839401909500001E-6</v>
          </cell>
          <cell r="D55">
            <v>-2.9613646834700002E-7</v>
          </cell>
          <cell r="E55">
            <v>7.3584927705699996E-7</v>
          </cell>
          <cell r="F55">
            <v>3.1334588293400001E-6</v>
          </cell>
          <cell r="G55">
            <v>-1.9664265056500002E-6</v>
          </cell>
          <cell r="H55">
            <v>1.00646474033E-6</v>
          </cell>
          <cell r="I55">
            <v>1.3389478346899999E-6</v>
          </cell>
          <cell r="J55">
            <v>2.32653014726E-6</v>
          </cell>
          <cell r="K55">
            <v>3.3397357017100002E-6</v>
          </cell>
          <cell r="L55">
            <v>4.12656583592E-6</v>
          </cell>
          <cell r="M55">
            <v>5.5407477307200003E-6</v>
          </cell>
          <cell r="N55">
            <v>5.5324322007399998E-6</v>
          </cell>
          <cell r="O55">
            <v>-5.8062425596499996E-7</v>
          </cell>
          <cell r="P55">
            <v>-1.59920029634E-6</v>
          </cell>
          <cell r="Q55">
            <v>-3.0615389162199998E-6</v>
          </cell>
          <cell r="R55">
            <v>-5.5933553002599999E-6</v>
          </cell>
          <cell r="S55">
            <v>-3.3756247355299999E-6</v>
          </cell>
          <cell r="T55">
            <v>2.1518087412900001E-5</v>
          </cell>
          <cell r="U55">
            <v>2.2462360380099998E-5</v>
          </cell>
          <cell r="V55">
            <v>2.35974329791E-5</v>
          </cell>
          <cell r="W55">
            <v>2.5138320978399999E-5</v>
          </cell>
          <cell r="X55">
            <v>2.31415648774E-5</v>
          </cell>
          <cell r="Y55">
            <v>2.23750477551E-5</v>
          </cell>
          <cell r="Z55">
            <v>1.7597433660599998E-5</v>
          </cell>
          <cell r="AA55">
            <v>9.5661749644900003E-6</v>
          </cell>
          <cell r="AB55">
            <v>-2.4583341322500001E-6</v>
          </cell>
          <cell r="AC55">
            <v>-1.85258773411E-6</v>
          </cell>
          <cell r="AD55">
            <v>2.70564020571E-6</v>
          </cell>
          <cell r="AE55">
            <v>1.1808304896499999E-5</v>
          </cell>
          <cell r="AF55">
            <v>2.2129313824900001E-5</v>
          </cell>
          <cell r="AG55">
            <v>2.5508598058400001E-5</v>
          </cell>
          <cell r="AH55">
            <v>2.7773357604600002E-5</v>
          </cell>
          <cell r="AI55">
            <v>2.9124505747499999E-5</v>
          </cell>
          <cell r="AJ55">
            <v>2.9650043006999999E-5</v>
          </cell>
          <cell r="AK55">
            <v>2.9615833982800002E-5</v>
          </cell>
          <cell r="AL55">
            <v>2.9363101932500001E-5</v>
          </cell>
          <cell r="AM55">
            <v>2.8984791775199999E-5</v>
          </cell>
          <cell r="AN55">
            <v>2.7128792376699999E-5</v>
          </cell>
          <cell r="AO55">
            <v>3.4183230206999999E-6</v>
          </cell>
          <cell r="AP55">
            <v>4.1326003158599998E-6</v>
          </cell>
          <cell r="AQ55">
            <v>7.4670516259800004E-6</v>
          </cell>
          <cell r="AR55">
            <v>1.8516834201900001E-5</v>
          </cell>
          <cell r="AS55">
            <v>3.10982108392E-5</v>
          </cell>
          <cell r="AT55">
            <v>3.11157596656E-5</v>
          </cell>
          <cell r="AU55">
            <v>3.3003172304000002E-5</v>
          </cell>
          <cell r="AV55">
            <v>3.32375653228E-5</v>
          </cell>
          <cell r="AW55">
            <v>3.4679684602200001E-5</v>
          </cell>
          <cell r="AX55">
            <v>3.3841556030400003E-5</v>
          </cell>
          <cell r="AY55">
            <v>3.4424521949200001E-5</v>
          </cell>
          <cell r="AZ55">
            <v>3.04973399624E-5</v>
          </cell>
          <cell r="BA55">
            <v>1.9744048635500002E-5</v>
          </cell>
        </row>
        <row r="56">
          <cell r="B56">
            <v>2.14604486711E-6</v>
          </cell>
          <cell r="C56">
            <v>-4.5348529986500001E-7</v>
          </cell>
          <cell r="D56">
            <v>-3.4001932961799999E-6</v>
          </cell>
          <cell r="E56">
            <v>-3.4980064810300001E-6</v>
          </cell>
          <cell r="F56">
            <v>-1.4434268359000001E-6</v>
          </cell>
          <cell r="G56">
            <v>-4.9781293543600002E-6</v>
          </cell>
          <cell r="H56">
            <v>-2.88598951277E-6</v>
          </cell>
          <cell r="I56">
            <v>-2.3095422681E-6</v>
          </cell>
          <cell r="J56">
            <v>-9.4979433658299996E-7</v>
          </cell>
          <cell r="K56">
            <v>8.72820007746E-7</v>
          </cell>
          <cell r="L56">
            <v>2.5488634219299999E-6</v>
          </cell>
          <cell r="M56">
            <v>4.1259341814900001E-6</v>
          </cell>
          <cell r="N56">
            <v>4.1280104257E-6</v>
          </cell>
          <cell r="O56">
            <v>-2.0148255163999999E-6</v>
          </cell>
          <cell r="P56">
            <v>-3.6053302311499999E-6</v>
          </cell>
          <cell r="Q56">
            <v>-6.0112369886899999E-6</v>
          </cell>
          <cell r="R56">
            <v>-9.8841902710199994E-6</v>
          </cell>
          <cell r="S56">
            <v>-8.5659964536999994E-6</v>
          </cell>
          <cell r="T56">
            <v>1.6006585427000001E-5</v>
          </cell>
          <cell r="U56">
            <v>1.8485344145200002E-5</v>
          </cell>
          <cell r="V56">
            <v>2.09280621728E-5</v>
          </cell>
          <cell r="W56">
            <v>2.40478513017E-5</v>
          </cell>
          <cell r="X56">
            <v>2.0610463926299999E-5</v>
          </cell>
          <cell r="Y56">
            <v>1.8235720207899999E-5</v>
          </cell>
          <cell r="Z56">
            <v>1.44591996765E-5</v>
          </cell>
          <cell r="AA56">
            <v>1.0121723859400001E-5</v>
          </cell>
          <cell r="AB56">
            <v>-4.3929710582199998E-6</v>
          </cell>
          <cell r="AC56">
            <v>-4.0132961511300004E-6</v>
          </cell>
          <cell r="AD56">
            <v>-3.2233196058099998E-7</v>
          </cell>
          <cell r="AE56">
            <v>7.6879242831599992E-6</v>
          </cell>
          <cell r="AF56">
            <v>1.6563578124000001E-5</v>
          </cell>
          <cell r="AG56">
            <v>1.9678582339799998E-5</v>
          </cell>
          <cell r="AH56">
            <v>2.2814553133299999E-5</v>
          </cell>
          <cell r="AI56">
            <v>2.4553906367099999E-5</v>
          </cell>
          <cell r="AJ56">
            <v>2.57195154157E-5</v>
          </cell>
          <cell r="AK56">
            <v>2.6452576589900002E-5</v>
          </cell>
          <cell r="AL56">
            <v>2.6872579512400001E-5</v>
          </cell>
          <cell r="AM56">
            <v>2.7128792376699999E-5</v>
          </cell>
          <cell r="AN56">
            <v>3.0600579084300001E-5</v>
          </cell>
          <cell r="AO56">
            <v>-5.0809582164700001E-6</v>
          </cell>
          <cell r="AP56">
            <v>-4.8523937795400003E-6</v>
          </cell>
          <cell r="AQ56">
            <v>1.1400206260500001E-6</v>
          </cell>
          <cell r="AR56">
            <v>1.1976786402700001E-5</v>
          </cell>
          <cell r="AS56">
            <v>2.3253526845999999E-5</v>
          </cell>
          <cell r="AT56">
            <v>2.36281506891E-5</v>
          </cell>
          <cell r="AU56">
            <v>2.6113379428599998E-5</v>
          </cell>
          <cell r="AV56">
            <v>2.7581309756E-5</v>
          </cell>
          <cell r="AW56">
            <v>2.89673072666E-5</v>
          </cell>
          <cell r="AX56">
            <v>2.8810810203E-5</v>
          </cell>
          <cell r="AY56">
            <v>2.9760241795600001E-5</v>
          </cell>
          <cell r="AZ56">
            <v>2.6697449483799998E-5</v>
          </cell>
          <cell r="BA56">
            <v>1.7599849711300001E-5</v>
          </cell>
        </row>
        <row r="57">
          <cell r="B57">
            <v>5.6956747150799998E-5</v>
          </cell>
          <cell r="C57">
            <v>5.9919018364600002E-5</v>
          </cell>
          <cell r="D57">
            <v>6.0112672634800001E-5</v>
          </cell>
          <cell r="E57">
            <v>5.0169429936399999E-5</v>
          </cell>
          <cell r="F57">
            <v>4.5171788978899999E-5</v>
          </cell>
          <cell r="G57">
            <v>6.3809887067199999E-6</v>
          </cell>
          <cell r="H57">
            <v>6.6529712889200003E-6</v>
          </cell>
          <cell r="I57">
            <v>8.0843931849500007E-6</v>
          </cell>
          <cell r="J57">
            <v>2.6155870635499999E-6</v>
          </cell>
          <cell r="K57">
            <v>-3.6760779121800002E-6</v>
          </cell>
          <cell r="L57">
            <v>-7.4863201673399997E-6</v>
          </cell>
          <cell r="M57">
            <v>-1.30880160259E-5</v>
          </cell>
          <cell r="N57">
            <v>-1.31108755657E-5</v>
          </cell>
          <cell r="O57">
            <v>1.3515454283599999E-4</v>
          </cell>
          <cell r="P57">
            <v>1.00750436294E-4</v>
          </cell>
          <cell r="Q57">
            <v>6.8874795975700003E-5</v>
          </cell>
          <cell r="R57">
            <v>5.2815745649100002E-5</v>
          </cell>
          <cell r="S57">
            <v>4.9262935024699997E-5</v>
          </cell>
          <cell r="T57">
            <v>2.8735497504000001E-5</v>
          </cell>
          <cell r="U57">
            <v>1.1458775720599999E-5</v>
          </cell>
          <cell r="V57">
            <v>-3.01346306295E-6</v>
          </cell>
          <cell r="W57">
            <v>-1.58009288755E-5</v>
          </cell>
          <cell r="X57">
            <v>-1.48073369134E-5</v>
          </cell>
          <cell r="Y57">
            <v>-4.4741567693300003E-6</v>
          </cell>
          <cell r="Z57">
            <v>-9.7066939043700006E-6</v>
          </cell>
          <cell r="AA57">
            <v>-1.2019843199E-5</v>
          </cell>
          <cell r="AB57">
            <v>1.5302879421100001E-4</v>
          </cell>
          <cell r="AC57">
            <v>1.0703577763100001E-4</v>
          </cell>
          <cell r="AD57">
            <v>7.1087934095399993E-5</v>
          </cell>
          <cell r="AE57">
            <v>5.9715091506399998E-5</v>
          </cell>
          <cell r="AF57">
            <v>4.9649287564399998E-5</v>
          </cell>
          <cell r="AG57">
            <v>3.3368818215399998E-5</v>
          </cell>
          <cell r="AH57">
            <v>2.5296262695300002E-5</v>
          </cell>
          <cell r="AI57">
            <v>1.92445688486E-5</v>
          </cell>
          <cell r="AJ57">
            <v>1.5086071092700001E-5</v>
          </cell>
          <cell r="AK57">
            <v>6.2850416200500001E-6</v>
          </cell>
          <cell r="AL57">
            <v>4.0857115168499996E-6</v>
          </cell>
          <cell r="AM57">
            <v>3.4183230206999999E-6</v>
          </cell>
          <cell r="AN57">
            <v>-5.0809582164700001E-6</v>
          </cell>
          <cell r="AO57">
            <v>5.4859057153500005E-4</v>
          </cell>
          <cell r="AP57">
            <v>3.4005734517400001E-4</v>
          </cell>
          <cell r="AQ57">
            <v>1.74430940449E-4</v>
          </cell>
          <cell r="AR57">
            <v>1.4308343718400001E-4</v>
          </cell>
          <cell r="AS57">
            <v>1.16679630387E-4</v>
          </cell>
          <cell r="AT57">
            <v>5.1811066127699998E-5</v>
          </cell>
          <cell r="AU57">
            <v>3.8319079801099997E-5</v>
          </cell>
          <cell r="AV57">
            <v>2.63534002543E-5</v>
          </cell>
          <cell r="AW57">
            <v>2.1337049729799999E-5</v>
          </cell>
          <cell r="AX57">
            <v>1.6906140580399999E-5</v>
          </cell>
          <cell r="AY57">
            <v>1.35193045651E-5</v>
          </cell>
          <cell r="AZ57">
            <v>9.7019008274200004E-6</v>
          </cell>
          <cell r="BA57">
            <v>-1.2198078166299999E-7</v>
          </cell>
        </row>
        <row r="58">
          <cell r="B58">
            <v>3.9316823417699999E-5</v>
          </cell>
          <cell r="C58">
            <v>5.0028401821700001E-5</v>
          </cell>
          <cell r="D58">
            <v>5.5344848605099999E-5</v>
          </cell>
          <cell r="E58">
            <v>5.6451887769399998E-5</v>
          </cell>
          <cell r="F58">
            <v>5.3899233361100002E-5</v>
          </cell>
          <cell r="G58">
            <v>2.02379980444E-5</v>
          </cell>
          <cell r="H58">
            <v>1.9156933359E-5</v>
          </cell>
          <cell r="I58">
            <v>1.7897786853900001E-5</v>
          </cell>
          <cell r="J58">
            <v>1.2219812607700001E-5</v>
          </cell>
          <cell r="K58">
            <v>3.4884011394199999E-6</v>
          </cell>
          <cell r="L58">
            <v>-4.4955993040999997E-6</v>
          </cell>
          <cell r="M58">
            <v>-7.1479187211799998E-6</v>
          </cell>
          <cell r="N58">
            <v>-7.1589625439200003E-6</v>
          </cell>
          <cell r="O58">
            <v>8.6714964554399998E-5</v>
          </cell>
          <cell r="P58">
            <v>7.7270008347099999E-5</v>
          </cell>
          <cell r="Q58">
            <v>6.89464248043E-5</v>
          </cell>
          <cell r="R58">
            <v>5.8884192105700001E-5</v>
          </cell>
          <cell r="S58">
            <v>6.1548949377499996E-5</v>
          </cell>
          <cell r="T58">
            <v>2.70622011762E-5</v>
          </cell>
          <cell r="U58">
            <v>9.8041557551299999E-6</v>
          </cell>
          <cell r="V58">
            <v>-4.9227968526700002E-6</v>
          </cell>
          <cell r="W58">
            <v>-1.6896114368299999E-5</v>
          </cell>
          <cell r="X58">
            <v>-1.4563207100799999E-5</v>
          </cell>
          <cell r="Y58">
            <v>-4.9471873223400001E-6</v>
          </cell>
          <cell r="Z58">
            <v>-1.07756286329E-5</v>
          </cell>
          <cell r="AA58">
            <v>-2.0724700301600001E-5</v>
          </cell>
          <cell r="AB58">
            <v>9.6683517033400003E-5</v>
          </cell>
          <cell r="AC58">
            <v>7.8782916753100007E-5</v>
          </cell>
          <cell r="AD58">
            <v>5.8225178684500002E-5</v>
          </cell>
          <cell r="AE58">
            <v>4.7921499589000002E-5</v>
          </cell>
          <cell r="AF58">
            <v>3.94116174129E-5</v>
          </cell>
          <cell r="AG58">
            <v>2.6052351477099999E-5</v>
          </cell>
          <cell r="AH58">
            <v>2.0570949203500002E-5</v>
          </cell>
          <cell r="AI58">
            <v>1.5877789890600001E-5</v>
          </cell>
          <cell r="AJ58">
            <v>1.20595007348E-5</v>
          </cell>
          <cell r="AK58">
            <v>5.1823789279700001E-6</v>
          </cell>
          <cell r="AL58">
            <v>4.3394744073699998E-6</v>
          </cell>
          <cell r="AM58">
            <v>4.1326003158599998E-6</v>
          </cell>
          <cell r="AN58">
            <v>-4.8523937795400003E-6</v>
          </cell>
          <cell r="AO58">
            <v>3.4005734517400001E-4</v>
          </cell>
          <cell r="AP58">
            <v>2.8368318902499999E-4</v>
          </cell>
          <cell r="AQ58">
            <v>1.7655091205999999E-4</v>
          </cell>
          <cell r="AR58">
            <v>1.45148498534E-4</v>
          </cell>
          <cell r="AS58">
            <v>1.1848315810199999E-4</v>
          </cell>
          <cell r="AT58">
            <v>5.0465501294300001E-5</v>
          </cell>
          <cell r="AU58">
            <v>3.8587186237600003E-5</v>
          </cell>
          <cell r="AV58">
            <v>2.9086444480900002E-5</v>
          </cell>
          <cell r="AW58">
            <v>2.2115029076199999E-5</v>
          </cell>
          <cell r="AX58">
            <v>1.66207964514E-5</v>
          </cell>
          <cell r="AY58">
            <v>1.1986592662799999E-5</v>
          </cell>
          <cell r="AZ58">
            <v>5.33805942389E-6</v>
          </cell>
          <cell r="BA58">
            <v>2.3358801621700001E-6</v>
          </cell>
        </row>
        <row r="59">
          <cell r="B59">
            <v>2.1870869775400001E-5</v>
          </cell>
          <cell r="C59">
            <v>3.4917205132299999E-5</v>
          </cell>
          <cell r="D59">
            <v>4.6387869625399999E-5</v>
          </cell>
          <cell r="E59">
            <v>5.26208178155E-5</v>
          </cell>
          <cell r="F59">
            <v>5.3012834577699999E-5</v>
          </cell>
          <cell r="G59">
            <v>2.6933879691500001E-5</v>
          </cell>
          <cell r="H59">
            <v>2.58823656279E-5</v>
          </cell>
          <cell r="I59">
            <v>2.444398869E-5</v>
          </cell>
          <cell r="J59">
            <v>1.96547464913E-5</v>
          </cell>
          <cell r="K59">
            <v>1.12597046262E-5</v>
          </cell>
          <cell r="L59">
            <v>2.56131987599E-6</v>
          </cell>
          <cell r="M59">
            <v>7.6182053810100002E-7</v>
          </cell>
          <cell r="N59">
            <v>7.1918334411599996E-7</v>
          </cell>
          <cell r="O59">
            <v>4.8640916585499999E-5</v>
          </cell>
          <cell r="P59">
            <v>4.6505695989399999E-5</v>
          </cell>
          <cell r="Q59">
            <v>5.2612576793199998E-5</v>
          </cell>
          <cell r="R59">
            <v>5.3426483899100003E-5</v>
          </cell>
          <cell r="S59">
            <v>6.1893152602600002E-5</v>
          </cell>
          <cell r="T59">
            <v>4.6239662781799999E-5</v>
          </cell>
          <cell r="U59">
            <v>3.43710343886E-5</v>
          </cell>
          <cell r="V59">
            <v>2.2153457429599999E-5</v>
          </cell>
          <cell r="W59">
            <v>1.22827062466E-5</v>
          </cell>
          <cell r="X59">
            <v>9.4377482282999999E-6</v>
          </cell>
          <cell r="Y59">
            <v>7.6566335351699994E-6</v>
          </cell>
          <cell r="Z59">
            <v>-2.8064525963099998E-6</v>
          </cell>
          <cell r="AA59">
            <v>-2.06108356433E-5</v>
          </cell>
          <cell r="AB59">
            <v>5.0570257600400001E-5</v>
          </cell>
          <cell r="AC59">
            <v>4.5960732669500001E-5</v>
          </cell>
          <cell r="AD59">
            <v>3.9278407280700002E-5</v>
          </cell>
          <cell r="AE59">
            <v>3.81552550266E-5</v>
          </cell>
          <cell r="AF59">
            <v>3.9059789967499997E-5</v>
          </cell>
          <cell r="AG59">
            <v>3.1410280174400003E-5</v>
          </cell>
          <cell r="AH59">
            <v>2.6141339048099999E-5</v>
          </cell>
          <cell r="AI59">
            <v>2.2351901101200001E-5</v>
          </cell>
          <cell r="AJ59">
            <v>1.9690097978299999E-5</v>
          </cell>
          <cell r="AK59">
            <v>1.13341029648E-5</v>
          </cell>
          <cell r="AL59">
            <v>8.6222263966699995E-6</v>
          </cell>
          <cell r="AM59">
            <v>7.4670516259800004E-6</v>
          </cell>
          <cell r="AN59">
            <v>1.1400206260500001E-6</v>
          </cell>
          <cell r="AO59">
            <v>1.74430940449E-4</v>
          </cell>
          <cell r="AP59">
            <v>1.7655091205999999E-4</v>
          </cell>
          <cell r="AQ59">
            <v>1.7173687038600001E-4</v>
          </cell>
          <cell r="AR59">
            <v>1.65040728895E-4</v>
          </cell>
          <cell r="AS59">
            <v>1.5373751004799999E-4</v>
          </cell>
          <cell r="AT59">
            <v>7.9984458809199995E-5</v>
          </cell>
          <cell r="AU59">
            <v>6.7462036931499998E-5</v>
          </cell>
          <cell r="AV59">
            <v>6.0922293154099998E-5</v>
          </cell>
          <cell r="AW59">
            <v>5.2809963073299998E-5</v>
          </cell>
          <cell r="AX59">
            <v>4.0435269765400002E-5</v>
          </cell>
          <cell r="AY59">
            <v>2.9625674852900001E-5</v>
          </cell>
          <cell r="AZ59">
            <v>2.3439980521300001E-5</v>
          </cell>
          <cell r="BA59">
            <v>6.4698882745600001E-7</v>
          </cell>
        </row>
        <row r="60">
          <cell r="B60">
            <v>2.6360821908199999E-5</v>
          </cell>
          <cell r="C60">
            <v>3.5263016788100001E-5</v>
          </cell>
          <cell r="D60">
            <v>3.9633754956899999E-5</v>
          </cell>
          <cell r="E60">
            <v>4.4835926550500001E-5</v>
          </cell>
          <cell r="F60">
            <v>4.6712271234199999E-5</v>
          </cell>
          <cell r="G60">
            <v>1.8015720964799999E-5</v>
          </cell>
          <cell r="H60">
            <v>2.1082317395000001E-5</v>
          </cell>
          <cell r="I60">
            <v>2.0036804828699999E-5</v>
          </cell>
          <cell r="J60">
            <v>1.5970272015799999E-5</v>
          </cell>
          <cell r="K60">
            <v>7.9091575618499994E-6</v>
          </cell>
          <cell r="L60">
            <v>-3.1931698025699999E-7</v>
          </cell>
          <cell r="M60">
            <v>-1.53210183683E-6</v>
          </cell>
          <cell r="N60">
            <v>-1.5716883375E-6</v>
          </cell>
          <cell r="O60">
            <v>4.1861214829999999E-5</v>
          </cell>
          <cell r="P60">
            <v>3.6709872764300003E-5</v>
          </cell>
          <cell r="Q60">
            <v>3.4665529052900001E-5</v>
          </cell>
          <cell r="R60">
            <v>3.29770442674E-5</v>
          </cell>
          <cell r="S60">
            <v>4.3954376584200001E-5</v>
          </cell>
          <cell r="T60">
            <v>7.6069822808799996E-5</v>
          </cell>
          <cell r="U60">
            <v>6.6968511659599997E-5</v>
          </cell>
          <cell r="V60">
            <v>5.6881137969399997E-5</v>
          </cell>
          <cell r="W60">
            <v>4.9682007415599997E-5</v>
          </cell>
          <cell r="X60">
            <v>3.7402091773999999E-5</v>
          </cell>
          <cell r="Y60">
            <v>2.1017694824099998E-5</v>
          </cell>
          <cell r="Z60">
            <v>7.86625493296E-6</v>
          </cell>
          <cell r="AA60">
            <v>-1.95406387231E-5</v>
          </cell>
          <cell r="AB60">
            <v>4.6089518226200002E-5</v>
          </cell>
          <cell r="AC60">
            <v>3.8254077948200002E-5</v>
          </cell>
          <cell r="AD60">
            <v>3.1667739637600001E-5</v>
          </cell>
          <cell r="AE60">
            <v>4.4372519935300002E-5</v>
          </cell>
          <cell r="AF60">
            <v>5.8063069224699997E-5</v>
          </cell>
          <cell r="AG60">
            <v>5.4153567104600003E-5</v>
          </cell>
          <cell r="AH60">
            <v>4.9317387404300001E-5</v>
          </cell>
          <cell r="AI60">
            <v>4.4886758862800002E-5</v>
          </cell>
          <cell r="AJ60">
            <v>4.18778981582E-5</v>
          </cell>
          <cell r="AK60">
            <v>2.90205254627E-5</v>
          </cell>
          <cell r="AL60">
            <v>2.1884168186500001E-5</v>
          </cell>
          <cell r="AM60">
            <v>1.8516834201900001E-5</v>
          </cell>
          <cell r="AN60">
            <v>1.1976786402700001E-5</v>
          </cell>
          <cell r="AO60">
            <v>1.4308343718400001E-4</v>
          </cell>
          <cell r="AP60">
            <v>1.45148498534E-4</v>
          </cell>
          <cell r="AQ60">
            <v>1.65040728895E-4</v>
          </cell>
          <cell r="AR60">
            <v>1.94850820147E-4</v>
          </cell>
          <cell r="AS60">
            <v>2.0720330006E-4</v>
          </cell>
          <cell r="AT60">
            <v>1.2470008360799999E-4</v>
          </cell>
          <cell r="AU60">
            <v>1.09959500046E-4</v>
          </cell>
          <cell r="AV60">
            <v>1.00515198142E-4</v>
          </cell>
          <cell r="AW60">
            <v>9.3268120005899995E-5</v>
          </cell>
          <cell r="AX60">
            <v>7.4072880216800006E-5</v>
          </cell>
          <cell r="AY60">
            <v>5.4448473306200003E-5</v>
          </cell>
          <cell r="AZ60">
            <v>4.5277102470700003E-5</v>
          </cell>
          <cell r="BA60">
            <v>7.4279121308400005E-7</v>
          </cell>
        </row>
        <row r="61">
          <cell r="B61">
            <v>2.7971051900199999E-5</v>
          </cell>
          <cell r="C61">
            <v>3.4443776785900003E-5</v>
          </cell>
          <cell r="D61">
            <v>3.5174735425999998E-5</v>
          </cell>
          <cell r="E61">
            <v>4.1660991957800003E-5</v>
          </cell>
          <cell r="F61">
            <v>4.7313698604900002E-5</v>
          </cell>
          <cell r="G61">
            <v>1.9531355069300002E-5</v>
          </cell>
          <cell r="H61">
            <v>2.55772121614E-5</v>
          </cell>
          <cell r="I61">
            <v>2.5263887623300001E-5</v>
          </cell>
          <cell r="J61">
            <v>2.1906074911199998E-5</v>
          </cell>
          <cell r="K61">
            <v>1.4986419723600001E-5</v>
          </cell>
          <cell r="L61">
            <v>7.17922585129E-6</v>
          </cell>
          <cell r="M61">
            <v>6.6281482000900003E-6</v>
          </cell>
          <cell r="N61">
            <v>6.5767137320100004E-6</v>
          </cell>
          <cell r="O61">
            <v>3.2535002991600002E-5</v>
          </cell>
          <cell r="P61">
            <v>2.62131903555E-5</v>
          </cell>
          <cell r="Q61">
            <v>2.1620823693E-5</v>
          </cell>
          <cell r="R61">
            <v>1.9805041845100001E-5</v>
          </cell>
          <cell r="S61">
            <v>3.4197346026200001E-5</v>
          </cell>
          <cell r="T61">
            <v>1.02058202677E-4</v>
          </cell>
          <cell r="U61">
            <v>9.4569548540800004E-5</v>
          </cell>
          <cell r="V61">
            <v>8.5533598249400007E-5</v>
          </cell>
          <cell r="W61">
            <v>7.9459471562900002E-5</v>
          </cell>
          <cell r="X61">
            <v>6.2803200749999999E-5</v>
          </cell>
          <cell r="Y61">
            <v>3.9348156938700001E-5</v>
          </cell>
          <cell r="Z61">
            <v>2.2956269952900001E-5</v>
          </cell>
          <cell r="AA61">
            <v>-1.44408807603E-5</v>
          </cell>
          <cell r="AB61">
            <v>4.1191542093999998E-5</v>
          </cell>
          <cell r="AC61">
            <v>3.0806631724100002E-5</v>
          </cell>
          <cell r="AD61">
            <v>2.5413052915100001E-5</v>
          </cell>
          <cell r="AE61">
            <v>4.7775395836500001E-5</v>
          </cell>
          <cell r="AF61">
            <v>7.2810690845100001E-5</v>
          </cell>
          <cell r="AG61">
            <v>7.4771629197200004E-5</v>
          </cell>
          <cell r="AH61">
            <v>7.0604577900999993E-5</v>
          </cell>
          <cell r="AI61">
            <v>6.6133878467199996E-5</v>
          </cell>
          <cell r="AJ61">
            <v>6.2593890975299997E-5</v>
          </cell>
          <cell r="AK61">
            <v>4.6595186710699998E-5</v>
          </cell>
          <cell r="AL61">
            <v>3.6424427816500002E-5</v>
          </cell>
          <cell r="AM61">
            <v>3.10982108392E-5</v>
          </cell>
          <cell r="AN61">
            <v>2.3253526845999999E-5</v>
          </cell>
          <cell r="AO61">
            <v>1.16679630387E-4</v>
          </cell>
          <cell r="AP61">
            <v>1.1848315810199999E-4</v>
          </cell>
          <cell r="AQ61">
            <v>1.5373751004799999E-4</v>
          </cell>
          <cell r="AR61">
            <v>2.0720330006E-4</v>
          </cell>
          <cell r="AS61">
            <v>2.4316049255700001E-4</v>
          </cell>
          <cell r="AT61">
            <v>1.6519286795100001E-4</v>
          </cell>
          <cell r="AU61">
            <v>1.49992521432E-4</v>
          </cell>
          <cell r="AV61">
            <v>1.37480676455E-4</v>
          </cell>
          <cell r="AW61">
            <v>1.31577672823E-4</v>
          </cell>
          <cell r="AX61">
            <v>1.07888311565E-4</v>
          </cell>
          <cell r="AY61">
            <v>8.3773128924599999E-5</v>
          </cell>
          <cell r="AZ61">
            <v>7.1680193934200003E-5</v>
          </cell>
          <cell r="BA61">
            <v>5.6888244141699998E-6</v>
          </cell>
        </row>
        <row r="62">
          <cell r="B62">
            <v>7.0347672035700003E-6</v>
          </cell>
          <cell r="C62">
            <v>1.35727376921E-5</v>
          </cell>
          <cell r="D62">
            <v>2.7524739140999999E-5</v>
          </cell>
          <cell r="E62">
            <v>4.0372948888400002E-5</v>
          </cell>
          <cell r="F62">
            <v>5.4629188260600002E-5</v>
          </cell>
          <cell r="G62">
            <v>4.6818770988100001E-5</v>
          </cell>
          <cell r="H62">
            <v>5.1873140740900003E-5</v>
          </cell>
          <cell r="I62">
            <v>4.8918718204800002E-5</v>
          </cell>
          <cell r="J62">
            <v>4.4969452199399998E-5</v>
          </cell>
          <cell r="K62">
            <v>3.6310881032000003E-5</v>
          </cell>
          <cell r="L62">
            <v>2.6828573301100001E-5</v>
          </cell>
          <cell r="M62">
            <v>2.3993224234999999E-5</v>
          </cell>
          <cell r="N62">
            <v>2.39558438373E-5</v>
          </cell>
          <cell r="O62">
            <v>6.7646981498499999E-6</v>
          </cell>
          <cell r="P62">
            <v>1.3207706069500001E-5</v>
          </cell>
          <cell r="Q62">
            <v>2.8837502679E-5</v>
          </cell>
          <cell r="R62">
            <v>4.5877696638E-5</v>
          </cell>
          <cell r="S62">
            <v>5.5999042209999998E-5</v>
          </cell>
          <cell r="T62">
            <v>1.2248492862800001E-4</v>
          </cell>
          <cell r="U62">
            <v>1.1402936955400001E-4</v>
          </cell>
          <cell r="V62">
            <v>1.06173861254E-4</v>
          </cell>
          <cell r="W62">
            <v>1.01609437131E-4</v>
          </cell>
          <cell r="X62">
            <v>8.2920321799700005E-5</v>
          </cell>
          <cell r="Y62">
            <v>5.7731594634799998E-5</v>
          </cell>
          <cell r="Z62">
            <v>4.1927742429100003E-5</v>
          </cell>
          <cell r="AA62">
            <v>-1.20814716724E-6</v>
          </cell>
          <cell r="AB62">
            <v>1.2204540663799999E-5</v>
          </cell>
          <cell r="AC62">
            <v>9.4054272147900001E-6</v>
          </cell>
          <cell r="AD62">
            <v>1.81425533309E-5</v>
          </cell>
          <cell r="AE62">
            <v>4.2776877771500001E-5</v>
          </cell>
          <cell r="AF62">
            <v>7.1380897646699997E-5</v>
          </cell>
          <cell r="AG62">
            <v>7.7580881225600005E-5</v>
          </cell>
          <cell r="AH62">
            <v>7.2614014849300005E-5</v>
          </cell>
          <cell r="AI62">
            <v>6.7590747904999998E-5</v>
          </cell>
          <cell r="AJ62">
            <v>6.4354264026500005E-5</v>
          </cell>
          <cell r="AK62">
            <v>5.1404868900800002E-5</v>
          </cell>
          <cell r="AL62">
            <v>3.8878658737899999E-5</v>
          </cell>
          <cell r="AM62">
            <v>3.11157596656E-5</v>
          </cell>
          <cell r="AN62">
            <v>2.36281506891E-5</v>
          </cell>
          <cell r="AO62">
            <v>5.1811066127699998E-5</v>
          </cell>
          <cell r="AP62">
            <v>5.0465501294300001E-5</v>
          </cell>
          <cell r="AQ62">
            <v>7.9984458809199995E-5</v>
          </cell>
          <cell r="AR62">
            <v>1.2470008360799999E-4</v>
          </cell>
          <cell r="AS62">
            <v>1.6519286795100001E-4</v>
          </cell>
          <cell r="AT62">
            <v>1.7579669970599999E-4</v>
          </cell>
          <cell r="AU62">
            <v>1.6078150742200001E-4</v>
          </cell>
          <cell r="AV62">
            <v>1.4461161432200001E-4</v>
          </cell>
          <cell r="AW62">
            <v>1.3940614611099999E-4</v>
          </cell>
          <cell r="AX62">
            <v>1.2040798520499999E-4</v>
          </cell>
          <cell r="AY62">
            <v>9.8505717114100001E-5</v>
          </cell>
          <cell r="AZ62">
            <v>8.5260989201900006E-5</v>
          </cell>
          <cell r="BA62">
            <v>2.309505514E-5</v>
          </cell>
        </row>
        <row r="63">
          <cell r="B63">
            <v>1.02029621562E-5</v>
          </cell>
          <cell r="C63">
            <v>1.32133629697E-5</v>
          </cell>
          <cell r="D63">
            <v>2.2326827994999999E-5</v>
          </cell>
          <cell r="E63">
            <v>3.4125354873200002E-5</v>
          </cell>
          <cell r="F63">
            <v>4.7465651553399999E-5</v>
          </cell>
          <cell r="G63">
            <v>4.3647703737E-5</v>
          </cell>
          <cell r="H63">
            <v>4.7508292278099997E-5</v>
          </cell>
          <cell r="I63">
            <v>4.5979273983900002E-5</v>
          </cell>
          <cell r="J63">
            <v>4.36299650475E-5</v>
          </cell>
          <cell r="K63">
            <v>3.8499618258100001E-5</v>
          </cell>
          <cell r="L63">
            <v>3.1681208005200002E-5</v>
          </cell>
          <cell r="M63">
            <v>3.0272698431899999E-5</v>
          </cell>
          <cell r="N63">
            <v>3.0229887253900001E-5</v>
          </cell>
          <cell r="O63">
            <v>1.0636684481399999E-6</v>
          </cell>
          <cell r="P63">
            <v>5.4065496288700001E-6</v>
          </cell>
          <cell r="Q63">
            <v>1.8087448176200001E-5</v>
          </cell>
          <cell r="R63">
            <v>3.1457381269399997E-5</v>
          </cell>
          <cell r="S63">
            <v>4.2213592931499998E-5</v>
          </cell>
          <cell r="T63">
            <v>1.09053477477E-4</v>
          </cell>
          <cell r="U63">
            <v>1.04755231851E-4</v>
          </cell>
          <cell r="V63">
            <v>1.00164139838E-4</v>
          </cell>
          <cell r="W63">
            <v>9.8332535959300005E-5</v>
          </cell>
          <cell r="X63">
            <v>8.1975358986100002E-5</v>
          </cell>
          <cell r="Y63">
            <v>6.0071279429400003E-5</v>
          </cell>
          <cell r="Z63">
            <v>4.3975121635699998E-5</v>
          </cell>
          <cell r="AA63">
            <v>3.95468210784E-6</v>
          </cell>
          <cell r="AB63">
            <v>4.8477939313300003E-6</v>
          </cell>
          <cell r="AC63">
            <v>3.92794708587E-6</v>
          </cell>
          <cell r="AD63">
            <v>1.2170328028399999E-5</v>
          </cell>
          <cell r="AE63">
            <v>3.6043713960700002E-5</v>
          </cell>
          <cell r="AF63">
            <v>6.4448501337900004E-5</v>
          </cell>
          <cell r="AG63">
            <v>7.2047151911299996E-5</v>
          </cell>
          <cell r="AH63">
            <v>6.9677161690499996E-5</v>
          </cell>
          <cell r="AI63">
            <v>6.5690350394499998E-5</v>
          </cell>
          <cell r="AJ63">
            <v>6.3267971740499999E-5</v>
          </cell>
          <cell r="AK63">
            <v>5.1246600431599999E-5</v>
          </cell>
          <cell r="AL63">
            <v>3.9929586854899999E-5</v>
          </cell>
          <cell r="AM63">
            <v>3.3003172304000002E-5</v>
          </cell>
          <cell r="AN63">
            <v>2.6113379428599998E-5</v>
          </cell>
          <cell r="AO63">
            <v>3.8319079801099997E-5</v>
          </cell>
          <cell r="AP63">
            <v>3.8587186237600003E-5</v>
          </cell>
          <cell r="AQ63">
            <v>6.7462036931499998E-5</v>
          </cell>
          <cell r="AR63">
            <v>1.09959500046E-4</v>
          </cell>
          <cell r="AS63">
            <v>1.49992521432E-4</v>
          </cell>
          <cell r="AT63">
            <v>1.6078150742200001E-4</v>
          </cell>
          <cell r="AU63">
            <v>1.5541543794300001E-4</v>
          </cell>
          <cell r="AV63">
            <v>1.43503942126E-4</v>
          </cell>
          <cell r="AW63">
            <v>1.41145567324E-4</v>
          </cell>
          <cell r="AX63">
            <v>1.25175845166E-4</v>
          </cell>
          <cell r="AY63">
            <v>1.0702924386600001E-4</v>
          </cell>
          <cell r="AZ63">
            <v>9.4456139314400001E-5</v>
          </cell>
          <cell r="BA63">
            <v>3.3778303402499997E-5</v>
          </cell>
        </row>
        <row r="64">
          <cell r="B64">
            <v>1.1416471876999999E-5</v>
          </cell>
          <cell r="C64">
            <v>1.2684515818899999E-5</v>
          </cell>
          <cell r="D64">
            <v>1.8759778639000001E-5</v>
          </cell>
          <cell r="E64">
            <v>3.0407763636100001E-5</v>
          </cell>
          <cell r="F64">
            <v>4.2688234948399998E-5</v>
          </cell>
          <cell r="G64">
            <v>4.0994584012500002E-5</v>
          </cell>
          <cell r="H64">
            <v>4.4009406949800001E-5</v>
          </cell>
          <cell r="I64">
            <v>4.34691966784E-5</v>
          </cell>
          <cell r="J64">
            <v>4.2148054427299998E-5</v>
          </cell>
          <cell r="K64">
            <v>3.8708513819600002E-5</v>
          </cell>
          <cell r="L64">
            <v>3.37292203713E-5</v>
          </cell>
          <cell r="M64">
            <v>3.3384940913800003E-5</v>
          </cell>
          <cell r="N64">
            <v>3.3340418578099999E-5</v>
          </cell>
          <cell r="O64">
            <v>-1.2366984846799999E-6</v>
          </cell>
          <cell r="P64">
            <v>1.1141889147499999E-6</v>
          </cell>
          <cell r="Q64">
            <v>1.14033915609E-5</v>
          </cell>
          <cell r="R64">
            <v>2.2203017558E-5</v>
          </cell>
          <cell r="S64">
            <v>3.3647094237499997E-5</v>
          </cell>
          <cell r="T64">
            <v>9.7248367069399996E-5</v>
          </cell>
          <cell r="U64">
            <v>9.5522113477500005E-5</v>
          </cell>
          <cell r="V64">
            <v>9.3208178701300007E-5</v>
          </cell>
          <cell r="W64">
            <v>9.3425109851399997E-5</v>
          </cell>
          <cell r="X64">
            <v>7.9327939128900007E-5</v>
          </cell>
          <cell r="Y64">
            <v>6.04319520317E-5</v>
          </cell>
          <cell r="Z64">
            <v>4.4047693598600003E-5</v>
          </cell>
          <cell r="AA64">
            <v>5.7477780408500003E-6</v>
          </cell>
          <cell r="AB64">
            <v>1.1984779504199999E-6</v>
          </cell>
          <cell r="AC64">
            <v>1.07486456146E-6</v>
          </cell>
          <cell r="AD64">
            <v>8.5789016758800007E-6</v>
          </cell>
          <cell r="AE64">
            <v>3.1088420613099998E-5</v>
          </cell>
          <cell r="AF64">
            <v>5.7505014054899997E-5</v>
          </cell>
          <cell r="AG64">
            <v>6.5176764386400002E-5</v>
          </cell>
          <cell r="AH64">
            <v>6.4114926332499994E-5</v>
          </cell>
          <cell r="AI64">
            <v>6.1080501274599999E-5</v>
          </cell>
          <cell r="AJ64">
            <v>5.9257176348100001E-5</v>
          </cell>
          <cell r="AK64">
            <v>4.8999981748000003E-5</v>
          </cell>
          <cell r="AL64">
            <v>3.8903999026999998E-5</v>
          </cell>
          <cell r="AM64">
            <v>3.32375653228E-5</v>
          </cell>
          <cell r="AN64">
            <v>2.7581309756E-5</v>
          </cell>
          <cell r="AO64">
            <v>2.63534002543E-5</v>
          </cell>
          <cell r="AP64">
            <v>2.9086444480900002E-5</v>
          </cell>
          <cell r="AQ64">
            <v>6.0922293154099998E-5</v>
          </cell>
          <cell r="AR64">
            <v>1.00515198142E-4</v>
          </cell>
          <cell r="AS64">
            <v>1.37480676455E-4</v>
          </cell>
          <cell r="AT64">
            <v>1.4461161432200001E-4</v>
          </cell>
          <cell r="AU64">
            <v>1.43503942126E-4</v>
          </cell>
          <cell r="AV64">
            <v>1.3864943175800001E-4</v>
          </cell>
          <cell r="AW64">
            <v>1.37790271637E-4</v>
          </cell>
          <cell r="AX64">
            <v>1.23890491647E-4</v>
          </cell>
          <cell r="AY64">
            <v>1.08847120943E-4</v>
          </cell>
          <cell r="AZ64">
            <v>9.69401603287E-5</v>
          </cell>
          <cell r="BA64">
            <v>4.02371802578E-5</v>
          </cell>
        </row>
        <row r="65">
          <cell r="B65">
            <v>1.2684799665399999E-5</v>
          </cell>
          <cell r="C65">
            <v>1.2035972690199999E-5</v>
          </cell>
          <cell r="D65">
            <v>1.59027283419E-5</v>
          </cell>
          <cell r="E65">
            <v>2.6624300011499999E-5</v>
          </cell>
          <cell r="F65">
            <v>3.8094816558700002E-5</v>
          </cell>
          <cell r="G65">
            <v>3.7513182442300001E-5</v>
          </cell>
          <cell r="H65">
            <v>4.0606728879599997E-5</v>
          </cell>
          <cell r="I65">
            <v>4.0756204487400002E-5</v>
          </cell>
          <cell r="J65">
            <v>4.04639379803E-5</v>
          </cell>
          <cell r="K65">
            <v>3.8454728945100002E-5</v>
          </cell>
          <cell r="L65">
            <v>3.4726164790199999E-5</v>
          </cell>
          <cell r="M65">
            <v>3.5204343699899999E-5</v>
          </cell>
          <cell r="N65">
            <v>3.5161082204299998E-5</v>
          </cell>
          <cell r="O65">
            <v>-1.3512430438100001E-6</v>
          </cell>
          <cell r="P65">
            <v>-9.80371446051E-7</v>
          </cell>
          <cell r="Q65">
            <v>6.2357405218799997E-6</v>
          </cell>
          <cell r="R65">
            <v>1.48440122924E-5</v>
          </cell>
          <cell r="S65">
            <v>2.5962531340200001E-5</v>
          </cell>
          <cell r="T65">
            <v>9.3045950792900006E-5</v>
          </cell>
          <cell r="U65">
            <v>9.3227937603600005E-5</v>
          </cell>
          <cell r="V65">
            <v>9.2341419356400004E-5</v>
          </cell>
          <cell r="W65">
            <v>9.4013401808299994E-5</v>
          </cell>
          <cell r="X65">
            <v>8.0577580455299994E-5</v>
          </cell>
          <cell r="Y65">
            <v>6.2591826197299998E-5</v>
          </cell>
          <cell r="Z65">
            <v>4.5908930828099998E-5</v>
          </cell>
          <cell r="AA65">
            <v>8.0895883369899999E-6</v>
          </cell>
          <cell r="AB65">
            <v>3.30222965801E-7</v>
          </cell>
          <cell r="AC65">
            <v>1.3357039361499999E-7</v>
          </cell>
          <cell r="AD65">
            <v>6.58710544737E-6</v>
          </cell>
          <cell r="AE65">
            <v>2.93726286687E-5</v>
          </cell>
          <cell r="AF65">
            <v>5.6261050719599997E-5</v>
          </cell>
          <cell r="AG65">
            <v>6.4421671466199996E-5</v>
          </cell>
          <cell r="AH65">
            <v>6.41782640282E-5</v>
          </cell>
          <cell r="AI65">
            <v>6.1358139288199997E-5</v>
          </cell>
          <cell r="AJ65">
            <v>5.9704665614500003E-5</v>
          </cell>
          <cell r="AK65">
            <v>5.0405580542500001E-5</v>
          </cell>
          <cell r="AL65">
            <v>4.0267522362000002E-5</v>
          </cell>
          <cell r="AM65">
            <v>3.4679684602200001E-5</v>
          </cell>
          <cell r="AN65">
            <v>2.89673072666E-5</v>
          </cell>
          <cell r="AO65">
            <v>2.1337049729799999E-5</v>
          </cell>
          <cell r="AP65">
            <v>2.2115029076199999E-5</v>
          </cell>
          <cell r="AQ65">
            <v>5.2809963073299998E-5</v>
          </cell>
          <cell r="AR65">
            <v>9.3268120005899995E-5</v>
          </cell>
          <cell r="AS65">
            <v>1.31577672823E-4</v>
          </cell>
          <cell r="AT65">
            <v>1.3940614611099999E-4</v>
          </cell>
          <cell r="AU65">
            <v>1.41145567324E-4</v>
          </cell>
          <cell r="AV65">
            <v>1.37790271637E-4</v>
          </cell>
          <cell r="AW65">
            <v>1.4214846386400001E-4</v>
          </cell>
          <cell r="AX65">
            <v>1.2903204997199999E-4</v>
          </cell>
          <cell r="AY65">
            <v>1.14913257877E-4</v>
          </cell>
          <cell r="AZ65">
            <v>1.02580341965E-4</v>
          </cell>
          <cell r="BA65">
            <v>4.5444601104699999E-5</v>
          </cell>
        </row>
        <row r="66">
          <cell r="B66">
            <v>1.3643459529000001E-5</v>
          </cell>
          <cell r="C66">
            <v>1.1114197016699999E-5</v>
          </cell>
          <cell r="D66">
            <v>1.3595029961200001E-5</v>
          </cell>
          <cell r="E66">
            <v>2.36234021566E-5</v>
          </cell>
          <cell r="F66">
            <v>3.4741611318300002E-5</v>
          </cell>
          <cell r="G66">
            <v>3.6069773503000003E-5</v>
          </cell>
          <cell r="H66">
            <v>3.7039191120199997E-5</v>
          </cell>
          <cell r="I66">
            <v>3.7628578926599998E-5</v>
          </cell>
          <cell r="J66">
            <v>3.8132957936899997E-5</v>
          </cell>
          <cell r="K66">
            <v>3.7680563920800002E-5</v>
          </cell>
          <cell r="L66">
            <v>3.5216818579800003E-5</v>
          </cell>
          <cell r="M66">
            <v>3.5602241948099999E-5</v>
          </cell>
          <cell r="N66">
            <v>3.55606993508E-5</v>
          </cell>
          <cell r="O66">
            <v>-4.9255819316800003E-6</v>
          </cell>
          <cell r="P66">
            <v>-5.3761433117400003E-6</v>
          </cell>
          <cell r="Q66">
            <v>2.25548661868E-6</v>
          </cell>
          <cell r="R66">
            <v>9.66097413198E-6</v>
          </cell>
          <cell r="S66">
            <v>2.1018567353799999E-5</v>
          </cell>
          <cell r="T66">
            <v>8.0467674134900003E-5</v>
          </cell>
          <cell r="U66">
            <v>8.1542167586299994E-5</v>
          </cell>
          <cell r="V66">
            <v>8.1665336891599996E-5</v>
          </cell>
          <cell r="W66">
            <v>8.3742011521199995E-5</v>
          </cell>
          <cell r="X66">
            <v>7.4175976379300002E-5</v>
          </cell>
          <cell r="Y66">
            <v>6.2118586538300002E-5</v>
          </cell>
          <cell r="Z66">
            <v>4.6548914076799999E-5</v>
          </cell>
          <cell r="AA66">
            <v>1.17292399921E-5</v>
          </cell>
          <cell r="AB66">
            <v>-3.4456081159899998E-6</v>
          </cell>
          <cell r="AC66">
            <v>-3.0915256418400002E-6</v>
          </cell>
          <cell r="AD66">
            <v>3.65007890912E-6</v>
          </cell>
          <cell r="AE66">
            <v>2.43705596638E-5</v>
          </cell>
          <cell r="AF66">
            <v>4.8544729312500001E-5</v>
          </cell>
          <cell r="AG66">
            <v>5.6724162674699999E-5</v>
          </cell>
          <cell r="AH66">
            <v>5.7976268611099999E-5</v>
          </cell>
          <cell r="AI66">
            <v>5.5714363073299997E-5</v>
          </cell>
          <cell r="AJ66">
            <v>5.47236667615E-5</v>
          </cell>
          <cell r="AK66">
            <v>4.6822863841700001E-5</v>
          </cell>
          <cell r="AL66">
            <v>3.8690216651099998E-5</v>
          </cell>
          <cell r="AM66">
            <v>3.3841556030400003E-5</v>
          </cell>
          <cell r="AN66">
            <v>2.8810810203E-5</v>
          </cell>
          <cell r="AO66">
            <v>1.6906140580399999E-5</v>
          </cell>
          <cell r="AP66">
            <v>1.66207964514E-5</v>
          </cell>
          <cell r="AQ66">
            <v>4.0435269765400002E-5</v>
          </cell>
          <cell r="AR66">
            <v>7.4072880216800006E-5</v>
          </cell>
          <cell r="AS66">
            <v>1.07888311565E-4</v>
          </cell>
          <cell r="AT66">
            <v>1.2040798520499999E-4</v>
          </cell>
          <cell r="AU66">
            <v>1.25175845166E-4</v>
          </cell>
          <cell r="AV66">
            <v>1.23890491647E-4</v>
          </cell>
          <cell r="AW66">
            <v>1.2903204997199999E-4</v>
          </cell>
          <cell r="AX66">
            <v>1.24282621355E-4</v>
          </cell>
          <cell r="AY66">
            <v>1.13528015675E-4</v>
          </cell>
          <cell r="AZ66">
            <v>1.02103355367E-4</v>
          </cell>
          <cell r="BA66">
            <v>5.2317521612400002E-5</v>
          </cell>
        </row>
        <row r="67">
          <cell r="B67">
            <v>1.3047957260999999E-5</v>
          </cell>
          <cell r="C67">
            <v>1.0043173921199999E-5</v>
          </cell>
          <cell r="D67">
            <v>1.15441634125E-5</v>
          </cell>
          <cell r="E67">
            <v>2.0160403242499999E-5</v>
          </cell>
          <cell r="F67">
            <v>2.9978436311000001E-5</v>
          </cell>
          <cell r="G67">
            <v>3.5061036483799999E-5</v>
          </cell>
          <cell r="H67">
            <v>3.3545434859300002E-5</v>
          </cell>
          <cell r="I67">
            <v>3.4436855252100003E-5</v>
          </cell>
          <cell r="J67">
            <v>3.5318990178599998E-5</v>
          </cell>
          <cell r="K67">
            <v>3.6212239720599997E-5</v>
          </cell>
          <cell r="L67">
            <v>3.5277897576100001E-5</v>
          </cell>
          <cell r="M67">
            <v>3.65846152974E-5</v>
          </cell>
          <cell r="N67">
            <v>3.6540186862599998E-5</v>
          </cell>
          <cell r="O67">
            <v>-6.8520931704999997E-6</v>
          </cell>
          <cell r="P67">
            <v>-7.1938688543100002E-6</v>
          </cell>
          <cell r="Q67">
            <v>3.7835311350200002E-7</v>
          </cell>
          <cell r="R67">
            <v>6.0300346086000001E-6</v>
          </cell>
          <cell r="S67">
            <v>1.65448374192E-5</v>
          </cell>
          <cell r="T67">
            <v>6.5052110115600001E-5</v>
          </cell>
          <cell r="U67">
            <v>6.6144219813700007E-5</v>
          </cell>
          <cell r="V67">
            <v>6.6674177218699993E-5</v>
          </cell>
          <cell r="W67">
            <v>6.8056440866599995E-5</v>
          </cell>
          <cell r="X67">
            <v>6.5081941103200004E-5</v>
          </cell>
          <cell r="Y67">
            <v>6.2141607767000003E-5</v>
          </cell>
          <cell r="Z67">
            <v>4.7371006626499999E-5</v>
          </cell>
          <cell r="AA67">
            <v>1.7314594822300001E-5</v>
          </cell>
          <cell r="AB67">
            <v>-4.5079133880499999E-6</v>
          </cell>
          <cell r="AC67">
            <v>-3.9467393406600003E-6</v>
          </cell>
          <cell r="AD67">
            <v>2.7633439958799998E-6</v>
          </cell>
          <cell r="AE67">
            <v>1.9962193899999999E-5</v>
          </cell>
          <cell r="AF67">
            <v>4.1041128445599997E-5</v>
          </cell>
          <cell r="AG67">
            <v>4.9095649876699997E-5</v>
          </cell>
          <cell r="AH67">
            <v>5.1157826020199999E-5</v>
          </cell>
          <cell r="AI67">
            <v>4.9848083323999997E-5</v>
          </cell>
          <cell r="AJ67">
            <v>4.9057769721E-5</v>
          </cell>
          <cell r="AK67">
            <v>4.3793124666899998E-5</v>
          </cell>
          <cell r="AL67">
            <v>3.8378727924999999E-5</v>
          </cell>
          <cell r="AM67">
            <v>3.4424521949200001E-5</v>
          </cell>
          <cell r="AN67">
            <v>2.9760241795600001E-5</v>
          </cell>
          <cell r="AO67">
            <v>1.35193045651E-5</v>
          </cell>
          <cell r="AP67">
            <v>1.1986592662799999E-5</v>
          </cell>
          <cell r="AQ67">
            <v>2.9625674852900001E-5</v>
          </cell>
          <cell r="AR67">
            <v>5.4448473306200003E-5</v>
          </cell>
          <cell r="AS67">
            <v>8.3773128924599999E-5</v>
          </cell>
          <cell r="AT67">
            <v>9.8505717114100001E-5</v>
          </cell>
          <cell r="AU67">
            <v>1.0702924386600001E-4</v>
          </cell>
          <cell r="AV67">
            <v>1.08847120943E-4</v>
          </cell>
          <cell r="AW67">
            <v>1.14913257877E-4</v>
          </cell>
          <cell r="AX67">
            <v>1.13528015675E-4</v>
          </cell>
          <cell r="AY67">
            <v>1.14157904709E-4</v>
          </cell>
          <cell r="AZ67">
            <v>1.04023288235E-4</v>
          </cell>
          <cell r="BA67">
            <v>6.1242051608999999E-5</v>
          </cell>
        </row>
        <row r="68">
          <cell r="B68">
            <v>1.0902921214099999E-5</v>
          </cell>
          <cell r="C68">
            <v>8.6495265001999997E-6</v>
          </cell>
          <cell r="D68">
            <v>9.6419119787100008E-6</v>
          </cell>
          <cell r="E68">
            <v>1.6827443528499999E-5</v>
          </cell>
          <cell r="F68">
            <v>2.5673154818300002E-5</v>
          </cell>
          <cell r="G68">
            <v>3.1863914970800002E-5</v>
          </cell>
          <cell r="H68">
            <v>2.9831896583500002E-5</v>
          </cell>
          <cell r="I68">
            <v>3.0753135362999999E-5</v>
          </cell>
          <cell r="J68">
            <v>3.1864510316099997E-5</v>
          </cell>
          <cell r="K68">
            <v>3.3739112048100002E-5</v>
          </cell>
          <cell r="L68">
            <v>3.3646617472E-5</v>
          </cell>
          <cell r="M68">
            <v>3.5130048849699999E-5</v>
          </cell>
          <cell r="N68">
            <v>3.50887647323E-5</v>
          </cell>
          <cell r="O68">
            <v>-9.1989823290799998E-6</v>
          </cell>
          <cell r="P68">
            <v>-1.0299881595299999E-5</v>
          </cell>
          <cell r="Q68">
            <v>-3.3709749147000002E-6</v>
          </cell>
          <cell r="R68">
            <v>2.28588952995E-6</v>
          </cell>
          <cell r="S68">
            <v>1.19055217212E-5</v>
          </cell>
          <cell r="T68">
            <v>5.5073004368599997E-5</v>
          </cell>
          <cell r="U68">
            <v>5.7325585335999997E-5</v>
          </cell>
          <cell r="V68">
            <v>5.8552061984199997E-5</v>
          </cell>
          <cell r="W68">
            <v>6.0442603435500002E-5</v>
          </cell>
          <cell r="X68">
            <v>5.82976021025E-5</v>
          </cell>
          <cell r="Y68">
            <v>5.6674448401400002E-5</v>
          </cell>
          <cell r="Z68">
            <v>4.3707047856200001E-5</v>
          </cell>
          <cell r="AA68">
            <v>1.7421070039400001E-5</v>
          </cell>
          <cell r="AB68">
            <v>-6.7817820925E-6</v>
          </cell>
          <cell r="AC68">
            <v>-6.2526567990999998E-6</v>
          </cell>
          <cell r="AD68">
            <v>-1.09221560323E-6</v>
          </cell>
          <cell r="AE68">
            <v>1.3243384427E-5</v>
          </cell>
          <cell r="AF68">
            <v>3.2023641932699998E-5</v>
          </cell>
          <cell r="AG68">
            <v>4.1224577394400003E-5</v>
          </cell>
          <cell r="AH68">
            <v>4.3771308666400001E-5</v>
          </cell>
          <cell r="AI68">
            <v>4.2893862920900003E-5</v>
          </cell>
          <cell r="AJ68">
            <v>4.2824611168E-5</v>
          </cell>
          <cell r="AK68">
            <v>3.8376143432099998E-5</v>
          </cell>
          <cell r="AL68">
            <v>3.3742716367300003E-5</v>
          </cell>
          <cell r="AM68">
            <v>3.04973399624E-5</v>
          </cell>
          <cell r="AN68">
            <v>2.6697449483799998E-5</v>
          </cell>
          <cell r="AO68">
            <v>9.7019008274200004E-6</v>
          </cell>
          <cell r="AP68">
            <v>5.33805942389E-6</v>
          </cell>
          <cell r="AQ68">
            <v>2.3439980521300001E-5</v>
          </cell>
          <cell r="AR68">
            <v>4.5277102470700003E-5</v>
          </cell>
          <cell r="AS68">
            <v>7.1680193934200003E-5</v>
          </cell>
          <cell r="AT68">
            <v>8.5260989201900006E-5</v>
          </cell>
          <cell r="AU68">
            <v>9.4456139314400001E-5</v>
          </cell>
          <cell r="AV68">
            <v>9.69401603287E-5</v>
          </cell>
          <cell r="AW68">
            <v>1.02580341965E-4</v>
          </cell>
          <cell r="AX68">
            <v>1.02103355367E-4</v>
          </cell>
          <cell r="AY68">
            <v>1.04023288235E-4</v>
          </cell>
          <cell r="AZ68">
            <v>1.0147068977E-4</v>
          </cell>
          <cell r="BA68">
            <v>5.9792076023200003E-5</v>
          </cell>
        </row>
        <row r="69">
          <cell r="B69">
            <v>1.0184509645000001E-5</v>
          </cell>
          <cell r="C69">
            <v>4.3821939551799999E-6</v>
          </cell>
          <cell r="D69">
            <v>4.2424226323900004E-6</v>
          </cell>
          <cell r="E69">
            <v>8.3705537614999996E-6</v>
          </cell>
          <cell r="F69">
            <v>9.4939066898500008E-6</v>
          </cell>
          <cell r="G69">
            <v>1.3546306414800001E-5</v>
          </cell>
          <cell r="H69">
            <v>1.44645118015E-5</v>
          </cell>
          <cell r="I69">
            <v>1.42260696457E-5</v>
          </cell>
          <cell r="J69">
            <v>1.6469056897000001E-5</v>
          </cell>
          <cell r="K69">
            <v>2.00012350387E-5</v>
          </cell>
          <cell r="L69">
            <v>2.20159715855E-5</v>
          </cell>
          <cell r="M69">
            <v>2.4633690656100002E-5</v>
          </cell>
          <cell r="N69">
            <v>2.4615540415800001E-5</v>
          </cell>
          <cell r="O69">
            <v>-5.0969507997199996E-6</v>
          </cell>
          <cell r="P69">
            <v>-4.7918361930300001E-6</v>
          </cell>
          <cell r="Q69">
            <v>-2.7999661139700002E-6</v>
          </cell>
          <cell r="R69">
            <v>-1.4181209983499999E-6</v>
          </cell>
          <cell r="S69">
            <v>4.1337464272199997E-6</v>
          </cell>
          <cell r="T69">
            <v>1.47978499727E-5</v>
          </cell>
          <cell r="U69">
            <v>1.9898210076E-5</v>
          </cell>
          <cell r="V69">
            <v>2.61012388033E-5</v>
          </cell>
          <cell r="W69">
            <v>3.2208493191500003E-5</v>
          </cell>
          <cell r="X69">
            <v>3.11695694737E-5</v>
          </cell>
          <cell r="Y69">
            <v>3.2715479221599999E-5</v>
          </cell>
          <cell r="Z69">
            <v>2.6315251510899999E-5</v>
          </cell>
          <cell r="AA69">
            <v>2.4370605124E-5</v>
          </cell>
          <cell r="AB69">
            <v>-1.5418072948E-5</v>
          </cell>
          <cell r="AC69">
            <v>-1.0247539609799999E-5</v>
          </cell>
          <cell r="AD69">
            <v>-1.83627739996E-6</v>
          </cell>
          <cell r="AE69">
            <v>3.8221478943000001E-6</v>
          </cell>
          <cell r="AF69">
            <v>1.0943472005199999E-5</v>
          </cell>
          <cell r="AG69">
            <v>1.5326340065200001E-5</v>
          </cell>
          <cell r="AH69">
            <v>1.8911041972900001E-5</v>
          </cell>
          <cell r="AI69">
            <v>1.96152067846E-5</v>
          </cell>
          <cell r="AJ69">
            <v>2.0332483568900002E-5</v>
          </cell>
          <cell r="AK69">
            <v>2.0146982065700002E-5</v>
          </cell>
          <cell r="AL69">
            <v>2.0502247051E-5</v>
          </cell>
          <cell r="AM69">
            <v>1.9744048635500002E-5</v>
          </cell>
          <cell r="AN69">
            <v>1.7599849711300001E-5</v>
          </cell>
          <cell r="AO69">
            <v>-1.2198078166299999E-7</v>
          </cell>
          <cell r="AP69">
            <v>2.3358801621700001E-6</v>
          </cell>
          <cell r="AQ69">
            <v>6.4698882745600001E-7</v>
          </cell>
          <cell r="AR69">
            <v>7.4279121308400005E-7</v>
          </cell>
          <cell r="AS69">
            <v>5.6888244141699998E-6</v>
          </cell>
          <cell r="AT69">
            <v>2.309505514E-5</v>
          </cell>
          <cell r="AU69">
            <v>3.3778303402499997E-5</v>
          </cell>
          <cell r="AV69">
            <v>4.02371802578E-5</v>
          </cell>
          <cell r="AW69">
            <v>4.5444601104699999E-5</v>
          </cell>
          <cell r="AX69">
            <v>5.2317521612400002E-5</v>
          </cell>
          <cell r="AY69">
            <v>6.1242051608999999E-5</v>
          </cell>
          <cell r="AZ69">
            <v>5.9792076023200003E-5</v>
          </cell>
          <cell r="BA69">
            <v>9.8414332007100004E-5</v>
          </cell>
        </row>
      </sheetData>
      <sheetData sheetId="13" refreshError="1">
        <row r="18">
          <cell r="B18">
            <v>6.6867519640599995E-5</v>
          </cell>
          <cell r="C18">
            <v>4.4529735602899997E-5</v>
          </cell>
          <cell r="D18">
            <v>2.3939259226399998E-5</v>
          </cell>
          <cell r="E18">
            <v>1.8210783756599998E-5</v>
          </cell>
          <cell r="F18">
            <v>1.29716968979E-5</v>
          </cell>
          <cell r="G18">
            <v>6.4688325104900003E-6</v>
          </cell>
          <cell r="H18">
            <v>5.6476553510099997E-6</v>
          </cell>
          <cell r="I18">
            <v>6.19694546465E-6</v>
          </cell>
          <cell r="J18">
            <v>6.07667884583E-6</v>
          </cell>
          <cell r="K18">
            <v>6.2814876066899999E-6</v>
          </cell>
          <cell r="L18">
            <v>6.0718436964299998E-6</v>
          </cell>
          <cell r="M18">
            <v>7.6529155593200008E-6</v>
          </cell>
          <cell r="N18">
            <v>7.6747202559499998E-6</v>
          </cell>
          <cell r="O18">
            <v>2.2944172404199999E-5</v>
          </cell>
          <cell r="P18">
            <v>1.24445262546E-5</v>
          </cell>
          <cell r="Q18">
            <v>-1.6827259019300001E-6</v>
          </cell>
          <cell r="R18">
            <v>-1.23698700086E-5</v>
          </cell>
          <cell r="S18">
            <v>-1.01113102382E-5</v>
          </cell>
          <cell r="T18">
            <v>-1.2310559335100001E-6</v>
          </cell>
          <cell r="U18">
            <v>-8.3249275538800001E-7</v>
          </cell>
          <cell r="V18">
            <v>-1.4549748809799999E-6</v>
          </cell>
          <cell r="W18">
            <v>-1.7896278532300001E-6</v>
          </cell>
          <cell r="X18">
            <v>7.4893627180699995E-7</v>
          </cell>
          <cell r="Y18">
            <v>4.7389828797200001E-6</v>
          </cell>
          <cell r="Z18">
            <v>4.2159494578399999E-6</v>
          </cell>
          <cell r="AA18">
            <v>4.9201512161300001E-6</v>
          </cell>
          <cell r="AB18">
            <v>1.9557990320900002E-5</v>
          </cell>
          <cell r="AC18">
            <v>1.5738583693000001E-5</v>
          </cell>
          <cell r="AD18">
            <v>7.3110469527600003E-6</v>
          </cell>
          <cell r="AE18">
            <v>6.3975679914499998E-6</v>
          </cell>
          <cell r="AF18">
            <v>8.2764708080699999E-6</v>
          </cell>
          <cell r="AG18">
            <v>1.0819397170000001E-5</v>
          </cell>
          <cell r="AH18">
            <v>1.25069500248E-5</v>
          </cell>
          <cell r="AI18">
            <v>1.1957355627E-5</v>
          </cell>
          <cell r="AJ18">
            <v>1.03570874732E-5</v>
          </cell>
          <cell r="AK18">
            <v>6.6926699254800004E-6</v>
          </cell>
          <cell r="AL18">
            <v>5.60017400097E-6</v>
          </cell>
          <cell r="AM18">
            <v>5.8313152075599999E-6</v>
          </cell>
          <cell r="AN18">
            <v>4.4613471014200001E-6</v>
          </cell>
          <cell r="AO18">
            <v>5.7745463041000003E-5</v>
          </cell>
          <cell r="AP18">
            <v>3.9713429040300002E-5</v>
          </cell>
          <cell r="AQ18">
            <v>2.1564901736300002E-5</v>
          </cell>
          <cell r="AR18">
            <v>2.60272235084E-5</v>
          </cell>
          <cell r="AS18">
            <v>2.73469146217E-5</v>
          </cell>
          <cell r="AT18">
            <v>7.0979461980299997E-6</v>
          </cell>
          <cell r="AU18">
            <v>1.06931202199E-5</v>
          </cell>
          <cell r="AV18">
            <v>1.25778518445E-5</v>
          </cell>
          <cell r="AW18">
            <v>1.40917234789E-5</v>
          </cell>
          <cell r="AX18">
            <v>1.5308383778600001E-5</v>
          </cell>
          <cell r="AY18">
            <v>1.51560730852E-5</v>
          </cell>
          <cell r="AZ18">
            <v>1.29230647375E-5</v>
          </cell>
          <cell r="BA18">
            <v>1.2738691028600001E-5</v>
          </cell>
        </row>
        <row r="19">
          <cell r="B19">
            <v>4.4529735602899997E-5</v>
          </cell>
          <cell r="C19">
            <v>4.6088675443000003E-5</v>
          </cell>
          <cell r="D19">
            <v>3.4748773197699998E-5</v>
          </cell>
          <cell r="E19">
            <v>3.3245723286499999E-5</v>
          </cell>
          <cell r="F19">
            <v>3.0422018361099998E-5</v>
          </cell>
          <cell r="G19">
            <v>2.36857227199E-5</v>
          </cell>
          <cell r="H19">
            <v>2.25265565335E-5</v>
          </cell>
          <cell r="I19">
            <v>2.2019390463799999E-5</v>
          </cell>
          <cell r="J19">
            <v>1.94232631824E-5</v>
          </cell>
          <cell r="K19">
            <v>1.4765157656099999E-5</v>
          </cell>
          <cell r="L19">
            <v>1.13088079091E-5</v>
          </cell>
          <cell r="M19">
            <v>1.18259536676E-5</v>
          </cell>
          <cell r="N19">
            <v>1.1848210113499999E-5</v>
          </cell>
          <cell r="O19">
            <v>2.1216919955699999E-5</v>
          </cell>
          <cell r="P19">
            <v>1.59363830789E-5</v>
          </cell>
          <cell r="Q19">
            <v>9.22353328437E-6</v>
          </cell>
          <cell r="R19">
            <v>4.5055817324100003E-6</v>
          </cell>
          <cell r="S19">
            <v>6.4654350045700001E-6</v>
          </cell>
          <cell r="T19">
            <v>4.9156402049000002E-6</v>
          </cell>
          <cell r="U19">
            <v>2.5572571471700001E-6</v>
          </cell>
          <cell r="V19">
            <v>-3.3946027648000001E-7</v>
          </cell>
          <cell r="W19">
            <v>-3.0685012273400001E-6</v>
          </cell>
          <cell r="X19">
            <v>5.54763930772E-7</v>
          </cell>
          <cell r="Y19">
            <v>5.3778975882600001E-6</v>
          </cell>
          <cell r="Z19">
            <v>3.1633021055800001E-6</v>
          </cell>
          <cell r="AA19">
            <v>-4.9803131922400002E-7</v>
          </cell>
          <cell r="AB19">
            <v>2.2043693332399999E-5</v>
          </cell>
          <cell r="AC19">
            <v>1.6107809836299999E-5</v>
          </cell>
          <cell r="AD19">
            <v>8.7302978400100008E-6</v>
          </cell>
          <cell r="AE19">
            <v>6.9212091016600002E-6</v>
          </cell>
          <cell r="AF19">
            <v>7.1871529318099998E-6</v>
          </cell>
          <cell r="AG19">
            <v>7.8059171343000002E-6</v>
          </cell>
          <cell r="AH19">
            <v>8.3942818305599995E-6</v>
          </cell>
          <cell r="AI19">
            <v>7.9074056945900004E-6</v>
          </cell>
          <cell r="AJ19">
            <v>6.8497309626000001E-6</v>
          </cell>
          <cell r="AK19">
            <v>3.8746849639900004E-6</v>
          </cell>
          <cell r="AL19">
            <v>3.2494545888099998E-6</v>
          </cell>
          <cell r="AM19">
            <v>3.2542294771600001E-6</v>
          </cell>
          <cell r="AN19">
            <v>1.53812923709E-6</v>
          </cell>
          <cell r="AO19">
            <v>5.96062634371E-5</v>
          </cell>
          <cell r="AP19">
            <v>5.0174027888299998E-5</v>
          </cell>
          <cell r="AQ19">
            <v>3.4263082520399999E-5</v>
          </cell>
          <cell r="AR19">
            <v>3.4757852502899998E-5</v>
          </cell>
          <cell r="AS19">
            <v>3.4068458452500002E-5</v>
          </cell>
          <cell r="AT19">
            <v>1.3666225884999999E-5</v>
          </cell>
          <cell r="AU19">
            <v>1.3797721205299999E-5</v>
          </cell>
          <cell r="AV19">
            <v>1.3800943655E-5</v>
          </cell>
          <cell r="AW19">
            <v>1.34102169772E-5</v>
          </cell>
          <cell r="AX19">
            <v>1.26735290228E-5</v>
          </cell>
          <cell r="AY19">
            <v>1.1976966995000001E-5</v>
          </cell>
          <cell r="AZ19">
            <v>1.03485234083E-5</v>
          </cell>
          <cell r="BA19">
            <v>6.3444973353999996E-6</v>
          </cell>
        </row>
        <row r="20">
          <cell r="B20">
            <v>2.3939259226399998E-5</v>
          </cell>
          <cell r="C20">
            <v>3.4748773197699998E-5</v>
          </cell>
          <cell r="D20">
            <v>4.9062903758000002E-5</v>
          </cell>
          <cell r="E20">
            <v>5.3991678648400001E-5</v>
          </cell>
          <cell r="F20">
            <v>5.8721496681200003E-5</v>
          </cell>
          <cell r="G20">
            <v>5.6152818333300002E-5</v>
          </cell>
          <cell r="H20">
            <v>5.2452467503599999E-5</v>
          </cell>
          <cell r="I20">
            <v>4.97676002576E-5</v>
          </cell>
          <cell r="J20">
            <v>4.44612101101E-5</v>
          </cell>
          <cell r="K20">
            <v>3.4072915167800003E-5</v>
          </cell>
          <cell r="L20">
            <v>2.4682228461500001E-5</v>
          </cell>
          <cell r="M20">
            <v>2.32688775809E-5</v>
          </cell>
          <cell r="N20">
            <v>2.3278803755000002E-5</v>
          </cell>
          <cell r="O20">
            <v>1.67707631947E-5</v>
          </cell>
          <cell r="P20">
            <v>2.0312017826800001E-5</v>
          </cell>
          <cell r="Q20">
            <v>3.0161902010800001E-5</v>
          </cell>
          <cell r="R20">
            <v>3.8777012331500003E-5</v>
          </cell>
          <cell r="S20">
            <v>4.2175700615400001E-5</v>
          </cell>
          <cell r="T20">
            <v>2.13328762328E-5</v>
          </cell>
          <cell r="U20">
            <v>1.6056731820999999E-5</v>
          </cell>
          <cell r="V20">
            <v>1.05598844717E-5</v>
          </cell>
          <cell r="W20">
            <v>5.9121650564700002E-6</v>
          </cell>
          <cell r="X20">
            <v>8.0164108475500006E-6</v>
          </cell>
          <cell r="Y20">
            <v>1.06520596525E-5</v>
          </cell>
          <cell r="Z20">
            <v>6.0886682653899996E-6</v>
          </cell>
          <cell r="AA20">
            <v>-1.56080987597E-6</v>
          </cell>
          <cell r="AB20">
            <v>1.5030507212000001E-5</v>
          </cell>
          <cell r="AC20">
            <v>9.8642069670400002E-6</v>
          </cell>
          <cell r="AD20">
            <v>8.3386242932600002E-6</v>
          </cell>
          <cell r="AE20">
            <v>8.7409113253900002E-6</v>
          </cell>
          <cell r="AF20">
            <v>1.06600519623E-5</v>
          </cell>
          <cell r="AG20">
            <v>1.0944398093799999E-5</v>
          </cell>
          <cell r="AH20">
            <v>8.8697918615300006E-6</v>
          </cell>
          <cell r="AI20">
            <v>7.5211035488000002E-6</v>
          </cell>
          <cell r="AJ20">
            <v>6.69700385982E-6</v>
          </cell>
          <cell r="AK20">
            <v>4.3033955447400003E-6</v>
          </cell>
          <cell r="AL20">
            <v>2.3742375831299998E-6</v>
          </cell>
          <cell r="AM20">
            <v>6.9277587329400005E-7</v>
          </cell>
          <cell r="AN20">
            <v>-2.0273699600500001E-6</v>
          </cell>
          <cell r="AO20">
            <v>5.94253326493E-5</v>
          </cell>
          <cell r="AP20">
            <v>5.5578154479700003E-5</v>
          </cell>
          <cell r="AQ20">
            <v>4.6460216294800002E-5</v>
          </cell>
          <cell r="AR20">
            <v>4.0017735859500002E-5</v>
          </cell>
          <cell r="AS20">
            <v>3.6050375269799998E-5</v>
          </cell>
          <cell r="AT20">
            <v>2.8553786359300002E-5</v>
          </cell>
          <cell r="AU20">
            <v>2.30484675775E-5</v>
          </cell>
          <cell r="AV20">
            <v>1.9672525191600001E-5</v>
          </cell>
          <cell r="AW20">
            <v>1.6618197379000001E-5</v>
          </cell>
          <cell r="AX20">
            <v>1.44321831846E-5</v>
          </cell>
          <cell r="AY20">
            <v>1.24946024602E-5</v>
          </cell>
          <cell r="AZ20">
            <v>1.05946642613E-5</v>
          </cell>
          <cell r="BA20">
            <v>5.7775237428700003E-6</v>
          </cell>
        </row>
        <row r="21">
          <cell r="B21">
            <v>1.8210783756599998E-5</v>
          </cell>
          <cell r="C21">
            <v>3.3245723286499999E-5</v>
          </cell>
          <cell r="D21">
            <v>5.3991678648400001E-5</v>
          </cell>
          <cell r="E21">
            <v>7.1131466399299993E-5</v>
          </cell>
          <cell r="F21">
            <v>8.19004620527E-5</v>
          </cell>
          <cell r="G21">
            <v>8.3912549964300004E-5</v>
          </cell>
          <cell r="H21">
            <v>8.1525086481700005E-5</v>
          </cell>
          <cell r="I21">
            <v>7.8205916834100001E-5</v>
          </cell>
          <cell r="J21">
            <v>7.0977477780900003E-5</v>
          </cell>
          <cell r="K21">
            <v>5.6668316507100002E-5</v>
          </cell>
          <cell r="L21">
            <v>4.3179441528599999E-5</v>
          </cell>
          <cell r="M21">
            <v>4.0983570308400003E-5</v>
          </cell>
          <cell r="N21">
            <v>4.0984967706500001E-5</v>
          </cell>
          <cell r="O21">
            <v>1.6673247152599999E-5</v>
          </cell>
          <cell r="P21">
            <v>2.2981233640400002E-5</v>
          </cell>
          <cell r="Q21">
            <v>4.1054426303799997E-5</v>
          </cell>
          <cell r="R21">
            <v>5.66826469623E-5</v>
          </cell>
          <cell r="S21">
            <v>6.2827568241400006E-5</v>
          </cell>
          <cell r="T21">
            <v>3.3735134976899999E-5</v>
          </cell>
          <cell r="U21">
            <v>2.6638418620500001E-5</v>
          </cell>
          <cell r="V21">
            <v>1.9838218920399999E-5</v>
          </cell>
          <cell r="W21">
            <v>1.353626852E-5</v>
          </cell>
          <cell r="X21">
            <v>1.6966730696200002E-5</v>
          </cell>
          <cell r="Y21">
            <v>2.0411695631300001E-5</v>
          </cell>
          <cell r="Z21">
            <v>1.3916479440199999E-5</v>
          </cell>
          <cell r="AA21">
            <v>3.10796400475E-7</v>
          </cell>
          <cell r="AB21">
            <v>1.0103268028100001E-5</v>
          </cell>
          <cell r="AC21">
            <v>9.2597055570000002E-6</v>
          </cell>
          <cell r="AD21">
            <v>1.1330245775599999E-5</v>
          </cell>
          <cell r="AE21">
            <v>1.29726145817E-5</v>
          </cell>
          <cell r="AF21">
            <v>1.71869645521E-5</v>
          </cell>
          <cell r="AG21">
            <v>1.9335066098999999E-5</v>
          </cell>
          <cell r="AH21">
            <v>1.5782435155199999E-5</v>
          </cell>
          <cell r="AI21">
            <v>1.3676975120200001E-5</v>
          </cell>
          <cell r="AJ21">
            <v>1.16665447273E-5</v>
          </cell>
          <cell r="AK21">
            <v>8.1851444157200005E-6</v>
          </cell>
          <cell r="AL21">
            <v>4.9631023221099996E-6</v>
          </cell>
          <cell r="AM21">
            <v>2.1778479478300001E-6</v>
          </cell>
          <cell r="AN21">
            <v>-1.79658513735E-6</v>
          </cell>
          <cell r="AO21">
            <v>5.0028564419499998E-5</v>
          </cell>
          <cell r="AP21">
            <v>5.7834338260500003E-5</v>
          </cell>
          <cell r="AQ21">
            <v>5.37365588347E-5</v>
          </cell>
          <cell r="AR21">
            <v>4.6049172088999998E-5</v>
          </cell>
          <cell r="AS21">
            <v>4.3387777164799999E-5</v>
          </cell>
          <cell r="AT21">
            <v>4.2421187587300002E-5</v>
          </cell>
          <cell r="AU21">
            <v>3.5831383137500001E-5</v>
          </cell>
          <cell r="AV21">
            <v>3.2126680153400002E-5</v>
          </cell>
          <cell r="AW21">
            <v>2.8230928472799999E-5</v>
          </cell>
          <cell r="AX21">
            <v>2.5197689768299999E-5</v>
          </cell>
          <cell r="AY21">
            <v>2.2107833656200001E-5</v>
          </cell>
          <cell r="AZ21">
            <v>1.8866526894200001E-5</v>
          </cell>
          <cell r="BA21">
            <v>1.12456684365E-5</v>
          </cell>
        </row>
        <row r="22">
          <cell r="B22">
            <v>1.29716968979E-5</v>
          </cell>
          <cell r="C22">
            <v>3.0422018361099998E-5</v>
          </cell>
          <cell r="D22">
            <v>5.8721496681200003E-5</v>
          </cell>
          <cell r="E22">
            <v>8.19004620527E-5</v>
          </cell>
          <cell r="F22">
            <v>1.0816040429300001E-4</v>
          </cell>
          <cell r="G22">
            <v>1.1813255006700001E-4</v>
          </cell>
          <cell r="H22">
            <v>1.15034200392E-4</v>
          </cell>
          <cell r="I22">
            <v>1.11458123426E-4</v>
          </cell>
          <cell r="J22">
            <v>1.02212664497E-4</v>
          </cell>
          <cell r="K22">
            <v>8.40910330355E-5</v>
          </cell>
          <cell r="L22">
            <v>6.6473780040299997E-5</v>
          </cell>
          <cell r="M22">
            <v>6.3540258722900002E-5</v>
          </cell>
          <cell r="N22">
            <v>6.3525596066599994E-5</v>
          </cell>
          <cell r="O22">
            <v>1.6987786152200001E-5</v>
          </cell>
          <cell r="P22">
            <v>2.5996314177099999E-5</v>
          </cell>
          <cell r="Q22">
            <v>5.1859323311700003E-5</v>
          </cell>
          <cell r="R22">
            <v>7.5486848783200004E-5</v>
          </cell>
          <cell r="S22">
            <v>8.5745875880299997E-5</v>
          </cell>
          <cell r="T22">
            <v>4.8660839557399999E-5</v>
          </cell>
          <cell r="U22">
            <v>4.0276041963699997E-5</v>
          </cell>
          <cell r="V22">
            <v>3.2008967805399998E-5</v>
          </cell>
          <cell r="W22">
            <v>2.5573645306400001E-5</v>
          </cell>
          <cell r="X22">
            <v>2.8498971676799999E-5</v>
          </cell>
          <cell r="Y22">
            <v>3.1527728978499999E-5</v>
          </cell>
          <cell r="Z22">
            <v>2.44722258525E-5</v>
          </cell>
          <cell r="AA22">
            <v>3.3339982236400001E-6</v>
          </cell>
          <cell r="AB22">
            <v>1.07701253844E-5</v>
          </cell>
          <cell r="AC22">
            <v>1.05405835794E-5</v>
          </cell>
          <cell r="AD22">
            <v>1.4758322358299999E-5</v>
          </cell>
          <cell r="AE22">
            <v>1.7582090338300001E-5</v>
          </cell>
          <cell r="AF22">
            <v>2.47155284486E-5</v>
          </cell>
          <cell r="AG22">
            <v>2.9678750329800001E-5</v>
          </cell>
          <cell r="AH22">
            <v>2.4651725174700001E-5</v>
          </cell>
          <cell r="AI22">
            <v>2.1618990886600001E-5</v>
          </cell>
          <cell r="AJ22">
            <v>1.8795188615699999E-5</v>
          </cell>
          <cell r="AK22">
            <v>1.48605563574E-5</v>
          </cell>
          <cell r="AL22">
            <v>9.94677656754E-6</v>
          </cell>
          <cell r="AM22">
            <v>5.4599744235800002E-6</v>
          </cell>
          <cell r="AN22">
            <v>9.0501752838599997E-7</v>
          </cell>
          <cell r="AO22">
            <v>4.5190772932600003E-5</v>
          </cell>
          <cell r="AP22">
            <v>5.5567864664900001E-5</v>
          </cell>
          <cell r="AQ22">
            <v>5.5345470001999999E-5</v>
          </cell>
          <cell r="AR22">
            <v>5.0298307610400001E-5</v>
          </cell>
          <cell r="AS22">
            <v>5.2569774163299999E-5</v>
          </cell>
          <cell r="AT22">
            <v>6.0683345373399999E-5</v>
          </cell>
          <cell r="AU22">
            <v>5.2191811626999999E-5</v>
          </cell>
          <cell r="AV22">
            <v>4.7087119051099997E-5</v>
          </cell>
          <cell r="AW22">
            <v>4.1862472556400003E-5</v>
          </cell>
          <cell r="AX22">
            <v>3.8454768660199999E-5</v>
          </cell>
          <cell r="AY22">
            <v>3.3651222099900002E-5</v>
          </cell>
          <cell r="AZ22">
            <v>2.94372068316E-5</v>
          </cell>
          <cell r="BA22">
            <v>1.4175833735600001E-5</v>
          </cell>
        </row>
        <row r="23">
          <cell r="B23">
            <v>6.4688325104900003E-6</v>
          </cell>
          <cell r="C23">
            <v>2.36857227199E-5</v>
          </cell>
          <cell r="D23">
            <v>5.6152818333300002E-5</v>
          </cell>
          <cell r="E23">
            <v>8.3912549964300004E-5</v>
          </cell>
          <cell r="F23">
            <v>1.1813255006700001E-4</v>
          </cell>
          <cell r="G23">
            <v>1.7986025956599999E-4</v>
          </cell>
          <cell r="H23">
            <v>1.5862867797800001E-4</v>
          </cell>
          <cell r="I23">
            <v>1.5429330806999999E-4</v>
          </cell>
          <cell r="J23">
            <v>1.4426886806599999E-4</v>
          </cell>
          <cell r="K23">
            <v>1.2305958478900001E-4</v>
          </cell>
          <cell r="L23">
            <v>1.02254067189E-4</v>
          </cell>
          <cell r="M23">
            <v>9.9555436203699996E-5</v>
          </cell>
          <cell r="N23">
            <v>9.9539613286699999E-5</v>
          </cell>
          <cell r="O23">
            <v>1.3162087187200001E-5</v>
          </cell>
          <cell r="P23">
            <v>2.49343124007E-5</v>
          </cell>
          <cell r="Q23">
            <v>5.65824958031E-5</v>
          </cell>
          <cell r="R23">
            <v>8.2308385358500005E-5</v>
          </cell>
          <cell r="S23">
            <v>9.4668940773899994E-5</v>
          </cell>
          <cell r="T23">
            <v>5.0553889672299998E-5</v>
          </cell>
          <cell r="U23">
            <v>4.1891215718199999E-5</v>
          </cell>
          <cell r="V23">
            <v>3.4968038086900002E-5</v>
          </cell>
          <cell r="W23">
            <v>2.7207866878400001E-5</v>
          </cell>
          <cell r="X23">
            <v>3.3070571875999999E-5</v>
          </cell>
          <cell r="Y23">
            <v>4.01929438181E-5</v>
          </cell>
          <cell r="Z23">
            <v>3.4243205310000003E-5</v>
          </cell>
          <cell r="AA23">
            <v>1.20058624818E-5</v>
          </cell>
          <cell r="AB23">
            <v>3.9107306236100004E-6</v>
          </cell>
          <cell r="AC23">
            <v>6.9970501365599996E-6</v>
          </cell>
          <cell r="AD23">
            <v>1.54552994199E-5</v>
          </cell>
          <cell r="AE23">
            <v>1.66299080859E-5</v>
          </cell>
          <cell r="AF23">
            <v>2.4025373796399999E-5</v>
          </cell>
          <cell r="AG23">
            <v>3.1899669959500001E-5</v>
          </cell>
          <cell r="AH23">
            <v>2.6557783999099998E-5</v>
          </cell>
          <cell r="AI23">
            <v>2.2470539723200001E-5</v>
          </cell>
          <cell r="AJ23">
            <v>1.8360427707400001E-5</v>
          </cell>
          <cell r="AK23">
            <v>1.5278067084099999E-5</v>
          </cell>
          <cell r="AL23">
            <v>7.7019952876299999E-6</v>
          </cell>
          <cell r="AM23">
            <v>1.9806608970599999E-6</v>
          </cell>
          <cell r="AN23">
            <v>-1.13844977619E-6</v>
          </cell>
          <cell r="AO23">
            <v>6.6625034690899997E-6</v>
          </cell>
          <cell r="AP23">
            <v>2.2627047280899999E-5</v>
          </cell>
          <cell r="AQ23">
            <v>3.1190881952300001E-5</v>
          </cell>
          <cell r="AR23">
            <v>2.5182901638799999E-5</v>
          </cell>
          <cell r="AS23">
            <v>2.9910362621299999E-5</v>
          </cell>
          <cell r="AT23">
            <v>5.7805271763399998E-5</v>
          </cell>
          <cell r="AU23">
            <v>5.1922189553299999E-5</v>
          </cell>
          <cell r="AV23">
            <v>4.8386498805999998E-5</v>
          </cell>
          <cell r="AW23">
            <v>4.4057508970499998E-5</v>
          </cell>
          <cell r="AX23">
            <v>4.2214454305800003E-5</v>
          </cell>
          <cell r="AY23">
            <v>4.0508758585999998E-5</v>
          </cell>
          <cell r="AZ23">
            <v>3.7530378883099999E-5</v>
          </cell>
          <cell r="BA23">
            <v>1.9391997229100002E-5</v>
          </cell>
        </row>
        <row r="24">
          <cell r="B24">
            <v>5.6476553510099997E-6</v>
          </cell>
          <cell r="C24">
            <v>2.25265565335E-5</v>
          </cell>
          <cell r="D24">
            <v>5.2452467503599999E-5</v>
          </cell>
          <cell r="E24">
            <v>8.1525086481700005E-5</v>
          </cell>
          <cell r="F24">
            <v>1.15034200392E-4</v>
          </cell>
          <cell r="G24">
            <v>1.5862867797800001E-4</v>
          </cell>
          <cell r="H24">
            <v>1.5925506487799999E-4</v>
          </cell>
          <cell r="I24">
            <v>1.55016376954E-4</v>
          </cell>
          <cell r="J24">
            <v>1.4502031928899999E-4</v>
          </cell>
          <cell r="K24">
            <v>1.2362162213100001E-4</v>
          </cell>
          <cell r="L24">
            <v>1.03514648353E-4</v>
          </cell>
          <cell r="M24">
            <v>1.00214546621E-4</v>
          </cell>
          <cell r="N24">
            <v>1.0020687554099999E-4</v>
          </cell>
          <cell r="O24">
            <v>1.26337746542E-5</v>
          </cell>
          <cell r="P24">
            <v>2.4642945257800001E-5</v>
          </cell>
          <cell r="Q24">
            <v>5.4628841702000002E-5</v>
          </cell>
          <cell r="R24">
            <v>8.1778142125099994E-5</v>
          </cell>
          <cell r="S24">
            <v>9.3779813990600006E-5</v>
          </cell>
          <cell r="T24">
            <v>5.3597137390799999E-5</v>
          </cell>
          <cell r="U24">
            <v>4.5179005610099999E-5</v>
          </cell>
          <cell r="V24">
            <v>3.8048327620699998E-5</v>
          </cell>
          <cell r="W24">
            <v>3.1735305306999998E-5</v>
          </cell>
          <cell r="X24">
            <v>3.6444022869700002E-5</v>
          </cell>
          <cell r="Y24">
            <v>4.11649832946E-5</v>
          </cell>
          <cell r="Z24">
            <v>3.4656901591700001E-5</v>
          </cell>
          <cell r="AA24">
            <v>1.07466361007E-5</v>
          </cell>
          <cell r="AB24">
            <v>2.2257983267900001E-6</v>
          </cell>
          <cell r="AC24">
            <v>6.9857038113899996E-6</v>
          </cell>
          <cell r="AD24">
            <v>1.4425684903E-5</v>
          </cell>
          <cell r="AE24">
            <v>1.6461289415499999E-5</v>
          </cell>
          <cell r="AF24">
            <v>2.4705242321099999E-5</v>
          </cell>
          <cell r="AG24">
            <v>3.39932512185E-5</v>
          </cell>
          <cell r="AH24">
            <v>2.8416327788600001E-5</v>
          </cell>
          <cell r="AI24">
            <v>2.4759136585400001E-5</v>
          </cell>
          <cell r="AJ24">
            <v>2.0668585866600001E-5</v>
          </cell>
          <cell r="AK24">
            <v>1.68927862992E-5</v>
          </cell>
          <cell r="AL24">
            <v>9.7307467891000008E-6</v>
          </cell>
          <cell r="AM24">
            <v>4.7673544791400002E-6</v>
          </cell>
          <cell r="AN24">
            <v>8.1268576107300003E-7</v>
          </cell>
          <cell r="AO24">
            <v>7.3626541243499998E-6</v>
          </cell>
          <cell r="AP24">
            <v>2.18642057151E-5</v>
          </cell>
          <cell r="AQ24">
            <v>3.0530136793199998E-5</v>
          </cell>
          <cell r="AR24">
            <v>2.86587909943E-5</v>
          </cell>
          <cell r="AS24">
            <v>3.6344442016800003E-5</v>
          </cell>
          <cell r="AT24">
            <v>6.3185044637400004E-5</v>
          </cell>
          <cell r="AU24">
            <v>5.5892827227700002E-5</v>
          </cell>
          <cell r="AV24">
            <v>5.1379472843700003E-5</v>
          </cell>
          <cell r="AW24">
            <v>4.6940904196000003E-5</v>
          </cell>
          <cell r="AX24">
            <v>4.3016347583800002E-5</v>
          </cell>
          <cell r="AY24">
            <v>3.8731473989299998E-5</v>
          </cell>
          <cell r="AZ24">
            <v>3.5098982892000003E-5</v>
          </cell>
          <cell r="BA24">
            <v>2.0447836514599999E-5</v>
          </cell>
        </row>
        <row r="25">
          <cell r="B25">
            <v>6.19694546465E-6</v>
          </cell>
          <cell r="C25">
            <v>2.2019390463799999E-5</v>
          </cell>
          <cell r="D25">
            <v>4.97676002576E-5</v>
          </cell>
          <cell r="E25">
            <v>7.8205916834100001E-5</v>
          </cell>
          <cell r="F25">
            <v>1.11458123426E-4</v>
          </cell>
          <cell r="G25">
            <v>1.5429330806999999E-4</v>
          </cell>
          <cell r="H25">
            <v>1.55016376954E-4</v>
          </cell>
          <cell r="I25">
            <v>1.5490667519400001E-4</v>
          </cell>
          <cell r="J25">
            <v>1.4551766724900001E-4</v>
          </cell>
          <cell r="K25">
            <v>1.2577671155999999E-4</v>
          </cell>
          <cell r="L25">
            <v>1.07253827894E-4</v>
          </cell>
          <cell r="M25">
            <v>1.04148314213E-4</v>
          </cell>
          <cell r="N25">
            <v>1.0413044627000001E-4</v>
          </cell>
          <cell r="O25">
            <v>1.3168708263399999E-5</v>
          </cell>
          <cell r="P25">
            <v>2.33014552056E-5</v>
          </cell>
          <cell r="Q25">
            <v>5.0721943793500001E-5</v>
          </cell>
          <cell r="R25">
            <v>7.5824064235999994E-5</v>
          </cell>
          <cell r="S25">
            <v>8.8353721876199996E-5</v>
          </cell>
          <cell r="T25">
            <v>4.9865408242499997E-5</v>
          </cell>
          <cell r="U25">
            <v>4.29926837271E-5</v>
          </cell>
          <cell r="V25">
            <v>3.70820155982E-5</v>
          </cell>
          <cell r="W25">
            <v>3.1738495371499998E-5</v>
          </cell>
          <cell r="X25">
            <v>3.6696836242999999E-5</v>
          </cell>
          <cell r="Y25">
            <v>4.1493357028800002E-5</v>
          </cell>
          <cell r="Z25">
            <v>3.5547874988099997E-5</v>
          </cell>
          <cell r="AA25">
            <v>1.2019375928299999E-5</v>
          </cell>
          <cell r="AB25">
            <v>1.3870576096899999E-6</v>
          </cell>
          <cell r="AC25">
            <v>6.4631473179899998E-6</v>
          </cell>
          <cell r="AD25">
            <v>1.31501677135E-5</v>
          </cell>
          <cell r="AE25">
            <v>1.52532059604E-5</v>
          </cell>
          <cell r="AF25">
            <v>2.3503738827800001E-5</v>
          </cell>
          <cell r="AG25">
            <v>3.2822284126500002E-5</v>
          </cell>
          <cell r="AH25">
            <v>2.8063817697100001E-5</v>
          </cell>
          <cell r="AI25">
            <v>2.4746403570300001E-5</v>
          </cell>
          <cell r="AJ25">
            <v>2.0663080689499999E-5</v>
          </cell>
          <cell r="AK25">
            <v>1.74163497497E-5</v>
          </cell>
          <cell r="AL25">
            <v>1.0576656102800001E-5</v>
          </cell>
          <cell r="AM25">
            <v>5.9455110289000003E-6</v>
          </cell>
          <cell r="AN25">
            <v>2.2682614069499999E-6</v>
          </cell>
          <cell r="AO25">
            <v>9.3136811145199996E-6</v>
          </cell>
          <cell r="AP25">
            <v>2.07809444716E-5</v>
          </cell>
          <cell r="AQ25">
            <v>2.9356143245700002E-5</v>
          </cell>
          <cell r="AR25">
            <v>2.8311273035400001E-5</v>
          </cell>
          <cell r="AS25">
            <v>3.7124252473999998E-5</v>
          </cell>
          <cell r="AT25">
            <v>6.1767727278399999E-5</v>
          </cell>
          <cell r="AU25">
            <v>5.58358626614E-5</v>
          </cell>
          <cell r="AV25">
            <v>5.22540299985E-5</v>
          </cell>
          <cell r="AW25">
            <v>4.8588156383300003E-5</v>
          </cell>
          <cell r="AX25">
            <v>4.5051658157199997E-5</v>
          </cell>
          <cell r="AY25">
            <v>4.08411833592E-5</v>
          </cell>
          <cell r="AZ25">
            <v>3.70539143825E-5</v>
          </cell>
          <cell r="BA25">
            <v>2.09800447324E-5</v>
          </cell>
        </row>
        <row r="26">
          <cell r="B26">
            <v>6.07667884583E-6</v>
          </cell>
          <cell r="C26">
            <v>1.94232631824E-5</v>
          </cell>
          <cell r="D26">
            <v>4.44612101101E-5</v>
          </cell>
          <cell r="E26">
            <v>7.0977477780900003E-5</v>
          </cell>
          <cell r="F26">
            <v>1.02212664497E-4</v>
          </cell>
          <cell r="G26">
            <v>1.4426886806599999E-4</v>
          </cell>
          <cell r="H26">
            <v>1.4502031928899999E-4</v>
          </cell>
          <cell r="I26">
            <v>1.4551766724900001E-4</v>
          </cell>
          <cell r="J26">
            <v>1.3831953887E-4</v>
          </cell>
          <cell r="K26">
            <v>1.21279799641E-4</v>
          </cell>
          <cell r="L26">
            <v>1.05218115492E-4</v>
          </cell>
          <cell r="M26">
            <v>1.02901767494E-4</v>
          </cell>
          <cell r="N26">
            <v>1.0288351186299999E-4</v>
          </cell>
          <cell r="O26">
            <v>1.0673234011900001E-5</v>
          </cell>
          <cell r="P26">
            <v>1.9577068331700001E-5</v>
          </cell>
          <cell r="Q26">
            <v>4.4023680198100002E-5</v>
          </cell>
          <cell r="R26">
            <v>6.6319396997100002E-5</v>
          </cell>
          <cell r="S26">
            <v>7.8561083806300003E-5</v>
          </cell>
          <cell r="T26">
            <v>4.5997934085300001E-5</v>
          </cell>
          <cell r="U26">
            <v>4.0800065287800003E-5</v>
          </cell>
          <cell r="V26">
            <v>3.6381781171400003E-5</v>
          </cell>
          <cell r="W26">
            <v>3.2537735235000002E-5</v>
          </cell>
          <cell r="X26">
            <v>3.6772750758100002E-5</v>
          </cell>
          <cell r="Y26">
            <v>4.08281765059E-5</v>
          </cell>
          <cell r="Z26">
            <v>3.5450836171300001E-5</v>
          </cell>
          <cell r="AA26">
            <v>1.3014404966E-5</v>
          </cell>
          <cell r="AB26">
            <v>-1.3108932336200001E-6</v>
          </cell>
          <cell r="AC26">
            <v>4.05661092858E-6</v>
          </cell>
          <cell r="AD26">
            <v>1.0471606736999999E-5</v>
          </cell>
          <cell r="AE26">
            <v>1.2715366182899999E-5</v>
          </cell>
          <cell r="AF26">
            <v>2.0872336099299999E-5</v>
          </cell>
          <cell r="AG26">
            <v>3.01817816687E-5</v>
          </cell>
          <cell r="AH26">
            <v>2.65418586145E-5</v>
          </cell>
          <cell r="AI26">
            <v>2.3711543321299999E-5</v>
          </cell>
          <cell r="AJ26">
            <v>2.0173816916600001E-5</v>
          </cell>
          <cell r="AK26">
            <v>1.7098803640600001E-5</v>
          </cell>
          <cell r="AL26">
            <v>1.09072381547E-5</v>
          </cell>
          <cell r="AM26">
            <v>6.8315752400999998E-6</v>
          </cell>
          <cell r="AN26">
            <v>3.5632252150700002E-6</v>
          </cell>
          <cell r="AO26">
            <v>4.2445124949200002E-6</v>
          </cell>
          <cell r="AP26">
            <v>1.4877286111999999E-5</v>
          </cell>
          <cell r="AQ26">
            <v>2.4246101435900001E-5</v>
          </cell>
          <cell r="AR26">
            <v>2.3818114809899998E-5</v>
          </cell>
          <cell r="AS26">
            <v>3.3152578737499998E-5</v>
          </cell>
          <cell r="AT26">
            <v>5.72776564737E-5</v>
          </cell>
          <cell r="AU26">
            <v>5.3078620181500002E-5</v>
          </cell>
          <cell r="AV26">
            <v>5.05593608564E-5</v>
          </cell>
          <cell r="AW26">
            <v>4.7898484216700002E-5</v>
          </cell>
          <cell r="AX26">
            <v>4.5213683167499997E-5</v>
          </cell>
          <cell r="AY26">
            <v>4.1427661929199998E-5</v>
          </cell>
          <cell r="AZ26">
            <v>3.7757531047400001E-5</v>
          </cell>
          <cell r="BA26">
            <v>2.2806914385799999E-5</v>
          </cell>
        </row>
        <row r="27">
          <cell r="B27">
            <v>6.2814876066899999E-6</v>
          </cell>
          <cell r="C27">
            <v>1.4765157656099999E-5</v>
          </cell>
          <cell r="D27">
            <v>3.4072915167800003E-5</v>
          </cell>
          <cell r="E27">
            <v>5.6668316507100002E-5</v>
          </cell>
          <cell r="F27">
            <v>8.40910330355E-5</v>
          </cell>
          <cell r="G27">
            <v>1.2305958478900001E-4</v>
          </cell>
          <cell r="H27">
            <v>1.2362162213100001E-4</v>
          </cell>
          <cell r="I27">
            <v>1.2577671155999999E-4</v>
          </cell>
          <cell r="J27">
            <v>1.21279799641E-4</v>
          </cell>
          <cell r="K27">
            <v>1.14374586007E-4</v>
          </cell>
          <cell r="L27">
            <v>1.03204495441E-4</v>
          </cell>
          <cell r="M27">
            <v>1.02380386681E-4</v>
          </cell>
          <cell r="N27">
            <v>1.0235821664699999E-4</v>
          </cell>
          <cell r="O27">
            <v>4.87482866542E-6</v>
          </cell>
          <cell r="P27">
            <v>1.12136992941E-5</v>
          </cell>
          <cell r="Q27">
            <v>3.0754746347700003E-5</v>
          </cell>
          <cell r="R27">
            <v>4.8874187910700001E-5</v>
          </cell>
          <cell r="S27">
            <v>6.1240633020700003E-5</v>
          </cell>
          <cell r="T27">
            <v>3.56415788653E-5</v>
          </cell>
          <cell r="U27">
            <v>3.4040569576199999E-5</v>
          </cell>
          <cell r="V27">
            <v>3.2713913480400002E-5</v>
          </cell>
          <cell r="W27">
            <v>3.1561867997400001E-5</v>
          </cell>
          <cell r="X27">
            <v>3.51271639967E-5</v>
          </cell>
          <cell r="Y27">
            <v>3.8707581784499998E-5</v>
          </cell>
          <cell r="Z27">
            <v>3.5027748298899998E-5</v>
          </cell>
          <cell r="AA27">
            <v>1.7955848017400001E-5</v>
          </cell>
          <cell r="AB27">
            <v>-6.0442344182800001E-6</v>
          </cell>
          <cell r="AC27">
            <v>9.6026577488700007E-7</v>
          </cell>
          <cell r="AD27">
            <v>6.7859817181099998E-6</v>
          </cell>
          <cell r="AE27">
            <v>8.8709242406299993E-6</v>
          </cell>
          <cell r="AF27">
            <v>1.69076878356E-5</v>
          </cell>
          <cell r="AG27">
            <v>2.6378905551E-5</v>
          </cell>
          <cell r="AH27">
            <v>2.4546782483699998E-5</v>
          </cell>
          <cell r="AI27">
            <v>2.20233396154E-5</v>
          </cell>
          <cell r="AJ27">
            <v>1.9260479564799999E-5</v>
          </cell>
          <cell r="AK27">
            <v>1.6114748908900001E-5</v>
          </cell>
          <cell r="AL27">
            <v>1.05455714635E-5</v>
          </cell>
          <cell r="AM27">
            <v>7.6594955402000002E-6</v>
          </cell>
          <cell r="AN27">
            <v>5.4365219031500001E-6</v>
          </cell>
          <cell r="AO27">
            <v>-9.6721601394699995E-8</v>
          </cell>
          <cell r="AP27">
            <v>6.7732300255200001E-6</v>
          </cell>
          <cell r="AQ27">
            <v>1.57041069107E-5</v>
          </cell>
          <cell r="AR27">
            <v>1.49287398018E-5</v>
          </cell>
          <cell r="AS27">
            <v>2.4855860051199998E-5</v>
          </cell>
          <cell r="AT27">
            <v>4.7201376039999999E-5</v>
          </cell>
          <cell r="AU27">
            <v>4.6926166120600001E-5</v>
          </cell>
          <cell r="AV27">
            <v>4.61106497982E-5</v>
          </cell>
          <cell r="AW27">
            <v>4.48588795359E-5</v>
          </cell>
          <cell r="AX27">
            <v>4.3945587189400002E-5</v>
          </cell>
          <cell r="AY27">
            <v>4.1604528268700001E-5</v>
          </cell>
          <cell r="AZ27">
            <v>3.8883605033700001E-5</v>
          </cell>
          <cell r="BA27">
            <v>2.59663912524E-5</v>
          </cell>
        </row>
        <row r="28">
          <cell r="B28">
            <v>6.0718436964299998E-6</v>
          </cell>
          <cell r="C28">
            <v>1.13088079091E-5</v>
          </cell>
          <cell r="D28">
            <v>2.4682228461500001E-5</v>
          </cell>
          <cell r="E28">
            <v>4.3179441528599999E-5</v>
          </cell>
          <cell r="F28">
            <v>6.6473780040299997E-5</v>
          </cell>
          <cell r="G28">
            <v>1.02254067189E-4</v>
          </cell>
          <cell r="H28">
            <v>1.03514648353E-4</v>
          </cell>
          <cell r="I28">
            <v>1.07253827894E-4</v>
          </cell>
          <cell r="J28">
            <v>1.05218115492E-4</v>
          </cell>
          <cell r="K28">
            <v>1.03204495441E-4</v>
          </cell>
          <cell r="L28">
            <v>9.8076619334200001E-5</v>
          </cell>
          <cell r="M28">
            <v>9.8162195568700001E-5</v>
          </cell>
          <cell r="N28">
            <v>9.8133373776800002E-5</v>
          </cell>
          <cell r="O28">
            <v>2.0650668417799998E-6</v>
          </cell>
          <cell r="P28">
            <v>5.8901277003100003E-6</v>
          </cell>
          <cell r="Q28">
            <v>2.0223467408999999E-5</v>
          </cell>
          <cell r="R28">
            <v>3.3893279884999998E-5</v>
          </cell>
          <cell r="S28">
            <v>4.5377191935599998E-5</v>
          </cell>
          <cell r="T28">
            <v>2.64589057391E-5</v>
          </cell>
          <cell r="U28">
            <v>2.7443086943599999E-5</v>
          </cell>
          <cell r="V28">
            <v>2.82770616333E-5</v>
          </cell>
          <cell r="W28">
            <v>2.91316765463E-5</v>
          </cell>
          <cell r="X28">
            <v>3.2549638476999999E-5</v>
          </cell>
          <cell r="Y28">
            <v>3.6638816633300002E-5</v>
          </cell>
          <cell r="Z28">
            <v>3.3337218153399997E-5</v>
          </cell>
          <cell r="AA28">
            <v>1.9344007505900002E-5</v>
          </cell>
          <cell r="AB28">
            <v>-8.4429312076900001E-6</v>
          </cell>
          <cell r="AC28">
            <v>-9.2156720528199996E-7</v>
          </cell>
          <cell r="AD28">
            <v>3.65058350368E-6</v>
          </cell>
          <cell r="AE28">
            <v>5.0994660290000004E-6</v>
          </cell>
          <cell r="AF28">
            <v>1.2170469349799999E-5</v>
          </cell>
          <cell r="AG28">
            <v>2.11608742776E-5</v>
          </cell>
          <cell r="AH28">
            <v>2.0997734349000001E-5</v>
          </cell>
          <cell r="AI28">
            <v>1.9306481757899999E-5</v>
          </cell>
          <cell r="AJ28">
            <v>1.7274313044500001E-5</v>
          </cell>
          <cell r="AK28">
            <v>1.4994806887200001E-5</v>
          </cell>
          <cell r="AL28">
            <v>1.07262172804E-5</v>
          </cell>
          <cell r="AM28">
            <v>9.0483028435800004E-6</v>
          </cell>
          <cell r="AN28">
            <v>7.81144156426E-6</v>
          </cell>
          <cell r="AO28">
            <v>-2.6060547324400002E-6</v>
          </cell>
          <cell r="AP28">
            <v>-1.2407837632000001E-6</v>
          </cell>
          <cell r="AQ28">
            <v>6.6027671801099996E-6</v>
          </cell>
          <cell r="AR28">
            <v>6.1866975645099999E-6</v>
          </cell>
          <cell r="AS28">
            <v>1.6330422684400001E-5</v>
          </cell>
          <cell r="AT28">
            <v>3.7766672897900002E-5</v>
          </cell>
          <cell r="AU28">
            <v>4.03337119581E-5</v>
          </cell>
          <cell r="AV28">
            <v>4.1399536672599997E-5</v>
          </cell>
          <cell r="AW28">
            <v>4.1787639433899999E-5</v>
          </cell>
          <cell r="AX28">
            <v>4.2081593256500002E-5</v>
          </cell>
          <cell r="AY28">
            <v>4.13791504595E-5</v>
          </cell>
          <cell r="AZ28">
            <v>3.9016208873900002E-5</v>
          </cell>
          <cell r="BA28">
            <v>2.8156501424500001E-5</v>
          </cell>
        </row>
        <row r="29">
          <cell r="B29">
            <v>7.6529155593200008E-6</v>
          </cell>
          <cell r="C29">
            <v>1.18259536676E-5</v>
          </cell>
          <cell r="D29">
            <v>2.32688775809E-5</v>
          </cell>
          <cell r="E29">
            <v>4.0983570308400003E-5</v>
          </cell>
          <cell r="F29">
            <v>6.3540258722900002E-5</v>
          </cell>
          <cell r="G29">
            <v>9.9555436203699996E-5</v>
          </cell>
          <cell r="H29">
            <v>1.00214546621E-4</v>
          </cell>
          <cell r="I29">
            <v>1.04148314213E-4</v>
          </cell>
          <cell r="J29">
            <v>1.02901767494E-4</v>
          </cell>
          <cell r="K29">
            <v>1.02380386681E-4</v>
          </cell>
          <cell r="L29">
            <v>9.8162195568700001E-5</v>
          </cell>
          <cell r="M29">
            <v>1.02128871949E-4</v>
          </cell>
          <cell r="N29">
            <v>1.02106245631E-4</v>
          </cell>
          <cell r="O29">
            <v>2.27955108201E-6</v>
          </cell>
          <cell r="P29">
            <v>5.0540135367400004E-6</v>
          </cell>
          <cell r="Q29">
            <v>1.7028732548800001E-5</v>
          </cell>
          <cell r="R29">
            <v>2.9215785289499999E-5</v>
          </cell>
          <cell r="S29">
            <v>4.0411380699199998E-5</v>
          </cell>
          <cell r="T29">
            <v>2.27925514107E-5</v>
          </cell>
          <cell r="U29">
            <v>2.49260595366E-5</v>
          </cell>
          <cell r="V29">
            <v>2.6144907963900001E-5</v>
          </cell>
          <cell r="W29">
            <v>2.81089590416E-5</v>
          </cell>
          <cell r="X29">
            <v>3.1395136561199997E-5</v>
          </cell>
          <cell r="Y29">
            <v>3.55280832364E-5</v>
          </cell>
          <cell r="Z29">
            <v>3.23946108682E-5</v>
          </cell>
          <cell r="AA29">
            <v>2.02123206653E-5</v>
          </cell>
          <cell r="AB29">
            <v>-5.6895236380999998E-6</v>
          </cell>
          <cell r="AC29">
            <v>3.5943230678099999E-7</v>
          </cell>
          <cell r="AD29">
            <v>3.6404095946400001E-6</v>
          </cell>
          <cell r="AE29">
            <v>4.9909031889900003E-6</v>
          </cell>
          <cell r="AF29">
            <v>1.21425545928E-5</v>
          </cell>
          <cell r="AG29">
            <v>2.1168109176499999E-5</v>
          </cell>
          <cell r="AH29">
            <v>2.1634350127199999E-5</v>
          </cell>
          <cell r="AI29">
            <v>2.0246101092900001E-5</v>
          </cell>
          <cell r="AJ29">
            <v>1.83317014146E-5</v>
          </cell>
          <cell r="AK29">
            <v>1.6258260178200001E-5</v>
          </cell>
          <cell r="AL29">
            <v>1.1861547503700001E-5</v>
          </cell>
          <cell r="AM29">
            <v>1.03375493264E-5</v>
          </cell>
          <cell r="AN29">
            <v>9.2521745813000006E-6</v>
          </cell>
          <cell r="AO29">
            <v>-8.4708788028599998E-6</v>
          </cell>
          <cell r="AP29">
            <v>-3.9707751845799998E-6</v>
          </cell>
          <cell r="AQ29">
            <v>4.7440586926900003E-6</v>
          </cell>
          <cell r="AR29">
            <v>4.8289863715500002E-6</v>
          </cell>
          <cell r="AS29">
            <v>1.5452586762199999E-5</v>
          </cell>
          <cell r="AT29">
            <v>3.4378607668900003E-5</v>
          </cell>
          <cell r="AU29">
            <v>3.8496096435299998E-5</v>
          </cell>
          <cell r="AV29">
            <v>4.0738598519399998E-5</v>
          </cell>
          <cell r="AW29">
            <v>4.1842365773099997E-5</v>
          </cell>
          <cell r="AX29">
            <v>4.2231820380400002E-5</v>
          </cell>
          <cell r="AY29">
            <v>4.2404884534000003E-5</v>
          </cell>
          <cell r="AZ29">
            <v>4.0288003827399997E-5</v>
          </cell>
          <cell r="BA29">
            <v>3.05780072969E-5</v>
          </cell>
        </row>
        <row r="30">
          <cell r="B30">
            <v>7.6747202559499998E-6</v>
          </cell>
          <cell r="C30">
            <v>1.1848210113499999E-5</v>
          </cell>
          <cell r="D30">
            <v>2.3278803755000002E-5</v>
          </cell>
          <cell r="E30">
            <v>4.0984967706500001E-5</v>
          </cell>
          <cell r="F30">
            <v>6.3525596066599994E-5</v>
          </cell>
          <cell r="G30">
            <v>9.9539613286699999E-5</v>
          </cell>
          <cell r="H30">
            <v>1.0020687554099999E-4</v>
          </cell>
          <cell r="I30">
            <v>1.0413044627000001E-4</v>
          </cell>
          <cell r="J30">
            <v>1.0288351186299999E-4</v>
          </cell>
          <cell r="K30">
            <v>1.0235821664699999E-4</v>
          </cell>
          <cell r="L30">
            <v>9.8133373776800002E-5</v>
          </cell>
          <cell r="M30">
            <v>1.02106245631E-4</v>
          </cell>
          <cell r="N30">
            <v>1.0208459679099999E-4</v>
          </cell>
          <cell r="O30">
            <v>2.2604619744100001E-6</v>
          </cell>
          <cell r="P30">
            <v>5.0755140778600003E-6</v>
          </cell>
          <cell r="Q30">
            <v>1.7035691263999999E-5</v>
          </cell>
          <cell r="R30">
            <v>2.9213445395499999E-5</v>
          </cell>
          <cell r="S30">
            <v>4.0393161158399997E-5</v>
          </cell>
          <cell r="T30">
            <v>2.2772322345000001E-5</v>
          </cell>
          <cell r="U30">
            <v>2.4906361079100002E-5</v>
          </cell>
          <cell r="V30">
            <v>2.6125379477399998E-5</v>
          </cell>
          <cell r="W30">
            <v>2.80948971237E-5</v>
          </cell>
          <cell r="X30">
            <v>3.1376035291900003E-5</v>
          </cell>
          <cell r="Y30">
            <v>3.5497539507300003E-5</v>
          </cell>
          <cell r="Z30">
            <v>3.23662546951E-5</v>
          </cell>
          <cell r="AA30">
            <v>2.01990442189E-5</v>
          </cell>
          <cell r="AB30">
            <v>-5.7014780778899999E-6</v>
          </cell>
          <cell r="AC30">
            <v>3.6706390880200001E-7</v>
          </cell>
          <cell r="AD30">
            <v>3.6450481298700001E-6</v>
          </cell>
          <cell r="AE30">
            <v>5.0043209197099998E-6</v>
          </cell>
          <cell r="AF30">
            <v>1.21507475274E-5</v>
          </cell>
          <cell r="AG30">
            <v>2.1160875161999999E-5</v>
          </cell>
          <cell r="AH30">
            <v>2.16283822245E-5</v>
          </cell>
          <cell r="AI30">
            <v>2.02369503695E-5</v>
          </cell>
          <cell r="AJ30">
            <v>1.8323219290400001E-5</v>
          </cell>
          <cell r="AK30">
            <v>1.62529643618E-5</v>
          </cell>
          <cell r="AL30">
            <v>1.1851590441000001E-5</v>
          </cell>
          <cell r="AM30">
            <v>1.03213621804E-5</v>
          </cell>
          <cell r="AN30">
            <v>9.2440026853599994E-6</v>
          </cell>
          <cell r="AO30">
            <v>-8.5043459683899993E-6</v>
          </cell>
          <cell r="AP30">
            <v>-3.9783088520400003E-6</v>
          </cell>
          <cell r="AQ30">
            <v>4.7082943239199999E-6</v>
          </cell>
          <cell r="AR30">
            <v>4.7943945565800002E-6</v>
          </cell>
          <cell r="AS30">
            <v>1.5407121090300002E-5</v>
          </cell>
          <cell r="AT30">
            <v>3.4336575395199997E-5</v>
          </cell>
          <cell r="AU30">
            <v>3.8444020650200001E-5</v>
          </cell>
          <cell r="AV30">
            <v>4.06828696294E-5</v>
          </cell>
          <cell r="AW30">
            <v>4.17870185741E-5</v>
          </cell>
          <cell r="AX30">
            <v>4.2176347482400002E-5</v>
          </cell>
          <cell r="AY30">
            <v>4.23459126903E-5</v>
          </cell>
          <cell r="AZ30">
            <v>4.0238582300999997E-5</v>
          </cell>
          <cell r="BA30">
            <v>3.0547508611599998E-5</v>
          </cell>
        </row>
        <row r="31">
          <cell r="B31">
            <v>2.2944172404199999E-5</v>
          </cell>
          <cell r="C31">
            <v>2.1216919955699999E-5</v>
          </cell>
          <cell r="D31">
            <v>1.67707631947E-5</v>
          </cell>
          <cell r="E31">
            <v>1.6673247152599999E-5</v>
          </cell>
          <cell r="F31">
            <v>1.6987786152200001E-5</v>
          </cell>
          <cell r="G31">
            <v>1.3162087187200001E-5</v>
          </cell>
          <cell r="H31">
            <v>1.26337746542E-5</v>
          </cell>
          <cell r="I31">
            <v>1.3168708263399999E-5</v>
          </cell>
          <cell r="J31">
            <v>1.0673234011900001E-5</v>
          </cell>
          <cell r="K31">
            <v>4.87482866542E-6</v>
          </cell>
          <cell r="L31">
            <v>2.0650668417799998E-6</v>
          </cell>
          <cell r="M31">
            <v>2.27955108201E-6</v>
          </cell>
          <cell r="N31">
            <v>2.2604619744100001E-6</v>
          </cell>
          <cell r="O31">
            <v>1.4199313706300001E-4</v>
          </cell>
          <cell r="P31">
            <v>1.02122887967E-4</v>
          </cell>
          <cell r="Q31">
            <v>7.9422606681300005E-5</v>
          </cell>
          <cell r="R31">
            <v>6.0463777547499999E-5</v>
          </cell>
          <cell r="S31">
            <v>4.9999226491700002E-5</v>
          </cell>
          <cell r="T31">
            <v>1.47149640021E-5</v>
          </cell>
          <cell r="U31">
            <v>4.1906224979399998E-6</v>
          </cell>
          <cell r="V31">
            <v>-3.9995666749200004E-6</v>
          </cell>
          <cell r="W31">
            <v>-9.79236054799E-6</v>
          </cell>
          <cell r="X31">
            <v>-6.3185035539700003E-6</v>
          </cell>
          <cell r="Y31">
            <v>1.7363682209E-6</v>
          </cell>
          <cell r="Z31">
            <v>-9.8634931256600005E-7</v>
          </cell>
          <cell r="AA31">
            <v>-9.7340040559700005E-8</v>
          </cell>
          <cell r="AB31">
            <v>7.3292297306599996E-5</v>
          </cell>
          <cell r="AC31">
            <v>6.1778394220300003E-5</v>
          </cell>
          <cell r="AD31">
            <v>4.85457056823E-5</v>
          </cell>
          <cell r="AE31">
            <v>4.0084199701999997E-5</v>
          </cell>
          <cell r="AF31">
            <v>3.3475586557400002E-5</v>
          </cell>
          <cell r="AG31">
            <v>2.75631604328E-5</v>
          </cell>
          <cell r="AH31">
            <v>2.2823006472E-5</v>
          </cell>
          <cell r="AI31">
            <v>1.8719973902000002E-5</v>
          </cell>
          <cell r="AJ31">
            <v>1.20727602557E-5</v>
          </cell>
          <cell r="AK31">
            <v>9.7242186163100003E-6</v>
          </cell>
          <cell r="AL31">
            <v>7.1486842155699997E-6</v>
          </cell>
          <cell r="AM31">
            <v>5.9934774885000001E-6</v>
          </cell>
          <cell r="AN31">
            <v>3.7098403558099998E-6</v>
          </cell>
          <cell r="AO31">
            <v>1.3726398807500001E-4</v>
          </cell>
          <cell r="AP31">
            <v>9.3168905799799993E-5</v>
          </cell>
          <cell r="AQ31">
            <v>5.66899271015E-5</v>
          </cell>
          <cell r="AR31">
            <v>5.2374925592200003E-5</v>
          </cell>
          <cell r="AS31">
            <v>4.41462042365E-5</v>
          </cell>
          <cell r="AT31">
            <v>1.60575667241E-5</v>
          </cell>
          <cell r="AU31">
            <v>8.1184119818399994E-6</v>
          </cell>
          <cell r="AV31">
            <v>5.81525947373E-6</v>
          </cell>
          <cell r="AW31">
            <v>3.2171452482100001E-6</v>
          </cell>
          <cell r="AX31">
            <v>9.3303870210799998E-7</v>
          </cell>
          <cell r="AY31">
            <v>-1.5234393096000001E-6</v>
          </cell>
          <cell r="AZ31">
            <v>-3.53236668369E-6</v>
          </cell>
          <cell r="BA31">
            <v>2.8410257981399999E-6</v>
          </cell>
        </row>
        <row r="32">
          <cell r="B32">
            <v>1.24445262546E-5</v>
          </cell>
          <cell r="C32">
            <v>1.59363830789E-5</v>
          </cell>
          <cell r="D32">
            <v>2.0312017826800001E-5</v>
          </cell>
          <cell r="E32">
            <v>2.2981233640400002E-5</v>
          </cell>
          <cell r="F32">
            <v>2.5996314177099999E-5</v>
          </cell>
          <cell r="G32">
            <v>2.49343124007E-5</v>
          </cell>
          <cell r="H32">
            <v>2.4642945257800001E-5</v>
          </cell>
          <cell r="I32">
            <v>2.33014552056E-5</v>
          </cell>
          <cell r="J32">
            <v>1.9577068331700001E-5</v>
          </cell>
          <cell r="K32">
            <v>1.12136992941E-5</v>
          </cell>
          <cell r="L32">
            <v>5.8901277003100003E-6</v>
          </cell>
          <cell r="M32">
            <v>5.0540135367400004E-6</v>
          </cell>
          <cell r="N32">
            <v>5.0755140778600003E-6</v>
          </cell>
          <cell r="O32">
            <v>1.02122887967E-4</v>
          </cell>
          <cell r="P32">
            <v>9.2006510785300002E-5</v>
          </cell>
          <cell r="Q32">
            <v>8.4164101774999997E-5</v>
          </cell>
          <cell r="R32">
            <v>7.5598020844700007E-5</v>
          </cell>
          <cell r="S32">
            <v>6.7018449115699994E-5</v>
          </cell>
          <cell r="T32">
            <v>2.3950119281500001E-5</v>
          </cell>
          <cell r="U32">
            <v>1.13799426148E-5</v>
          </cell>
          <cell r="V32">
            <v>1.5338441919499999E-6</v>
          </cell>
          <cell r="W32">
            <v>-5.6704980755299996E-6</v>
          </cell>
          <cell r="X32">
            <v>-3.8571675372799998E-6</v>
          </cell>
          <cell r="Y32">
            <v>2.16329575045E-6</v>
          </cell>
          <cell r="Z32">
            <v>-1.00936676353E-6</v>
          </cell>
          <cell r="AA32">
            <v>-2.93273817643E-6</v>
          </cell>
          <cell r="AB32">
            <v>5.1708419894699997E-5</v>
          </cell>
          <cell r="AC32">
            <v>5.0366293618500002E-5</v>
          </cell>
          <cell r="AD32">
            <v>4.4291100307800003E-5</v>
          </cell>
          <cell r="AE32">
            <v>3.8049408254100002E-5</v>
          </cell>
          <cell r="AF32">
            <v>3.2937615257199998E-5</v>
          </cell>
          <cell r="AG32">
            <v>2.6388185490799999E-5</v>
          </cell>
          <cell r="AH32">
            <v>2.0585036662199999E-5</v>
          </cell>
          <cell r="AI32">
            <v>1.63838629036E-5</v>
          </cell>
          <cell r="AJ32">
            <v>1.01696565456E-5</v>
          </cell>
          <cell r="AK32">
            <v>9.2911598767199998E-6</v>
          </cell>
          <cell r="AL32">
            <v>6.3978288063999999E-6</v>
          </cell>
          <cell r="AM32">
            <v>4.3413107888900004E-6</v>
          </cell>
          <cell r="AN32">
            <v>1.7843778590300001E-6</v>
          </cell>
          <cell r="AO32">
            <v>1.030764256E-4</v>
          </cell>
          <cell r="AP32">
            <v>8.3490056623300004E-5</v>
          </cell>
          <cell r="AQ32">
            <v>5.48862460765E-5</v>
          </cell>
          <cell r="AR32">
            <v>4.7356795421E-5</v>
          </cell>
          <cell r="AS32">
            <v>3.8073035500700002E-5</v>
          </cell>
          <cell r="AT32">
            <v>2.27503226561E-5</v>
          </cell>
          <cell r="AU32">
            <v>1.20738703641E-5</v>
          </cell>
          <cell r="AV32">
            <v>7.4510187124700004E-6</v>
          </cell>
          <cell r="AW32">
            <v>3.7830061792500002E-6</v>
          </cell>
          <cell r="AX32">
            <v>-2.3891470065000002E-7</v>
          </cell>
          <cell r="AY32">
            <v>-2.7100886004899999E-6</v>
          </cell>
          <cell r="AZ32">
            <v>-5.5527888333900003E-6</v>
          </cell>
          <cell r="BA32">
            <v>7.9772640020800001E-7</v>
          </cell>
        </row>
        <row r="33">
          <cell r="B33">
            <v>-1.6827259019300001E-6</v>
          </cell>
          <cell r="C33">
            <v>9.22353328437E-6</v>
          </cell>
          <cell r="D33">
            <v>3.0161902010800001E-5</v>
          </cell>
          <cell r="E33">
            <v>4.1054426303799997E-5</v>
          </cell>
          <cell r="F33">
            <v>5.1859323311700003E-5</v>
          </cell>
          <cell r="G33">
            <v>5.65824958031E-5</v>
          </cell>
          <cell r="H33">
            <v>5.4628841702000002E-5</v>
          </cell>
          <cell r="I33">
            <v>5.0721943793500001E-5</v>
          </cell>
          <cell r="J33">
            <v>4.4023680198100002E-5</v>
          </cell>
          <cell r="K33">
            <v>3.0754746347700003E-5</v>
          </cell>
          <cell r="L33">
            <v>2.0223467408999999E-5</v>
          </cell>
          <cell r="M33">
            <v>1.7028732548800001E-5</v>
          </cell>
          <cell r="N33">
            <v>1.7035691263999999E-5</v>
          </cell>
          <cell r="O33">
            <v>7.9422606681300005E-5</v>
          </cell>
          <cell r="P33">
            <v>8.4164101774999997E-5</v>
          </cell>
          <cell r="Q33">
            <v>1.11235795353E-4</v>
          </cell>
          <cell r="R33">
            <v>1.20002763849E-4</v>
          </cell>
          <cell r="S33">
            <v>1.14991018474E-4</v>
          </cell>
          <cell r="T33">
            <v>4.37320379382E-5</v>
          </cell>
          <cell r="U33">
            <v>2.7920601551900001E-5</v>
          </cell>
          <cell r="V33">
            <v>1.5312076723499998E-5</v>
          </cell>
          <cell r="W33">
            <v>5.6237965667600002E-6</v>
          </cell>
          <cell r="X33">
            <v>6.7907757430000001E-6</v>
          </cell>
          <cell r="Y33">
            <v>1.1586388309E-5</v>
          </cell>
          <cell r="Z33">
            <v>6.8548460803999997E-6</v>
          </cell>
          <cell r="AA33">
            <v>4.6168419063099999E-7</v>
          </cell>
          <cell r="AB33">
            <v>3.11011652648E-5</v>
          </cell>
          <cell r="AC33">
            <v>3.5836475493899999E-5</v>
          </cell>
          <cell r="AD33">
            <v>3.8215115277500002E-5</v>
          </cell>
          <cell r="AE33">
            <v>3.3451409755099997E-5</v>
          </cell>
          <cell r="AF33">
            <v>3.1064008643900001E-5</v>
          </cell>
          <cell r="AG33">
            <v>2.7721832313800002E-5</v>
          </cell>
          <cell r="AH33">
            <v>1.95727539722E-5</v>
          </cell>
          <cell r="AI33">
            <v>1.51148141709E-5</v>
          </cell>
          <cell r="AJ33">
            <v>1.0220852096600001E-5</v>
          </cell>
          <cell r="AK33">
            <v>9.4550576143999995E-6</v>
          </cell>
          <cell r="AL33">
            <v>6.4261750677700002E-6</v>
          </cell>
          <cell r="AM33">
            <v>3.5092203064900001E-6</v>
          </cell>
          <cell r="AN33">
            <v>-1.36544883451E-7</v>
          </cell>
          <cell r="AO33">
            <v>7.3197126413200001E-5</v>
          </cell>
          <cell r="AP33">
            <v>7.6950139511100006E-5</v>
          </cell>
          <cell r="AQ33">
            <v>6.3822992675200002E-5</v>
          </cell>
          <cell r="AR33">
            <v>4.8842303964100002E-5</v>
          </cell>
          <cell r="AS33">
            <v>3.8083446624299997E-5</v>
          </cell>
          <cell r="AT33">
            <v>4.28345443774E-5</v>
          </cell>
          <cell r="AU33">
            <v>2.7797375545399999E-5</v>
          </cell>
          <cell r="AV33">
            <v>1.9857445967700001E-5</v>
          </cell>
          <cell r="AW33">
            <v>1.25264621651E-5</v>
          </cell>
          <cell r="AX33">
            <v>8.9999710799200006E-6</v>
          </cell>
          <cell r="AY33">
            <v>5.9452647702699998E-6</v>
          </cell>
          <cell r="AZ33">
            <v>2.9609359721799999E-6</v>
          </cell>
          <cell r="BA33">
            <v>4.1110780967199997E-6</v>
          </cell>
        </row>
        <row r="34">
          <cell r="B34">
            <v>-1.23698700086E-5</v>
          </cell>
          <cell r="C34">
            <v>4.5055817324100003E-6</v>
          </cell>
          <cell r="D34">
            <v>3.8777012331500003E-5</v>
          </cell>
          <cell r="E34">
            <v>5.66826469623E-5</v>
          </cell>
          <cell r="F34">
            <v>7.5486848783200004E-5</v>
          </cell>
          <cell r="G34">
            <v>8.2308385358500005E-5</v>
          </cell>
          <cell r="H34">
            <v>8.1778142125099994E-5</v>
          </cell>
          <cell r="I34">
            <v>7.5824064235999994E-5</v>
          </cell>
          <cell r="J34">
            <v>6.6319396997100002E-5</v>
          </cell>
          <cell r="K34">
            <v>4.8874187910700001E-5</v>
          </cell>
          <cell r="L34">
            <v>3.3893279884999998E-5</v>
          </cell>
          <cell r="M34">
            <v>2.9215785289499999E-5</v>
          </cell>
          <cell r="N34">
            <v>2.9213445395499999E-5</v>
          </cell>
          <cell r="O34">
            <v>6.0463777547499999E-5</v>
          </cell>
          <cell r="P34">
            <v>7.5598020844700007E-5</v>
          </cell>
          <cell r="Q34">
            <v>1.20002763849E-4</v>
          </cell>
          <cell r="R34">
            <v>1.5192450303400001E-4</v>
          </cell>
          <cell r="S34">
            <v>1.4956124262099999E-4</v>
          </cell>
          <cell r="T34">
            <v>6.3553564635600001E-5</v>
          </cell>
          <cell r="U34">
            <v>4.5869386495000003E-5</v>
          </cell>
          <cell r="V34">
            <v>3.1170998807599997E-5</v>
          </cell>
          <cell r="W34">
            <v>2.03015644028E-5</v>
          </cell>
          <cell r="X34">
            <v>1.9790913275299998E-5</v>
          </cell>
          <cell r="Y34">
            <v>2.18668336522E-5</v>
          </cell>
          <cell r="Z34">
            <v>1.4890755413000001E-5</v>
          </cell>
          <cell r="AA34">
            <v>2.4120553893999999E-6</v>
          </cell>
          <cell r="AB34">
            <v>2.3752193840300001E-5</v>
          </cell>
          <cell r="AC34">
            <v>3.0293878987700001E-5</v>
          </cell>
          <cell r="AD34">
            <v>3.7252573645200001E-5</v>
          </cell>
          <cell r="AE34">
            <v>3.3117735090700002E-5</v>
          </cell>
          <cell r="AF34">
            <v>3.3255856417400002E-5</v>
          </cell>
          <cell r="AG34">
            <v>3.25978565025E-5</v>
          </cell>
          <cell r="AH34">
            <v>2.11649393512E-5</v>
          </cell>
          <cell r="AI34">
            <v>1.5485794586899998E-5</v>
          </cell>
          <cell r="AJ34">
            <v>1.13425762173E-5</v>
          </cell>
          <cell r="AK34">
            <v>1.07325961308E-5</v>
          </cell>
          <cell r="AL34">
            <v>5.9457864195899998E-6</v>
          </cell>
          <cell r="AM34">
            <v>1.1807073945300001E-6</v>
          </cell>
          <cell r="AN34">
            <v>-3.9610337218299996E-6</v>
          </cell>
          <cell r="AO34">
            <v>5.6642751669399999E-5</v>
          </cell>
          <cell r="AP34">
            <v>6.7210543611799999E-5</v>
          </cell>
          <cell r="AQ34">
            <v>6.5482458973299993E-5</v>
          </cell>
          <cell r="AR34">
            <v>4.8641623233300001E-5</v>
          </cell>
          <cell r="AS34">
            <v>3.8650073768200001E-5</v>
          </cell>
          <cell r="AT34">
            <v>6.2385774081799995E-5</v>
          </cell>
          <cell r="AU34">
            <v>4.2928856410800003E-5</v>
          </cell>
          <cell r="AV34">
            <v>3.1886115230700002E-5</v>
          </cell>
          <cell r="AW34">
            <v>2.2224286564100001E-5</v>
          </cell>
          <cell r="AX34">
            <v>1.7099965708699998E-5</v>
          </cell>
          <cell r="AY34">
            <v>1.19298442355E-5</v>
          </cell>
          <cell r="AZ34">
            <v>9.1346026311499999E-6</v>
          </cell>
          <cell r="BA34">
            <v>5.6259169326500002E-6</v>
          </cell>
        </row>
        <row r="35">
          <cell r="B35">
            <v>-1.01113102382E-5</v>
          </cell>
          <cell r="C35">
            <v>6.4654350045700001E-6</v>
          </cell>
          <cell r="D35">
            <v>4.2175700615400001E-5</v>
          </cell>
          <cell r="E35">
            <v>6.2827568241400006E-5</v>
          </cell>
          <cell r="F35">
            <v>8.5745875880299997E-5</v>
          </cell>
          <cell r="G35">
            <v>9.4668940773899994E-5</v>
          </cell>
          <cell r="H35">
            <v>9.3779813990600006E-5</v>
          </cell>
          <cell r="I35">
            <v>8.8353721876199996E-5</v>
          </cell>
          <cell r="J35">
            <v>7.8561083806300003E-5</v>
          </cell>
          <cell r="K35">
            <v>6.1240633020700003E-5</v>
          </cell>
          <cell r="L35">
            <v>4.5377191935599998E-5</v>
          </cell>
          <cell r="M35">
            <v>4.0411380699199998E-5</v>
          </cell>
          <cell r="N35">
            <v>4.0393161158399997E-5</v>
          </cell>
          <cell r="O35">
            <v>4.9999226491700002E-5</v>
          </cell>
          <cell r="P35">
            <v>6.7018449115699994E-5</v>
          </cell>
          <cell r="Q35">
            <v>1.14991018474E-4</v>
          </cell>
          <cell r="R35">
            <v>1.4956124262099999E-4</v>
          </cell>
          <cell r="S35">
            <v>1.5927488739700001E-4</v>
          </cell>
          <cell r="T35">
            <v>6.9870350097200003E-5</v>
          </cell>
          <cell r="U35">
            <v>5.2408311665799997E-5</v>
          </cell>
          <cell r="V35">
            <v>3.8013317859899998E-5</v>
          </cell>
          <cell r="W35">
            <v>2.6382956071100001E-5</v>
          </cell>
          <cell r="X35">
            <v>2.70526156769E-5</v>
          </cell>
          <cell r="Y35">
            <v>2.98226952533E-5</v>
          </cell>
          <cell r="Z35">
            <v>2.1913500613299999E-5</v>
          </cell>
          <cell r="AA35">
            <v>5.6223365490999997E-6</v>
          </cell>
          <cell r="AB35">
            <v>1.8143820416699998E-5</v>
          </cell>
          <cell r="AC35">
            <v>2.6206346113599999E-5</v>
          </cell>
          <cell r="AD35">
            <v>3.4251175188700001E-5</v>
          </cell>
          <cell r="AE35">
            <v>3.2260930487199999E-5</v>
          </cell>
          <cell r="AF35">
            <v>3.5501196628799998E-5</v>
          </cell>
          <cell r="AG35">
            <v>3.6638189058700001E-5</v>
          </cell>
          <cell r="AH35">
            <v>2.6165938300900001E-5</v>
          </cell>
          <cell r="AI35">
            <v>2.00766627428E-5</v>
          </cell>
          <cell r="AJ35">
            <v>1.5694149117E-5</v>
          </cell>
          <cell r="AK35">
            <v>1.42836453559E-5</v>
          </cell>
          <cell r="AL35">
            <v>8.5335179531799995E-6</v>
          </cell>
          <cell r="AM35">
            <v>3.5410337081699999E-6</v>
          </cell>
          <cell r="AN35">
            <v>-2.4272931455199999E-6</v>
          </cell>
          <cell r="AO35">
            <v>5.44219225951E-5</v>
          </cell>
          <cell r="AP35">
            <v>6.9994010993000002E-5</v>
          </cell>
          <cell r="AQ35">
            <v>7.4049748627899996E-5</v>
          </cell>
          <cell r="AR35">
            <v>5.9492814984999997E-5</v>
          </cell>
          <cell r="AS35">
            <v>5.3596075822900001E-5</v>
          </cell>
          <cell r="AT35">
            <v>7.4592945014000003E-5</v>
          </cell>
          <cell r="AU35">
            <v>5.5930728821999999E-5</v>
          </cell>
          <cell r="AV35">
            <v>4.4949406989500003E-5</v>
          </cell>
          <cell r="AW35">
            <v>3.5075902445900003E-5</v>
          </cell>
          <cell r="AX35">
            <v>2.9883236435199999E-5</v>
          </cell>
          <cell r="AY35">
            <v>2.4386684140900002E-5</v>
          </cell>
          <cell r="AZ35">
            <v>2.04950776444E-5</v>
          </cell>
          <cell r="BA35">
            <v>1.2779543126200001E-5</v>
          </cell>
        </row>
        <row r="36">
          <cell r="B36">
            <v>-1.2310559335100001E-6</v>
          </cell>
          <cell r="C36">
            <v>4.9156402049000002E-6</v>
          </cell>
          <cell r="D36">
            <v>2.13328762328E-5</v>
          </cell>
          <cell r="E36">
            <v>3.3735134976899999E-5</v>
          </cell>
          <cell r="F36">
            <v>4.8660839557399999E-5</v>
          </cell>
          <cell r="G36">
            <v>5.0553889672299998E-5</v>
          </cell>
          <cell r="H36">
            <v>5.3597137390799999E-5</v>
          </cell>
          <cell r="I36">
            <v>4.9865408242499997E-5</v>
          </cell>
          <cell r="J36">
            <v>4.5997934085300001E-5</v>
          </cell>
          <cell r="K36">
            <v>3.56415788653E-5</v>
          </cell>
          <cell r="L36">
            <v>2.64589057391E-5</v>
          </cell>
          <cell r="M36">
            <v>2.27925514107E-5</v>
          </cell>
          <cell r="N36">
            <v>2.2772322345000001E-5</v>
          </cell>
          <cell r="O36">
            <v>1.47149640021E-5</v>
          </cell>
          <cell r="P36">
            <v>2.3950119281500001E-5</v>
          </cell>
          <cell r="Q36">
            <v>4.37320379382E-5</v>
          </cell>
          <cell r="R36">
            <v>6.3553564635600001E-5</v>
          </cell>
          <cell r="S36">
            <v>6.9870350097200003E-5</v>
          </cell>
          <cell r="T36">
            <v>1.5231148020199999E-4</v>
          </cell>
          <cell r="U36">
            <v>1.3280639242500001E-4</v>
          </cell>
          <cell r="V36">
            <v>1.18863914803E-4</v>
          </cell>
          <cell r="W36">
            <v>1.07711289977E-4</v>
          </cell>
          <cell r="X36">
            <v>8.8580149937199994E-5</v>
          </cell>
          <cell r="Y36">
            <v>6.2313545937900001E-5</v>
          </cell>
          <cell r="Z36">
            <v>4.697228229E-5</v>
          </cell>
          <cell r="AA36">
            <v>-6.3445678995799998E-6</v>
          </cell>
          <cell r="AB36">
            <v>2.0321353656E-5</v>
          </cell>
          <cell r="AC36">
            <v>1.55595679119E-5</v>
          </cell>
          <cell r="AD36">
            <v>2.2841692437599999E-5</v>
          </cell>
          <cell r="AE36">
            <v>4.3704640454599999E-5</v>
          </cell>
          <cell r="AF36">
            <v>6.8253787228600001E-5</v>
          </cell>
          <cell r="AG36">
            <v>7.3838530153500005E-5</v>
          </cell>
          <cell r="AH36">
            <v>6.6686576957899999E-5</v>
          </cell>
          <cell r="AI36">
            <v>6.1934155002299997E-5</v>
          </cell>
          <cell r="AJ36">
            <v>5.8452533293599997E-5</v>
          </cell>
          <cell r="AK36">
            <v>4.98898178166E-5</v>
          </cell>
          <cell r="AL36">
            <v>3.9062998822000003E-5</v>
          </cell>
          <cell r="AM36">
            <v>3.1971129702199999E-5</v>
          </cell>
          <cell r="AN36">
            <v>2.49741292142E-5</v>
          </cell>
          <cell r="AO36">
            <v>3.6167189630699999E-5</v>
          </cell>
          <cell r="AP36">
            <v>3.2570884710699999E-5</v>
          </cell>
          <cell r="AQ36">
            <v>5.45941949628E-5</v>
          </cell>
          <cell r="AR36">
            <v>9.0799844393799994E-5</v>
          </cell>
          <cell r="AS36">
            <v>1.22845719777E-4</v>
          </cell>
          <cell r="AT36">
            <v>1.45027487043E-4</v>
          </cell>
          <cell r="AU36">
            <v>1.2760570945499999E-4</v>
          </cell>
          <cell r="AV36">
            <v>1.12155416083E-4</v>
          </cell>
          <cell r="AW36">
            <v>1.07813801041E-4</v>
          </cell>
          <cell r="AX36">
            <v>9.2586177086800001E-5</v>
          </cell>
          <cell r="AY36">
            <v>7.6046054751600006E-5</v>
          </cell>
          <cell r="AZ36">
            <v>6.3041570161000005E-5</v>
          </cell>
          <cell r="BA36">
            <v>1.7279563693100002E-5</v>
          </cell>
        </row>
        <row r="37">
          <cell r="B37">
            <v>-8.3249275538800001E-7</v>
          </cell>
          <cell r="C37">
            <v>2.5572571471700001E-6</v>
          </cell>
          <cell r="D37">
            <v>1.6056731820999999E-5</v>
          </cell>
          <cell r="E37">
            <v>2.6638418620500001E-5</v>
          </cell>
          <cell r="F37">
            <v>4.0276041963699997E-5</v>
          </cell>
          <cell r="G37">
            <v>4.1891215718199999E-5</v>
          </cell>
          <cell r="H37">
            <v>4.5179005610099999E-5</v>
          </cell>
          <cell r="I37">
            <v>4.29926837271E-5</v>
          </cell>
          <cell r="J37">
            <v>4.0800065287800003E-5</v>
          </cell>
          <cell r="K37">
            <v>3.4040569576199999E-5</v>
          </cell>
          <cell r="L37">
            <v>2.7443086943599999E-5</v>
          </cell>
          <cell r="M37">
            <v>2.49260595366E-5</v>
          </cell>
          <cell r="N37">
            <v>2.4906361079100002E-5</v>
          </cell>
          <cell r="O37">
            <v>4.1906224979399998E-6</v>
          </cell>
          <cell r="P37">
            <v>1.13799426148E-5</v>
          </cell>
          <cell r="Q37">
            <v>2.7920601551900001E-5</v>
          </cell>
          <cell r="R37">
            <v>4.5869386495000003E-5</v>
          </cell>
          <cell r="S37">
            <v>5.2408311665799997E-5</v>
          </cell>
          <cell r="T37">
            <v>1.3280639242500001E-4</v>
          </cell>
          <cell r="U37">
            <v>1.2537659526E-4</v>
          </cell>
          <cell r="V37">
            <v>1.1904471005799999E-4</v>
          </cell>
          <cell r="W37">
            <v>1.15409191531E-4</v>
          </cell>
          <cell r="X37">
            <v>9.2896460255799997E-5</v>
          </cell>
          <cell r="Y37">
            <v>6.2682070871200002E-5</v>
          </cell>
          <cell r="Z37">
            <v>4.8761974642999997E-5</v>
          </cell>
          <cell r="AA37">
            <v>1.7643103732E-6</v>
          </cell>
          <cell r="AB37">
            <v>7.6349896339600006E-6</v>
          </cell>
          <cell r="AC37">
            <v>4.2398020078399998E-6</v>
          </cell>
          <cell r="AD37">
            <v>1.1699458182400001E-5</v>
          </cell>
          <cell r="AE37">
            <v>3.4244646160999997E-5</v>
          </cell>
          <cell r="AF37">
            <v>5.9558664951900001E-5</v>
          </cell>
          <cell r="AG37">
            <v>6.66245449677E-5</v>
          </cell>
          <cell r="AH37">
            <v>6.2233038810400001E-5</v>
          </cell>
          <cell r="AI37">
            <v>5.8247737340399999E-5</v>
          </cell>
          <cell r="AJ37">
            <v>5.6757521879399998E-5</v>
          </cell>
          <cell r="AK37">
            <v>4.8603011817300002E-5</v>
          </cell>
          <cell r="AL37">
            <v>3.8465487114599998E-5</v>
          </cell>
          <cell r="AM37">
            <v>3.2039990185399999E-5</v>
          </cell>
          <cell r="AN37">
            <v>2.69068628863E-5</v>
          </cell>
          <cell r="AO37">
            <v>1.80690739344E-5</v>
          </cell>
          <cell r="AP37">
            <v>1.44144428487E-5</v>
          </cell>
          <cell r="AQ37">
            <v>4.0822641715000003E-5</v>
          </cell>
          <cell r="AR37">
            <v>7.8448901646000001E-5</v>
          </cell>
          <cell r="AS37">
            <v>1.11271351104E-4</v>
          </cell>
          <cell r="AT37">
            <v>1.33471967277E-4</v>
          </cell>
          <cell r="AU37">
            <v>1.21598510453E-4</v>
          </cell>
          <cell r="AV37">
            <v>1.09684115041E-4</v>
          </cell>
          <cell r="AW37">
            <v>1.0747778783E-4</v>
          </cell>
          <cell r="AX37">
            <v>9.3839036115200004E-5</v>
          </cell>
          <cell r="AY37">
            <v>7.7789620207100002E-5</v>
          </cell>
          <cell r="AZ37">
            <v>6.6478177484E-5</v>
          </cell>
          <cell r="BA37">
            <v>2.4810456111299999E-5</v>
          </cell>
        </row>
        <row r="38">
          <cell r="B38">
            <v>-1.4549748809799999E-6</v>
          </cell>
          <cell r="C38">
            <v>-3.3946027648000001E-7</v>
          </cell>
          <cell r="D38">
            <v>1.05598844717E-5</v>
          </cell>
          <cell r="E38">
            <v>1.9838218920399999E-5</v>
          </cell>
          <cell r="F38">
            <v>3.2008967805399998E-5</v>
          </cell>
          <cell r="G38">
            <v>3.4968038086900002E-5</v>
          </cell>
          <cell r="H38">
            <v>3.8048327620699998E-5</v>
          </cell>
          <cell r="I38">
            <v>3.70820155982E-5</v>
          </cell>
          <cell r="J38">
            <v>3.6381781171400003E-5</v>
          </cell>
          <cell r="K38">
            <v>3.2713913480400002E-5</v>
          </cell>
          <cell r="L38">
            <v>2.82770616333E-5</v>
          </cell>
          <cell r="M38">
            <v>2.6144907963900001E-5</v>
          </cell>
          <cell r="N38">
            <v>2.6125379477399998E-5</v>
          </cell>
          <cell r="O38">
            <v>-3.9995666749200004E-6</v>
          </cell>
          <cell r="P38">
            <v>1.5338441919499999E-6</v>
          </cell>
          <cell r="Q38">
            <v>1.5312076723499998E-5</v>
          </cell>
          <cell r="R38">
            <v>3.1170998807599997E-5</v>
          </cell>
          <cell r="S38">
            <v>3.8013317859899998E-5</v>
          </cell>
          <cell r="T38">
            <v>1.18863914803E-4</v>
          </cell>
          <cell r="U38">
            <v>1.1904471005799999E-4</v>
          </cell>
          <cell r="V38">
            <v>1.21879945654E-4</v>
          </cell>
          <cell r="W38">
            <v>1.2411070242199999E-4</v>
          </cell>
          <cell r="X38">
            <v>9.8209518596299999E-5</v>
          </cell>
          <cell r="Y38">
            <v>6.4544836243599999E-5</v>
          </cell>
          <cell r="Z38">
            <v>5.2472810908199999E-5</v>
          </cell>
          <cell r="AA38">
            <v>9.5276159530699994E-6</v>
          </cell>
          <cell r="AB38">
            <v>-5.0769436423700003E-6</v>
          </cell>
          <cell r="AC38">
            <v>-6.2234344015900001E-6</v>
          </cell>
          <cell r="AD38">
            <v>2.3607813053000002E-6</v>
          </cell>
          <cell r="AE38">
            <v>2.5779231782699999E-5</v>
          </cell>
          <cell r="AF38">
            <v>5.1389307657E-5</v>
          </cell>
          <cell r="AG38">
            <v>6.0144014120099999E-5</v>
          </cell>
          <cell r="AH38">
            <v>5.8401766303000003E-5</v>
          </cell>
          <cell r="AI38">
            <v>5.5284646541599997E-5</v>
          </cell>
          <cell r="AJ38">
            <v>5.5292671273799999E-5</v>
          </cell>
          <cell r="AK38">
            <v>4.8232074105800003E-5</v>
          </cell>
          <cell r="AL38">
            <v>3.8931663333000003E-5</v>
          </cell>
          <cell r="AM38">
            <v>3.3482957963199999E-5</v>
          </cell>
          <cell r="AN38">
            <v>2.9961441630800001E-5</v>
          </cell>
          <cell r="AO38">
            <v>3.5783500167199999E-6</v>
          </cell>
          <cell r="AP38">
            <v>-6.4473085376099997E-7</v>
          </cell>
          <cell r="AQ38">
            <v>2.74498602191E-5</v>
          </cell>
          <cell r="AR38">
            <v>6.6011870667399995E-5</v>
          </cell>
          <cell r="AS38">
            <v>9.95053350769E-5</v>
          </cell>
          <cell r="AT38">
            <v>1.2463113160599999E-4</v>
          </cell>
          <cell r="AU38">
            <v>1.1742357722400001E-4</v>
          </cell>
          <cell r="AV38">
            <v>1.08228732735E-4</v>
          </cell>
          <cell r="AW38">
            <v>1.07800048961E-4</v>
          </cell>
          <cell r="AX38">
            <v>9.5424454412299997E-5</v>
          </cell>
          <cell r="AY38">
            <v>8.0196810386900003E-5</v>
          </cell>
          <cell r="AZ38">
            <v>6.9468937630300001E-5</v>
          </cell>
          <cell r="BA38">
            <v>3.3154885492300003E-5</v>
          </cell>
        </row>
        <row r="39">
          <cell r="B39">
            <v>-1.7896278532300001E-6</v>
          </cell>
          <cell r="C39">
            <v>-3.0685012273400001E-6</v>
          </cell>
          <cell r="D39">
            <v>5.9121650564700002E-6</v>
          </cell>
          <cell r="E39">
            <v>1.353626852E-5</v>
          </cell>
          <cell r="F39">
            <v>2.5573645306400001E-5</v>
          </cell>
          <cell r="G39">
            <v>2.7207866878400001E-5</v>
          </cell>
          <cell r="H39">
            <v>3.1735305306999998E-5</v>
          </cell>
          <cell r="I39">
            <v>3.1738495371499998E-5</v>
          </cell>
          <cell r="J39">
            <v>3.2537735235000002E-5</v>
          </cell>
          <cell r="K39">
            <v>3.1561867997400001E-5</v>
          </cell>
          <cell r="L39">
            <v>2.91316765463E-5</v>
          </cell>
          <cell r="M39">
            <v>2.81089590416E-5</v>
          </cell>
          <cell r="N39">
            <v>2.80948971237E-5</v>
          </cell>
          <cell r="O39">
            <v>-9.79236054799E-6</v>
          </cell>
          <cell r="P39">
            <v>-5.6704980755299996E-6</v>
          </cell>
          <cell r="Q39">
            <v>5.6237965667600002E-6</v>
          </cell>
          <cell r="R39">
            <v>2.03015644028E-5</v>
          </cell>
          <cell r="S39">
            <v>2.6382956071100001E-5</v>
          </cell>
          <cell r="T39">
            <v>1.07711289977E-4</v>
          </cell>
          <cell r="U39">
            <v>1.15409191531E-4</v>
          </cell>
          <cell r="V39">
            <v>1.2411070242199999E-4</v>
          </cell>
          <cell r="W39">
            <v>1.34332136072E-4</v>
          </cell>
          <cell r="X39">
            <v>1.03575146512E-4</v>
          </cell>
          <cell r="Y39">
            <v>6.4587117097600005E-5</v>
          </cell>
          <cell r="Z39">
            <v>5.3746587282299997E-5</v>
          </cell>
          <cell r="AA39">
            <v>1.58773534006E-5</v>
          </cell>
          <cell r="AB39">
            <v>-1.50382239761E-5</v>
          </cell>
          <cell r="AC39">
            <v>-1.47445604952E-5</v>
          </cell>
          <cell r="AD39">
            <v>-4.82176635736E-6</v>
          </cell>
          <cell r="AE39">
            <v>2.03924016816E-5</v>
          </cell>
          <cell r="AF39">
            <v>4.6886834922100002E-5</v>
          </cell>
          <cell r="AG39">
            <v>5.6441554159800002E-5</v>
          </cell>
          <cell r="AH39">
            <v>5.67120384546E-5</v>
          </cell>
          <cell r="AI39">
            <v>5.4069460408099998E-5</v>
          </cell>
          <cell r="AJ39">
            <v>5.54087952602E-5</v>
          </cell>
          <cell r="AK39">
            <v>4.8419885353100002E-5</v>
          </cell>
          <cell r="AL39">
            <v>3.9237778912599998E-5</v>
          </cell>
          <cell r="AM39">
            <v>3.4189268899999998E-5</v>
          </cell>
          <cell r="AN39">
            <v>3.2318132608699999E-5</v>
          </cell>
          <cell r="AO39">
            <v>-9.8149132087399996E-6</v>
          </cell>
          <cell r="AP39">
            <v>-1.30879044256E-5</v>
          </cell>
          <cell r="AQ39">
            <v>1.6851694487100002E-5</v>
          </cell>
          <cell r="AR39">
            <v>5.7472998471400003E-5</v>
          </cell>
          <cell r="AS39">
            <v>9.1479996557000003E-5</v>
          </cell>
          <cell r="AT39">
            <v>1.1825589801200001E-4</v>
          </cell>
          <cell r="AU39">
            <v>1.1413430889200001E-4</v>
          </cell>
          <cell r="AV39">
            <v>1.07485914583E-4</v>
          </cell>
          <cell r="AW39">
            <v>1.08422721243E-4</v>
          </cell>
          <cell r="AX39">
            <v>9.6905047119300006E-5</v>
          </cell>
          <cell r="AY39">
            <v>8.0978303461600002E-5</v>
          </cell>
          <cell r="AZ39">
            <v>7.1012245683199998E-5</v>
          </cell>
          <cell r="BA39">
            <v>3.9669050917699997E-5</v>
          </cell>
        </row>
        <row r="40">
          <cell r="B40">
            <v>7.4893627180699995E-7</v>
          </cell>
          <cell r="C40">
            <v>5.54763930772E-7</v>
          </cell>
          <cell r="D40">
            <v>8.0164108475500006E-6</v>
          </cell>
          <cell r="E40">
            <v>1.6966730696200002E-5</v>
          </cell>
          <cell r="F40">
            <v>2.8498971676799999E-5</v>
          </cell>
          <cell r="G40">
            <v>3.3070571875999999E-5</v>
          </cell>
          <cell r="H40">
            <v>3.6444022869700002E-5</v>
          </cell>
          <cell r="I40">
            <v>3.6696836242999999E-5</v>
          </cell>
          <cell r="J40">
            <v>3.6772750758100002E-5</v>
          </cell>
          <cell r="K40">
            <v>3.51271639967E-5</v>
          </cell>
          <cell r="L40">
            <v>3.2549638476999999E-5</v>
          </cell>
          <cell r="M40">
            <v>3.1395136561199997E-5</v>
          </cell>
          <cell r="N40">
            <v>3.1376035291900003E-5</v>
          </cell>
          <cell r="O40">
            <v>-6.3185035539700003E-6</v>
          </cell>
          <cell r="P40">
            <v>-3.8571675372799998E-6</v>
          </cell>
          <cell r="Q40">
            <v>6.7907757430000001E-6</v>
          </cell>
          <cell r="R40">
            <v>1.9790913275299998E-5</v>
          </cell>
          <cell r="S40">
            <v>2.70526156769E-5</v>
          </cell>
          <cell r="T40">
            <v>8.8580149937199994E-5</v>
          </cell>
          <cell r="U40">
            <v>9.2896460255799997E-5</v>
          </cell>
          <cell r="V40">
            <v>9.8209518596299999E-5</v>
          </cell>
          <cell r="W40">
            <v>1.03575146512E-4</v>
          </cell>
          <cell r="X40">
            <v>8.8846216696900003E-5</v>
          </cell>
          <cell r="Y40">
            <v>6.6915081963000005E-5</v>
          </cell>
          <cell r="Z40">
            <v>5.4793822906199998E-5</v>
          </cell>
          <cell r="AA40">
            <v>1.9774643610200001E-5</v>
          </cell>
          <cell r="AB40">
            <v>-1.0881298456500001E-5</v>
          </cell>
          <cell r="AC40">
            <v>-9.0373469234099994E-6</v>
          </cell>
          <cell r="AD40">
            <v>-9.2217643340699996E-7</v>
          </cell>
          <cell r="AE40">
            <v>1.8384366110999998E-5</v>
          </cell>
          <cell r="AF40">
            <v>4.0316955560200002E-5</v>
          </cell>
          <cell r="AG40">
            <v>4.9750473778300002E-5</v>
          </cell>
          <cell r="AH40">
            <v>5.0078000212300003E-5</v>
          </cell>
          <cell r="AI40">
            <v>4.8116269416900002E-5</v>
          </cell>
          <cell r="AJ40">
            <v>4.8314257270200002E-5</v>
          </cell>
          <cell r="AK40">
            <v>4.27747549499E-5</v>
          </cell>
          <cell r="AL40">
            <v>3.5578513333999999E-5</v>
          </cell>
          <cell r="AM40">
            <v>3.1215350184000001E-5</v>
          </cell>
          <cell r="AN40">
            <v>2.8074296761799998E-5</v>
          </cell>
          <cell r="AO40">
            <v>-9.0192093556499997E-6</v>
          </cell>
          <cell r="AP40">
            <v>-1.0727334208099999E-5</v>
          </cell>
          <cell r="AQ40">
            <v>1.40301693162E-5</v>
          </cell>
          <cell r="AR40">
            <v>4.4777479457899999E-5</v>
          </cell>
          <cell r="AS40">
            <v>7.4121491217399998E-5</v>
          </cell>
          <cell r="AT40">
            <v>9.8718844745299995E-5</v>
          </cell>
          <cell r="AU40">
            <v>9.66629826979E-5</v>
          </cell>
          <cell r="AV40">
            <v>9.2219641382699995E-5</v>
          </cell>
          <cell r="AW40">
            <v>9.3653472513000006E-5</v>
          </cell>
          <cell r="AX40">
            <v>8.6199781238299996E-5</v>
          </cell>
          <cell r="AY40">
            <v>7.6777010100799998E-5</v>
          </cell>
          <cell r="AZ40">
            <v>6.8319884997699996E-5</v>
          </cell>
          <cell r="BA40">
            <v>3.8718404390900002E-5</v>
          </cell>
        </row>
        <row r="41">
          <cell r="B41">
            <v>4.7389828797200001E-6</v>
          </cell>
          <cell r="C41">
            <v>5.3778975882600001E-6</v>
          </cell>
          <cell r="D41">
            <v>1.06520596525E-5</v>
          </cell>
          <cell r="E41">
            <v>2.0411695631300001E-5</v>
          </cell>
          <cell r="F41">
            <v>3.1527728978499999E-5</v>
          </cell>
          <cell r="G41">
            <v>4.01929438181E-5</v>
          </cell>
          <cell r="H41">
            <v>4.11649832946E-5</v>
          </cell>
          <cell r="I41">
            <v>4.1493357028800002E-5</v>
          </cell>
          <cell r="J41">
            <v>4.08281765059E-5</v>
          </cell>
          <cell r="K41">
            <v>3.8707581784499998E-5</v>
          </cell>
          <cell r="L41">
            <v>3.6638816633300002E-5</v>
          </cell>
          <cell r="M41">
            <v>3.55280832364E-5</v>
          </cell>
          <cell r="N41">
            <v>3.5497539507300003E-5</v>
          </cell>
          <cell r="O41">
            <v>1.7363682209E-6</v>
          </cell>
          <cell r="P41">
            <v>2.16329575045E-6</v>
          </cell>
          <cell r="Q41">
            <v>1.1586388309E-5</v>
          </cell>
          <cell r="R41">
            <v>2.18668336522E-5</v>
          </cell>
          <cell r="S41">
            <v>2.98226952533E-5</v>
          </cell>
          <cell r="T41">
            <v>6.2313545937900001E-5</v>
          </cell>
          <cell r="U41">
            <v>6.2682070871200002E-5</v>
          </cell>
          <cell r="V41">
            <v>6.4544836243599999E-5</v>
          </cell>
          <cell r="W41">
            <v>6.4587117097600005E-5</v>
          </cell>
          <cell r="X41">
            <v>6.6915081963000005E-5</v>
          </cell>
          <cell r="Y41">
            <v>7.1578469889900005E-5</v>
          </cell>
          <cell r="Z41">
            <v>5.70053008476E-5</v>
          </cell>
          <cell r="AA41">
            <v>2.67246659157E-5</v>
          </cell>
          <cell r="AB41">
            <v>-6.3398751364799997E-6</v>
          </cell>
          <cell r="AC41">
            <v>-1.4904450333200001E-6</v>
          </cell>
          <cell r="AD41">
            <v>4.73481010254E-6</v>
          </cell>
          <cell r="AE41">
            <v>1.6619542954899998E-5</v>
          </cell>
          <cell r="AF41">
            <v>3.24830497016E-5</v>
          </cell>
          <cell r="AG41">
            <v>4.1081472174000001E-5</v>
          </cell>
          <cell r="AH41">
            <v>4.1978599337899998E-5</v>
          </cell>
          <cell r="AI41">
            <v>4.1177587436200001E-5</v>
          </cell>
          <cell r="AJ41">
            <v>4.0468937316899999E-5</v>
          </cell>
          <cell r="AK41">
            <v>3.7047453612900002E-5</v>
          </cell>
          <cell r="AL41">
            <v>3.2987713963300001E-5</v>
          </cell>
          <cell r="AM41">
            <v>3.0015389796999999E-5</v>
          </cell>
          <cell r="AN41">
            <v>2.5463286583799999E-5</v>
          </cell>
          <cell r="AO41">
            <v>1.27141340801E-6</v>
          </cell>
          <cell r="AP41">
            <v>-1.08014447098E-6</v>
          </cell>
          <cell r="AQ41">
            <v>1.1525195765700001E-5</v>
          </cell>
          <cell r="AR41">
            <v>2.6817652649399999E-5</v>
          </cell>
          <cell r="AS41">
            <v>4.8454838222600001E-5</v>
          </cell>
          <cell r="AT41">
            <v>7.1589286899900005E-5</v>
          </cell>
          <cell r="AU41">
            <v>7.3238299975300004E-5</v>
          </cell>
          <cell r="AV41">
            <v>7.2208091835599994E-5</v>
          </cell>
          <cell r="AW41">
            <v>7.4859026770400007E-5</v>
          </cell>
          <cell r="AX41">
            <v>7.3682754961999997E-5</v>
          </cell>
          <cell r="AY41">
            <v>7.3679371515299993E-5</v>
          </cell>
          <cell r="AZ41">
            <v>6.6812148302600001E-5</v>
          </cell>
          <cell r="BA41">
            <v>4.0923664085300003E-5</v>
          </cell>
        </row>
        <row r="42">
          <cell r="B42">
            <v>4.2159494578399999E-6</v>
          </cell>
          <cell r="C42">
            <v>3.1633021055800001E-6</v>
          </cell>
          <cell r="D42">
            <v>6.0886682653899996E-6</v>
          </cell>
          <cell r="E42">
            <v>1.3916479440199999E-5</v>
          </cell>
          <cell r="F42">
            <v>2.44722258525E-5</v>
          </cell>
          <cell r="G42">
            <v>3.4243205310000003E-5</v>
          </cell>
          <cell r="H42">
            <v>3.4656901591700001E-5</v>
          </cell>
          <cell r="I42">
            <v>3.5547874988099997E-5</v>
          </cell>
          <cell r="J42">
            <v>3.5450836171300001E-5</v>
          </cell>
          <cell r="K42">
            <v>3.5027748298899998E-5</v>
          </cell>
          <cell r="L42">
            <v>3.3337218153399997E-5</v>
          </cell>
          <cell r="M42">
            <v>3.23946108682E-5</v>
          </cell>
          <cell r="N42">
            <v>3.23662546951E-5</v>
          </cell>
          <cell r="O42">
            <v>-9.8634931256600005E-7</v>
          </cell>
          <cell r="P42">
            <v>-1.00936676353E-6</v>
          </cell>
          <cell r="Q42">
            <v>6.8548460803999997E-6</v>
          </cell>
          <cell r="R42">
            <v>1.4890755413000001E-5</v>
          </cell>
          <cell r="S42">
            <v>2.1913500613299999E-5</v>
          </cell>
          <cell r="T42">
            <v>4.697228229E-5</v>
          </cell>
          <cell r="U42">
            <v>4.8761974642999997E-5</v>
          </cell>
          <cell r="V42">
            <v>5.2472810908199999E-5</v>
          </cell>
          <cell r="W42">
            <v>5.3746587282299997E-5</v>
          </cell>
          <cell r="X42">
            <v>5.4793822906199998E-5</v>
          </cell>
          <cell r="Y42">
            <v>5.70053008476E-5</v>
          </cell>
          <cell r="Z42">
            <v>5.3545941161099999E-5</v>
          </cell>
          <cell r="AA42">
            <v>3.1169465734699998E-5</v>
          </cell>
          <cell r="AB42">
            <v>-7.6118699890599998E-6</v>
          </cell>
          <cell r="AC42">
            <v>-3.30226280456E-6</v>
          </cell>
          <cell r="AD42">
            <v>2.8555308567399999E-6</v>
          </cell>
          <cell r="AE42">
            <v>1.2005446777E-5</v>
          </cell>
          <cell r="AF42">
            <v>2.4895224278599999E-5</v>
          </cell>
          <cell r="AG42">
            <v>3.3167456414500001E-5</v>
          </cell>
          <cell r="AH42">
            <v>3.4391120444499999E-5</v>
          </cell>
          <cell r="AI42">
            <v>3.4002262312099997E-5</v>
          </cell>
          <cell r="AJ42">
            <v>3.3242609624599999E-5</v>
          </cell>
          <cell r="AK42">
            <v>3.0340538280599999E-5</v>
          </cell>
          <cell r="AL42">
            <v>2.6849486714499999E-5</v>
          </cell>
          <cell r="AM42">
            <v>2.4499116511899999E-5</v>
          </cell>
          <cell r="AN42">
            <v>2.1129640061699999E-5</v>
          </cell>
          <cell r="AO42">
            <v>-3.2730659675799998E-6</v>
          </cell>
          <cell r="AP42">
            <v>-6.8538049800100003E-6</v>
          </cell>
          <cell r="AQ42">
            <v>4.50818558797E-7</v>
          </cell>
          <cell r="AR42">
            <v>1.2392495444500001E-5</v>
          </cell>
          <cell r="AS42">
            <v>3.0650150442300002E-5</v>
          </cell>
          <cell r="AT42">
            <v>5.4664919403299997E-5</v>
          </cell>
          <cell r="AU42">
            <v>5.7112949245400001E-5</v>
          </cell>
          <cell r="AV42">
            <v>5.5975273121199998E-5</v>
          </cell>
          <cell r="AW42">
            <v>5.83268517182E-5</v>
          </cell>
          <cell r="AX42">
            <v>5.8353032424600001E-5</v>
          </cell>
          <cell r="AY42">
            <v>5.9654504188099997E-5</v>
          </cell>
          <cell r="AZ42">
            <v>5.4818425714300003E-5</v>
          </cell>
          <cell r="BA42">
            <v>3.6211289720599998E-5</v>
          </cell>
        </row>
        <row r="43">
          <cell r="B43">
            <v>4.9201512161300001E-6</v>
          </cell>
          <cell r="C43">
            <v>-4.9803131922400002E-7</v>
          </cell>
          <cell r="D43">
            <v>-1.56080987597E-6</v>
          </cell>
          <cell r="E43">
            <v>3.10796400475E-7</v>
          </cell>
          <cell r="F43">
            <v>3.3339982236400001E-6</v>
          </cell>
          <cell r="G43">
            <v>1.20058624818E-5</v>
          </cell>
          <cell r="H43">
            <v>1.07466361007E-5</v>
          </cell>
          <cell r="I43">
            <v>1.2019375928299999E-5</v>
          </cell>
          <cell r="J43">
            <v>1.3014404966E-5</v>
          </cell>
          <cell r="K43">
            <v>1.7955848017400001E-5</v>
          </cell>
          <cell r="L43">
            <v>1.9344007505900002E-5</v>
          </cell>
          <cell r="M43">
            <v>2.02123206653E-5</v>
          </cell>
          <cell r="N43">
            <v>2.01990442189E-5</v>
          </cell>
          <cell r="O43">
            <v>-9.7340040559700005E-8</v>
          </cell>
          <cell r="P43">
            <v>-2.93273817643E-6</v>
          </cell>
          <cell r="Q43">
            <v>4.6168419063099999E-7</v>
          </cell>
          <cell r="R43">
            <v>2.4120553893999999E-6</v>
          </cell>
          <cell r="S43">
            <v>5.6223365490999997E-6</v>
          </cell>
          <cell r="T43">
            <v>-6.3445678995799998E-6</v>
          </cell>
          <cell r="U43">
            <v>1.7643103732E-6</v>
          </cell>
          <cell r="V43">
            <v>9.5276159530699994E-6</v>
          </cell>
          <cell r="W43">
            <v>1.58773534006E-5</v>
          </cell>
          <cell r="X43">
            <v>1.9774643610200001E-5</v>
          </cell>
          <cell r="Y43">
            <v>2.67246659157E-5</v>
          </cell>
          <cell r="Z43">
            <v>3.1169465734699998E-5</v>
          </cell>
          <cell r="AA43">
            <v>6.4572871361000001E-5</v>
          </cell>
          <cell r="AB43">
            <v>-1.1383228486100001E-5</v>
          </cell>
          <cell r="AC43">
            <v>-7.3647744629700002E-6</v>
          </cell>
          <cell r="AD43">
            <v>-3.63406124375E-6</v>
          </cell>
          <cell r="AE43">
            <v>-1.74069285026E-6</v>
          </cell>
          <cell r="AF43">
            <v>1.8956750598299999E-6</v>
          </cell>
          <cell r="AG43">
            <v>6.3903732649899997E-6</v>
          </cell>
          <cell r="AH43">
            <v>9.8354852758699996E-6</v>
          </cell>
          <cell r="AI43">
            <v>1.0599344288100001E-5</v>
          </cell>
          <cell r="AJ43">
            <v>1.1340776194299999E-5</v>
          </cell>
          <cell r="AK43">
            <v>1.13243986226E-5</v>
          </cell>
          <cell r="AL43">
            <v>1.14398923866E-5</v>
          </cell>
          <cell r="AM43">
            <v>1.1296928235200001E-5</v>
          </cell>
          <cell r="AN43">
            <v>1.2486602587200001E-5</v>
          </cell>
          <cell r="AO43">
            <v>-7.8502652594699994E-6</v>
          </cell>
          <cell r="AP43">
            <v>-1.60865501108E-5</v>
          </cell>
          <cell r="AQ43">
            <v>-1.79630497454E-5</v>
          </cell>
          <cell r="AR43">
            <v>-1.8570157830400001E-5</v>
          </cell>
          <cell r="AS43">
            <v>-1.3594605371900001E-5</v>
          </cell>
          <cell r="AT43">
            <v>-8.5287444690999999E-8</v>
          </cell>
          <cell r="AU43">
            <v>6.1629879799499998E-6</v>
          </cell>
          <cell r="AV43">
            <v>7.0982148601200002E-6</v>
          </cell>
          <cell r="AW43">
            <v>8.9582849041499999E-6</v>
          </cell>
          <cell r="AX43">
            <v>1.3817887615999999E-5</v>
          </cell>
          <cell r="AY43">
            <v>2.1166873438699998E-5</v>
          </cell>
          <cell r="AZ43">
            <v>2.4634668281199999E-5</v>
          </cell>
          <cell r="BA43">
            <v>3.3144121449799998E-5</v>
          </cell>
        </row>
        <row r="44">
          <cell r="B44">
            <v>1.9557990320900002E-5</v>
          </cell>
          <cell r="C44">
            <v>2.2043693332399999E-5</v>
          </cell>
          <cell r="D44">
            <v>1.5030507212000001E-5</v>
          </cell>
          <cell r="E44">
            <v>1.0103268028100001E-5</v>
          </cell>
          <cell r="F44">
            <v>1.07701253844E-5</v>
          </cell>
          <cell r="G44">
            <v>3.9107306236100004E-6</v>
          </cell>
          <cell r="H44">
            <v>2.2257983267900001E-6</v>
          </cell>
          <cell r="I44">
            <v>1.3870576096899999E-6</v>
          </cell>
          <cell r="J44">
            <v>-1.3108932336200001E-6</v>
          </cell>
          <cell r="K44">
            <v>-6.0442344182800001E-6</v>
          </cell>
          <cell r="L44">
            <v>-8.4429312076900001E-6</v>
          </cell>
          <cell r="M44">
            <v>-5.6895236380999998E-6</v>
          </cell>
          <cell r="N44">
            <v>-5.7014780778899999E-6</v>
          </cell>
          <cell r="O44">
            <v>7.3292297306599996E-5</v>
          </cell>
          <cell r="P44">
            <v>5.1708419894699997E-5</v>
          </cell>
          <cell r="Q44">
            <v>3.11011652648E-5</v>
          </cell>
          <cell r="R44">
            <v>2.3752193840300001E-5</v>
          </cell>
          <cell r="S44">
            <v>1.8143820416699998E-5</v>
          </cell>
          <cell r="T44">
            <v>2.0321353656E-5</v>
          </cell>
          <cell r="U44">
            <v>7.6349896339600006E-6</v>
          </cell>
          <cell r="V44">
            <v>-5.0769436423700003E-6</v>
          </cell>
          <cell r="W44">
            <v>-1.50382239761E-5</v>
          </cell>
          <cell r="X44">
            <v>-1.0881298456500001E-5</v>
          </cell>
          <cell r="Y44">
            <v>-6.3398751364799997E-6</v>
          </cell>
          <cell r="Z44">
            <v>-7.6118699890599998E-6</v>
          </cell>
          <cell r="AA44">
            <v>-1.1383228486100001E-5</v>
          </cell>
          <cell r="AB44">
            <v>1.9071648750799999E-4</v>
          </cell>
          <cell r="AC44">
            <v>1.14195510147E-4</v>
          </cell>
          <cell r="AD44">
            <v>6.9724044261599999E-5</v>
          </cell>
          <cell r="AE44">
            <v>5.3261308238000002E-5</v>
          </cell>
          <cell r="AF44">
            <v>4.5550495482199997E-5</v>
          </cell>
          <cell r="AG44">
            <v>3.7064550522600003E-5</v>
          </cell>
          <cell r="AH44">
            <v>2.8402211522700001E-5</v>
          </cell>
          <cell r="AI44">
            <v>2.2690227478600001E-5</v>
          </cell>
          <cell r="AJ44">
            <v>1.56805070182E-5</v>
          </cell>
          <cell r="AK44">
            <v>9.07115788296E-6</v>
          </cell>
          <cell r="AL44">
            <v>5.1112230528699999E-6</v>
          </cell>
          <cell r="AM44">
            <v>1.8384079607199999E-6</v>
          </cell>
          <cell r="AN44">
            <v>-3.8021447327599998E-7</v>
          </cell>
          <cell r="AO44">
            <v>1.5446892254999999E-4</v>
          </cell>
          <cell r="AP44">
            <v>9.8302157264299993E-5</v>
          </cell>
          <cell r="AQ44">
            <v>5.3817296774999998E-5</v>
          </cell>
          <cell r="AR44">
            <v>5.2534696301700003E-5</v>
          </cell>
          <cell r="AS44">
            <v>5.0019981610299998E-5</v>
          </cell>
          <cell r="AT44">
            <v>1.8845117232799999E-5</v>
          </cell>
          <cell r="AU44">
            <v>1.1512148617499999E-5</v>
          </cell>
          <cell r="AV44">
            <v>7.2080841110699998E-6</v>
          </cell>
          <cell r="AW44">
            <v>2.84696123159E-6</v>
          </cell>
          <cell r="AX44">
            <v>1.3072232185999999E-6</v>
          </cell>
          <cell r="AY44">
            <v>-8.0556205362100004E-7</v>
          </cell>
          <cell r="AZ44">
            <v>-4.6783904086500003E-6</v>
          </cell>
          <cell r="BA44">
            <v>-1.22077179793E-5</v>
          </cell>
        </row>
        <row r="45">
          <cell r="B45">
            <v>1.5738583693000001E-5</v>
          </cell>
          <cell r="C45">
            <v>1.6107809836299999E-5</v>
          </cell>
          <cell r="D45">
            <v>9.8642069670400002E-6</v>
          </cell>
          <cell r="E45">
            <v>9.2597055570000002E-6</v>
          </cell>
          <cell r="F45">
            <v>1.05405835794E-5</v>
          </cell>
          <cell r="G45">
            <v>6.9970501365599996E-6</v>
          </cell>
          <cell r="H45">
            <v>6.9857038113899996E-6</v>
          </cell>
          <cell r="I45">
            <v>6.4631473179899998E-6</v>
          </cell>
          <cell r="J45">
            <v>4.05661092858E-6</v>
          </cell>
          <cell r="K45">
            <v>9.6026577488700007E-7</v>
          </cell>
          <cell r="L45">
            <v>-9.2156720528199996E-7</v>
          </cell>
          <cell r="M45">
            <v>3.5943230678099999E-7</v>
          </cell>
          <cell r="N45">
            <v>3.6706390880200001E-7</v>
          </cell>
          <cell r="O45">
            <v>6.1778394220300003E-5</v>
          </cell>
          <cell r="P45">
            <v>5.0366293618500002E-5</v>
          </cell>
          <cell r="Q45">
            <v>3.5836475493899999E-5</v>
          </cell>
          <cell r="R45">
            <v>3.0293878987700001E-5</v>
          </cell>
          <cell r="S45">
            <v>2.6206346113599999E-5</v>
          </cell>
          <cell r="T45">
            <v>1.55595679119E-5</v>
          </cell>
          <cell r="U45">
            <v>4.2398020078399998E-6</v>
          </cell>
          <cell r="V45">
            <v>-6.2234344015900001E-6</v>
          </cell>
          <cell r="W45">
            <v>-1.47445604952E-5</v>
          </cell>
          <cell r="X45">
            <v>-9.0373469234099994E-6</v>
          </cell>
          <cell r="Y45">
            <v>-1.4904450333200001E-6</v>
          </cell>
          <cell r="Z45">
            <v>-3.30226280456E-6</v>
          </cell>
          <cell r="AA45">
            <v>-7.3647744629700002E-6</v>
          </cell>
          <cell r="AB45">
            <v>1.14195510147E-4</v>
          </cell>
          <cell r="AC45">
            <v>9.0752966969400006E-5</v>
          </cell>
          <cell r="AD45">
            <v>6.5318062265400003E-5</v>
          </cell>
          <cell r="AE45">
            <v>4.9402247225600003E-5</v>
          </cell>
          <cell r="AF45">
            <v>4.0735277196899998E-5</v>
          </cell>
          <cell r="AG45">
            <v>3.2391593523000003E-5</v>
          </cell>
          <cell r="AH45">
            <v>2.4831996700499999E-5</v>
          </cell>
          <cell r="AI45">
            <v>1.9328220003400001E-5</v>
          </cell>
          <cell r="AJ45">
            <v>1.20615678249E-5</v>
          </cell>
          <cell r="AK45">
            <v>6.9949468682299998E-6</v>
          </cell>
          <cell r="AL45">
            <v>3.3628019698099999E-6</v>
          </cell>
          <cell r="AM45">
            <v>6.1230671106000004E-7</v>
          </cell>
          <cell r="AN45">
            <v>-1.8000595556300001E-6</v>
          </cell>
          <cell r="AO45">
            <v>1.0904117444500001E-4</v>
          </cell>
          <cell r="AP45">
            <v>8.0945298887699995E-5</v>
          </cell>
          <cell r="AQ45">
            <v>4.8610516462399997E-5</v>
          </cell>
          <cell r="AR45">
            <v>4.2679718116300002E-5</v>
          </cell>
          <cell r="AS45">
            <v>3.6544313869100003E-5</v>
          </cell>
          <cell r="AT45">
            <v>1.4075240081300001E-5</v>
          </cell>
          <cell r="AU45">
            <v>8.0525087976299994E-6</v>
          </cell>
          <cell r="AV45">
            <v>4.54106346555E-6</v>
          </cell>
          <cell r="AW45">
            <v>2.4443005135500002E-6</v>
          </cell>
          <cell r="AX45">
            <v>5.9163107920799997E-8</v>
          </cell>
          <cell r="AY45">
            <v>-1.3615303118599999E-6</v>
          </cell>
          <cell r="AZ45">
            <v>-4.3124543053E-6</v>
          </cell>
          <cell r="BA45">
            <v>-7.9224891397199997E-6</v>
          </cell>
        </row>
        <row r="46">
          <cell r="B46">
            <v>7.3110469527600003E-6</v>
          </cell>
          <cell r="C46">
            <v>8.7302978400100008E-6</v>
          </cell>
          <cell r="D46">
            <v>8.3386242932600002E-6</v>
          </cell>
          <cell r="E46">
            <v>1.1330245775599999E-5</v>
          </cell>
          <cell r="F46">
            <v>1.4758322358299999E-5</v>
          </cell>
          <cell r="G46">
            <v>1.54552994199E-5</v>
          </cell>
          <cell r="H46">
            <v>1.4425684903E-5</v>
          </cell>
          <cell r="I46">
            <v>1.31501677135E-5</v>
          </cell>
          <cell r="J46">
            <v>1.0471606736999999E-5</v>
          </cell>
          <cell r="K46">
            <v>6.7859817181099998E-6</v>
          </cell>
          <cell r="L46">
            <v>3.65058350368E-6</v>
          </cell>
          <cell r="M46">
            <v>3.6404095946400001E-6</v>
          </cell>
          <cell r="N46">
            <v>3.6450481298700001E-6</v>
          </cell>
          <cell r="O46">
            <v>4.85457056823E-5</v>
          </cell>
          <cell r="P46">
            <v>4.4291100307800003E-5</v>
          </cell>
          <cell r="Q46">
            <v>3.8215115277500002E-5</v>
          </cell>
          <cell r="R46">
            <v>3.7252573645200001E-5</v>
          </cell>
          <cell r="S46">
            <v>3.4251175188700001E-5</v>
          </cell>
          <cell r="T46">
            <v>2.2841692437599999E-5</v>
          </cell>
          <cell r="U46">
            <v>1.1699458182400001E-5</v>
          </cell>
          <cell r="V46">
            <v>2.3607813053000002E-6</v>
          </cell>
          <cell r="W46">
            <v>-4.82176635736E-6</v>
          </cell>
          <cell r="X46">
            <v>-9.2217643340699996E-7</v>
          </cell>
          <cell r="Y46">
            <v>4.73481010254E-6</v>
          </cell>
          <cell r="Z46">
            <v>2.8555308567399999E-6</v>
          </cell>
          <cell r="AA46">
            <v>-3.63406124375E-6</v>
          </cell>
          <cell r="AB46">
            <v>6.9724044261599999E-5</v>
          </cell>
          <cell r="AC46">
            <v>6.5318062265400003E-5</v>
          </cell>
          <cell r="AD46">
            <v>6.158906177E-5</v>
          </cell>
          <cell r="AE46">
            <v>5.4183563450399998E-5</v>
          </cell>
          <cell r="AF46">
            <v>5.0590532256900001E-5</v>
          </cell>
          <cell r="AG46">
            <v>4.0831016554700003E-5</v>
          </cell>
          <cell r="AH46">
            <v>3.2822717157199997E-5</v>
          </cell>
          <cell r="AI46">
            <v>2.6911917234200001E-5</v>
          </cell>
          <cell r="AJ46">
            <v>1.91763142574E-5</v>
          </cell>
          <cell r="AK46">
            <v>1.33146685043E-5</v>
          </cell>
          <cell r="AL46">
            <v>8.3872892748899995E-6</v>
          </cell>
          <cell r="AM46">
            <v>4.5961987464400002E-6</v>
          </cell>
          <cell r="AN46">
            <v>1.22944025389E-6</v>
          </cell>
          <cell r="AO46">
            <v>7.3462760787799996E-5</v>
          </cell>
          <cell r="AP46">
            <v>6.0629488006899998E-5</v>
          </cell>
          <cell r="AQ46">
            <v>4.2196049257500003E-5</v>
          </cell>
          <cell r="AR46">
            <v>3.6438493247100003E-5</v>
          </cell>
          <cell r="AS46">
            <v>3.1594037712000002E-5</v>
          </cell>
          <cell r="AT46">
            <v>2.36767491785E-5</v>
          </cell>
          <cell r="AU46">
            <v>1.6310366406699999E-5</v>
          </cell>
          <cell r="AV46">
            <v>1.1878473186899999E-5</v>
          </cell>
          <cell r="AW46">
            <v>9.4673809178499996E-6</v>
          </cell>
          <cell r="AX46">
            <v>6.5971156570100003E-6</v>
          </cell>
          <cell r="AY46">
            <v>5.26934296375E-6</v>
          </cell>
          <cell r="AZ46">
            <v>8.4216207455999998E-7</v>
          </cell>
          <cell r="BA46">
            <v>2.0010723774E-7</v>
          </cell>
        </row>
        <row r="47">
          <cell r="B47">
            <v>6.3975679914499998E-6</v>
          </cell>
          <cell r="C47">
            <v>6.9212091016600002E-6</v>
          </cell>
          <cell r="D47">
            <v>8.7409113253900002E-6</v>
          </cell>
          <cell r="E47">
            <v>1.29726145817E-5</v>
          </cell>
          <cell r="F47">
            <v>1.7582090338300001E-5</v>
          </cell>
          <cell r="G47">
            <v>1.66299080859E-5</v>
          </cell>
          <cell r="H47">
            <v>1.6461289415499999E-5</v>
          </cell>
          <cell r="I47">
            <v>1.52532059604E-5</v>
          </cell>
          <cell r="J47">
            <v>1.2715366182899999E-5</v>
          </cell>
          <cell r="K47">
            <v>8.8709242406299993E-6</v>
          </cell>
          <cell r="L47">
            <v>5.0994660290000004E-6</v>
          </cell>
          <cell r="M47">
            <v>4.9909031889900003E-6</v>
          </cell>
          <cell r="N47">
            <v>5.0043209197099998E-6</v>
          </cell>
          <cell r="O47">
            <v>4.0084199701999997E-5</v>
          </cell>
          <cell r="P47">
            <v>3.8049408254100002E-5</v>
          </cell>
          <cell r="Q47">
            <v>3.3451409755099997E-5</v>
          </cell>
          <cell r="R47">
            <v>3.3117735090700002E-5</v>
          </cell>
          <cell r="S47">
            <v>3.2260930487199999E-5</v>
          </cell>
          <cell r="T47">
            <v>4.3704640454599999E-5</v>
          </cell>
          <cell r="U47">
            <v>3.4244646160999997E-5</v>
          </cell>
          <cell r="V47">
            <v>2.5779231782699999E-5</v>
          </cell>
          <cell r="W47">
            <v>2.03924016816E-5</v>
          </cell>
          <cell r="X47">
            <v>1.8384366110999998E-5</v>
          </cell>
          <cell r="Y47">
            <v>1.6619542954899998E-5</v>
          </cell>
          <cell r="Z47">
            <v>1.2005446777E-5</v>
          </cell>
          <cell r="AA47">
            <v>-1.74069285026E-6</v>
          </cell>
          <cell r="AB47">
            <v>5.3261308238000002E-5</v>
          </cell>
          <cell r="AC47">
            <v>4.9402247225600003E-5</v>
          </cell>
          <cell r="AD47">
            <v>5.4183563450399998E-5</v>
          </cell>
          <cell r="AE47">
            <v>6.38324231677E-5</v>
          </cell>
          <cell r="AF47">
            <v>7.2696377290300005E-5</v>
          </cell>
          <cell r="AG47">
            <v>6.1957471154499994E-5</v>
          </cell>
          <cell r="AH47">
            <v>5.3727658044899999E-5</v>
          </cell>
          <cell r="AI47">
            <v>4.6870375916499999E-5</v>
          </cell>
          <cell r="AJ47">
            <v>3.8864397631600002E-5</v>
          </cell>
          <cell r="AK47">
            <v>2.94438094217E-5</v>
          </cell>
          <cell r="AL47">
            <v>2.0744110068899999E-5</v>
          </cell>
          <cell r="AM47">
            <v>1.47767458093E-5</v>
          </cell>
          <cell r="AN47">
            <v>9.8861349288500007E-6</v>
          </cell>
          <cell r="AO47">
            <v>6.2494180753899995E-5</v>
          </cell>
          <cell r="AP47">
            <v>5.0836010658599999E-5</v>
          </cell>
          <cell r="AQ47">
            <v>4.2438926833499999E-5</v>
          </cell>
          <cell r="AR47">
            <v>5.1733019663800001E-5</v>
          </cell>
          <cell r="AS47">
            <v>5.7688941165599998E-5</v>
          </cell>
          <cell r="AT47">
            <v>5.1760867075899997E-5</v>
          </cell>
          <cell r="AU47">
            <v>4.2747696977699997E-5</v>
          </cell>
          <cell r="AV47">
            <v>3.6786904075799999E-5</v>
          </cell>
          <cell r="AW47">
            <v>3.44541637339E-5</v>
          </cell>
          <cell r="AX47">
            <v>2.9380237202400002E-5</v>
          </cell>
          <cell r="AY47">
            <v>2.4109548754799999E-5</v>
          </cell>
          <cell r="AZ47">
            <v>1.6714781179899999E-5</v>
          </cell>
          <cell r="BA47">
            <v>6.1456486297999999E-6</v>
          </cell>
        </row>
        <row r="48">
          <cell r="B48">
            <v>8.2764708080699999E-6</v>
          </cell>
          <cell r="C48">
            <v>7.1871529318099998E-6</v>
          </cell>
          <cell r="D48">
            <v>1.06600519623E-5</v>
          </cell>
          <cell r="E48">
            <v>1.71869645521E-5</v>
          </cell>
          <cell r="F48">
            <v>2.47155284486E-5</v>
          </cell>
          <cell r="G48">
            <v>2.4025373796399999E-5</v>
          </cell>
          <cell r="H48">
            <v>2.4705242321099999E-5</v>
          </cell>
          <cell r="I48">
            <v>2.3503738827800001E-5</v>
          </cell>
          <cell r="J48">
            <v>2.0872336099299999E-5</v>
          </cell>
          <cell r="K48">
            <v>1.69076878356E-5</v>
          </cell>
          <cell r="L48">
            <v>1.2170469349799999E-5</v>
          </cell>
          <cell r="M48">
            <v>1.21425545928E-5</v>
          </cell>
          <cell r="N48">
            <v>1.21507475274E-5</v>
          </cell>
          <cell r="O48">
            <v>3.3475586557400002E-5</v>
          </cell>
          <cell r="P48">
            <v>3.2937615257199998E-5</v>
          </cell>
          <cell r="Q48">
            <v>3.1064008643900001E-5</v>
          </cell>
          <cell r="R48">
            <v>3.3255856417400002E-5</v>
          </cell>
          <cell r="S48">
            <v>3.5501196628799998E-5</v>
          </cell>
          <cell r="T48">
            <v>6.8253787228600001E-5</v>
          </cell>
          <cell r="U48">
            <v>5.9558664951900001E-5</v>
          </cell>
          <cell r="V48">
            <v>5.1389307657E-5</v>
          </cell>
          <cell r="W48">
            <v>4.6886834922100002E-5</v>
          </cell>
          <cell r="X48">
            <v>4.0316955560200002E-5</v>
          </cell>
          <cell r="Y48">
            <v>3.24830497016E-5</v>
          </cell>
          <cell r="Z48">
            <v>2.4895224278599999E-5</v>
          </cell>
          <cell r="AA48">
            <v>1.8956750598299999E-6</v>
          </cell>
          <cell r="AB48">
            <v>4.5550495482199997E-5</v>
          </cell>
          <cell r="AC48">
            <v>4.0735277196899998E-5</v>
          </cell>
          <cell r="AD48">
            <v>5.0590532256900001E-5</v>
          </cell>
          <cell r="AE48">
            <v>7.2696377290300005E-5</v>
          </cell>
          <cell r="AF48">
            <v>9.4921096567900006E-5</v>
          </cell>
          <cell r="AG48">
            <v>8.7227392330499994E-5</v>
          </cell>
          <cell r="AH48">
            <v>7.8624896870000004E-5</v>
          </cell>
          <cell r="AI48">
            <v>7.0473796871899997E-5</v>
          </cell>
          <cell r="AJ48">
            <v>6.1734695763000005E-5</v>
          </cell>
          <cell r="AK48">
            <v>4.8058303710299998E-5</v>
          </cell>
          <cell r="AL48">
            <v>3.5187583298800002E-5</v>
          </cell>
          <cell r="AM48">
            <v>2.7018370446599998E-5</v>
          </cell>
          <cell r="AN48">
            <v>2.04443510554E-5</v>
          </cell>
          <cell r="AO48">
            <v>5.3835102082200002E-5</v>
          </cell>
          <cell r="AP48">
            <v>4.3199167705999998E-5</v>
          </cell>
          <cell r="AQ48">
            <v>4.5078405775600001E-5</v>
          </cell>
          <cell r="AR48">
            <v>6.8923299009099995E-5</v>
          </cell>
          <cell r="AS48">
            <v>8.7900392169799993E-5</v>
          </cell>
          <cell r="AT48">
            <v>8.5746838609200002E-5</v>
          </cell>
          <cell r="AU48">
            <v>7.5524234729699996E-5</v>
          </cell>
          <cell r="AV48">
            <v>6.7053040659300006E-5</v>
          </cell>
          <cell r="AW48">
            <v>6.47812450073E-5</v>
          </cell>
          <cell r="AX48">
            <v>5.6771776072000001E-5</v>
          </cell>
          <cell r="AY48">
            <v>4.7951311323599999E-5</v>
          </cell>
          <cell r="AZ48">
            <v>3.7807115450300001E-5</v>
          </cell>
          <cell r="BA48">
            <v>1.4565532752100001E-5</v>
          </cell>
        </row>
        <row r="49">
          <cell r="B49">
            <v>1.0819397170000001E-5</v>
          </cell>
          <cell r="C49">
            <v>7.8059171343000002E-6</v>
          </cell>
          <cell r="D49">
            <v>1.0944398093799999E-5</v>
          </cell>
          <cell r="E49">
            <v>1.9335066098999999E-5</v>
          </cell>
          <cell r="F49">
            <v>2.9678750329800001E-5</v>
          </cell>
          <cell r="G49">
            <v>3.1899669959500001E-5</v>
          </cell>
          <cell r="H49">
            <v>3.39932512185E-5</v>
          </cell>
          <cell r="I49">
            <v>3.2822284126500002E-5</v>
          </cell>
          <cell r="J49">
            <v>3.01817816687E-5</v>
          </cell>
          <cell r="K49">
            <v>2.6378905551E-5</v>
          </cell>
          <cell r="L49">
            <v>2.11608742776E-5</v>
          </cell>
          <cell r="M49">
            <v>2.1168109176499999E-5</v>
          </cell>
          <cell r="N49">
            <v>2.1160875161999999E-5</v>
          </cell>
          <cell r="O49">
            <v>2.75631604328E-5</v>
          </cell>
          <cell r="P49">
            <v>2.6388185490799999E-5</v>
          </cell>
          <cell r="Q49">
            <v>2.7721832313800002E-5</v>
          </cell>
          <cell r="R49">
            <v>3.25978565025E-5</v>
          </cell>
          <cell r="S49">
            <v>3.6638189058700001E-5</v>
          </cell>
          <cell r="T49">
            <v>7.3838530153500005E-5</v>
          </cell>
          <cell r="U49">
            <v>6.66245449677E-5</v>
          </cell>
          <cell r="V49">
            <v>6.0144014120099999E-5</v>
          </cell>
          <cell r="W49">
            <v>5.6441554159800002E-5</v>
          </cell>
          <cell r="X49">
            <v>4.9750473778300002E-5</v>
          </cell>
          <cell r="Y49">
            <v>4.1081472174000001E-5</v>
          </cell>
          <cell r="Z49">
            <v>3.3167456414500001E-5</v>
          </cell>
          <cell r="AA49">
            <v>6.3903732649899997E-6</v>
          </cell>
          <cell r="AB49">
            <v>3.7064550522600003E-5</v>
          </cell>
          <cell r="AC49">
            <v>3.2391593523000003E-5</v>
          </cell>
          <cell r="AD49">
            <v>4.0831016554700003E-5</v>
          </cell>
          <cell r="AE49">
            <v>6.1957471154499994E-5</v>
          </cell>
          <cell r="AF49">
            <v>8.7227392330499994E-5</v>
          </cell>
          <cell r="AG49">
            <v>9.1176313393299995E-5</v>
          </cell>
          <cell r="AH49">
            <v>8.3345173287200001E-5</v>
          </cell>
          <cell r="AI49">
            <v>7.6010358551399995E-5</v>
          </cell>
          <cell r="AJ49">
            <v>6.7917047631099999E-5</v>
          </cell>
          <cell r="AK49">
            <v>5.3938434541500003E-5</v>
          </cell>
          <cell r="AL49">
            <v>4.0943166777199999E-5</v>
          </cell>
          <cell r="AM49">
            <v>3.2449255301900003E-5</v>
          </cell>
          <cell r="AN49">
            <v>2.59556789463E-5</v>
          </cell>
          <cell r="AO49">
            <v>3.9593378253799998E-5</v>
          </cell>
          <cell r="AP49">
            <v>3.05164352993E-5</v>
          </cell>
          <cell r="AQ49">
            <v>3.8152908483700001E-5</v>
          </cell>
          <cell r="AR49">
            <v>6.5714234328999999E-5</v>
          </cell>
          <cell r="AS49">
            <v>9.1026223618799996E-5</v>
          </cell>
          <cell r="AT49">
            <v>9.4939681758900006E-5</v>
          </cell>
          <cell r="AU49">
            <v>8.6117187602199999E-5</v>
          </cell>
          <cell r="AV49">
            <v>7.7699483727599998E-5</v>
          </cell>
          <cell r="AW49">
            <v>7.5951089100099997E-5</v>
          </cell>
          <cell r="AX49">
            <v>6.7835969791399994E-5</v>
          </cell>
          <cell r="AY49">
            <v>5.8903943879400002E-5</v>
          </cell>
          <cell r="AZ49">
            <v>4.94281292447E-5</v>
          </cell>
          <cell r="BA49">
            <v>2.1428116764900001E-5</v>
          </cell>
        </row>
        <row r="50">
          <cell r="B50">
            <v>1.25069500248E-5</v>
          </cell>
          <cell r="C50">
            <v>8.3942818305599995E-6</v>
          </cell>
          <cell r="D50">
            <v>8.8697918615300006E-6</v>
          </cell>
          <cell r="E50">
            <v>1.5782435155199999E-5</v>
          </cell>
          <cell r="F50">
            <v>2.4651725174700001E-5</v>
          </cell>
          <cell r="G50">
            <v>2.6557783999099998E-5</v>
          </cell>
          <cell r="H50">
            <v>2.8416327788600001E-5</v>
          </cell>
          <cell r="I50">
            <v>2.8063817697100001E-5</v>
          </cell>
          <cell r="J50">
            <v>2.65418586145E-5</v>
          </cell>
          <cell r="K50">
            <v>2.4546782483699998E-5</v>
          </cell>
          <cell r="L50">
            <v>2.0997734349000001E-5</v>
          </cell>
          <cell r="M50">
            <v>2.1634350127199999E-5</v>
          </cell>
          <cell r="N50">
            <v>2.16283822245E-5</v>
          </cell>
          <cell r="O50">
            <v>2.2823006472E-5</v>
          </cell>
          <cell r="P50">
            <v>2.0585036662199999E-5</v>
          </cell>
          <cell r="Q50">
            <v>1.95727539722E-5</v>
          </cell>
          <cell r="R50">
            <v>2.11649393512E-5</v>
          </cell>
          <cell r="S50">
            <v>2.6165938300900001E-5</v>
          </cell>
          <cell r="T50">
            <v>6.6686576957899999E-5</v>
          </cell>
          <cell r="U50">
            <v>6.2233038810400001E-5</v>
          </cell>
          <cell r="V50">
            <v>5.8401766303000003E-5</v>
          </cell>
          <cell r="W50">
            <v>5.67120384546E-5</v>
          </cell>
          <cell r="X50">
            <v>5.0078000212300003E-5</v>
          </cell>
          <cell r="Y50">
            <v>4.1978599337899998E-5</v>
          </cell>
          <cell r="Z50">
            <v>3.4391120444499999E-5</v>
          </cell>
          <cell r="AA50">
            <v>9.8354852758699996E-6</v>
          </cell>
          <cell r="AB50">
            <v>2.8402211522700001E-5</v>
          </cell>
          <cell r="AC50">
            <v>2.4831996700499999E-5</v>
          </cell>
          <cell r="AD50">
            <v>3.2822717157199997E-5</v>
          </cell>
          <cell r="AE50">
            <v>5.3727658044899999E-5</v>
          </cell>
          <cell r="AF50">
            <v>7.8624896870000004E-5</v>
          </cell>
          <cell r="AG50">
            <v>8.3345173287200001E-5</v>
          </cell>
          <cell r="AH50">
            <v>8.1658031466399998E-5</v>
          </cell>
          <cell r="AI50">
            <v>7.5621031233900001E-5</v>
          </cell>
          <cell r="AJ50">
            <v>6.8742885059000006E-5</v>
          </cell>
          <cell r="AK50">
            <v>5.4960340006500001E-5</v>
          </cell>
          <cell r="AL50">
            <v>4.25944446287E-5</v>
          </cell>
          <cell r="AM50">
            <v>3.5396899367700001E-5</v>
          </cell>
          <cell r="AN50">
            <v>3.00247220605E-5</v>
          </cell>
          <cell r="AO50">
            <v>3.1628483848900002E-5</v>
          </cell>
          <cell r="AP50">
            <v>2.45553974191E-5</v>
          </cell>
          <cell r="AQ50">
            <v>3.1814288855099999E-5</v>
          </cell>
          <cell r="AR50">
            <v>5.9211549197300002E-5</v>
          </cell>
          <cell r="AS50">
            <v>8.4874536629500006E-5</v>
          </cell>
          <cell r="AT50">
            <v>8.89518526358E-5</v>
          </cell>
          <cell r="AU50">
            <v>8.33508782928E-5</v>
          </cell>
          <cell r="AV50">
            <v>7.6506127745300004E-5</v>
          </cell>
          <cell r="AW50">
            <v>7.5794227049000003E-5</v>
          </cell>
          <cell r="AX50">
            <v>6.9188835983099994E-5</v>
          </cell>
          <cell r="AY50">
            <v>6.1592471513699995E-5</v>
          </cell>
          <cell r="AZ50">
            <v>5.2462939640499998E-5</v>
          </cell>
          <cell r="BA50">
            <v>2.57943821309E-5</v>
          </cell>
        </row>
        <row r="51">
          <cell r="B51">
            <v>1.1957355627E-5</v>
          </cell>
          <cell r="C51">
            <v>7.9074056945900004E-6</v>
          </cell>
          <cell r="D51">
            <v>7.5211035488000002E-6</v>
          </cell>
          <cell r="E51">
            <v>1.3676975120200001E-5</v>
          </cell>
          <cell r="F51">
            <v>2.1618990886600001E-5</v>
          </cell>
          <cell r="G51">
            <v>2.2470539723200001E-5</v>
          </cell>
          <cell r="H51">
            <v>2.4759136585400001E-5</v>
          </cell>
          <cell r="I51">
            <v>2.4746403570300001E-5</v>
          </cell>
          <cell r="J51">
            <v>2.3711543321299999E-5</v>
          </cell>
          <cell r="K51">
            <v>2.20233396154E-5</v>
          </cell>
          <cell r="L51">
            <v>1.9306481757899999E-5</v>
          </cell>
          <cell r="M51">
            <v>2.0246101092900001E-5</v>
          </cell>
          <cell r="N51">
            <v>2.02369503695E-5</v>
          </cell>
          <cell r="O51">
            <v>1.8719973902000002E-5</v>
          </cell>
          <cell r="P51">
            <v>1.63838629036E-5</v>
          </cell>
          <cell r="Q51">
            <v>1.51148141709E-5</v>
          </cell>
          <cell r="R51">
            <v>1.5485794586899998E-5</v>
          </cell>
          <cell r="S51">
            <v>2.00766627428E-5</v>
          </cell>
          <cell r="T51">
            <v>6.1934155002299997E-5</v>
          </cell>
          <cell r="U51">
            <v>5.8247737340399999E-5</v>
          </cell>
          <cell r="V51">
            <v>5.5284646541599997E-5</v>
          </cell>
          <cell r="W51">
            <v>5.4069460408099998E-5</v>
          </cell>
          <cell r="X51">
            <v>4.8116269416900002E-5</v>
          </cell>
          <cell r="Y51">
            <v>4.1177587436200001E-5</v>
          </cell>
          <cell r="Z51">
            <v>3.4002262312099997E-5</v>
          </cell>
          <cell r="AA51">
            <v>1.0599344288100001E-5</v>
          </cell>
          <cell r="AB51">
            <v>2.2690227478600001E-5</v>
          </cell>
          <cell r="AC51">
            <v>1.9328220003400001E-5</v>
          </cell>
          <cell r="AD51">
            <v>2.6911917234200001E-5</v>
          </cell>
          <cell r="AE51">
            <v>4.6870375916499999E-5</v>
          </cell>
          <cell r="AF51">
            <v>7.0473796871899997E-5</v>
          </cell>
          <cell r="AG51">
            <v>7.6010358551399995E-5</v>
          </cell>
          <cell r="AH51">
            <v>7.5621031233900001E-5</v>
          </cell>
          <cell r="AI51">
            <v>7.1737027357199996E-5</v>
          </cell>
          <cell r="AJ51">
            <v>6.6082257444399995E-5</v>
          </cell>
          <cell r="AK51">
            <v>5.3815051414500003E-5</v>
          </cell>
          <cell r="AL51">
            <v>4.3033900177699999E-5</v>
          </cell>
          <cell r="AM51">
            <v>3.6842517219500001E-5</v>
          </cell>
          <cell r="AN51">
            <v>3.20209456325E-5</v>
          </cell>
          <cell r="AO51">
            <v>2.5440714627499998E-5</v>
          </cell>
          <cell r="AP51">
            <v>1.9305200974299999E-5</v>
          </cell>
          <cell r="AQ51">
            <v>2.7089092214199998E-5</v>
          </cell>
          <cell r="AR51">
            <v>5.3197666462299999E-5</v>
          </cell>
          <cell r="AS51">
            <v>7.8283002053000005E-5</v>
          </cell>
          <cell r="AT51">
            <v>8.2555764641299996E-5</v>
          </cell>
          <cell r="AU51">
            <v>7.8669761107399993E-5</v>
          </cell>
          <cell r="AV51">
            <v>7.2970887042500001E-5</v>
          </cell>
          <cell r="AW51">
            <v>7.2735163622399999E-5</v>
          </cell>
          <cell r="AX51">
            <v>6.6875392305299993E-5</v>
          </cell>
          <cell r="AY51">
            <v>6.0356828334299999E-5</v>
          </cell>
          <cell r="AZ51">
            <v>5.1587940605800001E-5</v>
          </cell>
          <cell r="BA51">
            <v>2.63563402353E-5</v>
          </cell>
        </row>
        <row r="52">
          <cell r="B52">
            <v>1.03570874732E-5</v>
          </cell>
          <cell r="C52">
            <v>6.8497309626000001E-6</v>
          </cell>
          <cell r="D52">
            <v>6.69700385982E-6</v>
          </cell>
          <cell r="E52">
            <v>1.16665447273E-5</v>
          </cell>
          <cell r="F52">
            <v>1.8795188615699999E-5</v>
          </cell>
          <cell r="G52">
            <v>1.8360427707400001E-5</v>
          </cell>
          <cell r="H52">
            <v>2.0668585866600001E-5</v>
          </cell>
          <cell r="I52">
            <v>2.0663080689499999E-5</v>
          </cell>
          <cell r="J52">
            <v>2.0173816916600001E-5</v>
          </cell>
          <cell r="K52">
            <v>1.9260479564799999E-5</v>
          </cell>
          <cell r="L52">
            <v>1.7274313044500001E-5</v>
          </cell>
          <cell r="M52">
            <v>1.83317014146E-5</v>
          </cell>
          <cell r="N52">
            <v>1.8323219290400001E-5</v>
          </cell>
          <cell r="O52">
            <v>1.20727602557E-5</v>
          </cell>
          <cell r="P52">
            <v>1.01696565456E-5</v>
          </cell>
          <cell r="Q52">
            <v>1.0220852096600001E-5</v>
          </cell>
          <cell r="R52">
            <v>1.13425762173E-5</v>
          </cell>
          <cell r="S52">
            <v>1.5694149117E-5</v>
          </cell>
          <cell r="T52">
            <v>5.8452533293599997E-5</v>
          </cell>
          <cell r="U52">
            <v>5.6757521879399998E-5</v>
          </cell>
          <cell r="V52">
            <v>5.5292671273799999E-5</v>
          </cell>
          <cell r="W52">
            <v>5.54087952602E-5</v>
          </cell>
          <cell r="X52">
            <v>4.8314257270200002E-5</v>
          </cell>
          <cell r="Y52">
            <v>4.0468937316899999E-5</v>
          </cell>
          <cell r="Z52">
            <v>3.3242609624599999E-5</v>
          </cell>
          <cell r="AA52">
            <v>1.1340776194299999E-5</v>
          </cell>
          <cell r="AB52">
            <v>1.56805070182E-5</v>
          </cell>
          <cell r="AC52">
            <v>1.20615678249E-5</v>
          </cell>
          <cell r="AD52">
            <v>1.91763142574E-5</v>
          </cell>
          <cell r="AE52">
            <v>3.8864397631600002E-5</v>
          </cell>
          <cell r="AF52">
            <v>6.1734695763000005E-5</v>
          </cell>
          <cell r="AG52">
            <v>6.7917047631099999E-5</v>
          </cell>
          <cell r="AH52">
            <v>6.8742885059000006E-5</v>
          </cell>
          <cell r="AI52">
            <v>6.6082257444399995E-5</v>
          </cell>
          <cell r="AJ52">
            <v>6.2709721392099999E-5</v>
          </cell>
          <cell r="AK52">
            <v>5.1648833664700001E-5</v>
          </cell>
          <cell r="AL52">
            <v>4.2224895332399997E-5</v>
          </cell>
          <cell r="AM52">
            <v>3.7014849608199998E-5</v>
          </cell>
          <cell r="AN52">
            <v>3.2897445983399998E-5</v>
          </cell>
          <cell r="AO52">
            <v>2.0659452989399998E-5</v>
          </cell>
          <cell r="AP52">
            <v>1.50855879261E-5</v>
          </cell>
          <cell r="AQ52">
            <v>2.38074682591E-5</v>
          </cell>
          <cell r="AR52">
            <v>4.9102295035300002E-5</v>
          </cell>
          <cell r="AS52">
            <v>7.3215601555500002E-5</v>
          </cell>
          <cell r="AT52">
            <v>7.78333412122E-5</v>
          </cell>
          <cell r="AU52">
            <v>7.5199942553799993E-5</v>
          </cell>
          <cell r="AV52">
            <v>7.0167848101400002E-5</v>
          </cell>
          <cell r="AW52">
            <v>7.0154500664699999E-5</v>
          </cell>
          <cell r="AX52">
            <v>6.5093813616900003E-5</v>
          </cell>
          <cell r="AY52">
            <v>5.8909174178700002E-5</v>
          </cell>
          <cell r="AZ52">
            <v>5.0920355015800002E-5</v>
          </cell>
          <cell r="BA52">
            <v>2.68219063641E-5</v>
          </cell>
        </row>
        <row r="53">
          <cell r="B53">
            <v>6.6926699254800004E-6</v>
          </cell>
          <cell r="C53">
            <v>3.8746849639900004E-6</v>
          </cell>
          <cell r="D53">
            <v>4.3033955447400003E-6</v>
          </cell>
          <cell r="E53">
            <v>8.1851444157200005E-6</v>
          </cell>
          <cell r="F53">
            <v>1.48605563574E-5</v>
          </cell>
          <cell r="G53">
            <v>1.5278067084099999E-5</v>
          </cell>
          <cell r="H53">
            <v>1.68927862992E-5</v>
          </cell>
          <cell r="I53">
            <v>1.74163497497E-5</v>
          </cell>
          <cell r="J53">
            <v>1.7098803640600001E-5</v>
          </cell>
          <cell r="K53">
            <v>1.6114748908900001E-5</v>
          </cell>
          <cell r="L53">
            <v>1.4994806887200001E-5</v>
          </cell>
          <cell r="M53">
            <v>1.6258260178200001E-5</v>
          </cell>
          <cell r="N53">
            <v>1.62529643618E-5</v>
          </cell>
          <cell r="O53">
            <v>9.7242186163100003E-6</v>
          </cell>
          <cell r="P53">
            <v>9.2911598767199998E-6</v>
          </cell>
          <cell r="Q53">
            <v>9.4550576143999995E-6</v>
          </cell>
          <cell r="R53">
            <v>1.07325961308E-5</v>
          </cell>
          <cell r="S53">
            <v>1.42836453559E-5</v>
          </cell>
          <cell r="T53">
            <v>4.98898178166E-5</v>
          </cell>
          <cell r="U53">
            <v>4.8603011817300002E-5</v>
          </cell>
          <cell r="V53">
            <v>4.8232074105800003E-5</v>
          </cell>
          <cell r="W53">
            <v>4.8419885353100002E-5</v>
          </cell>
          <cell r="X53">
            <v>4.27747549499E-5</v>
          </cell>
          <cell r="Y53">
            <v>3.7047453612900002E-5</v>
          </cell>
          <cell r="Z53">
            <v>3.0340538280599999E-5</v>
          </cell>
          <cell r="AA53">
            <v>1.13243986226E-5</v>
          </cell>
          <cell r="AB53">
            <v>9.07115788296E-6</v>
          </cell>
          <cell r="AC53">
            <v>6.9949468682299998E-6</v>
          </cell>
          <cell r="AD53">
            <v>1.33146685043E-5</v>
          </cell>
          <cell r="AE53">
            <v>2.94438094217E-5</v>
          </cell>
          <cell r="AF53">
            <v>4.8058303710299998E-5</v>
          </cell>
          <cell r="AG53">
            <v>5.3938434541500003E-5</v>
          </cell>
          <cell r="AH53">
            <v>5.4960340006500001E-5</v>
          </cell>
          <cell r="AI53">
            <v>5.3815051414500003E-5</v>
          </cell>
          <cell r="AJ53">
            <v>5.1648833664700001E-5</v>
          </cell>
          <cell r="AK53">
            <v>4.8121468634699998E-5</v>
          </cell>
          <cell r="AL53">
            <v>4.1362999853600001E-5</v>
          </cell>
          <cell r="AM53">
            <v>3.7291719177000002E-5</v>
          </cell>
          <cell r="AN53">
            <v>3.3913806115900003E-5</v>
          </cell>
          <cell r="AO53">
            <v>1.1279496447400001E-5</v>
          </cell>
          <cell r="AP53">
            <v>7.9954911400099996E-6</v>
          </cell>
          <cell r="AQ53">
            <v>1.49922508781E-5</v>
          </cell>
          <cell r="AR53">
            <v>3.53349451782E-5</v>
          </cell>
          <cell r="AS53">
            <v>5.5905700285900002E-5</v>
          </cell>
          <cell r="AT53">
            <v>6.3996934384800004E-5</v>
          </cell>
          <cell r="AU53">
            <v>6.2668343060500001E-5</v>
          </cell>
          <cell r="AV53">
            <v>5.9517111055000001E-5</v>
          </cell>
          <cell r="AW53">
            <v>6.0799107506199999E-5</v>
          </cell>
          <cell r="AX53">
            <v>5.69470818869E-5</v>
          </cell>
          <cell r="AY53">
            <v>5.3497854431400001E-5</v>
          </cell>
          <cell r="AZ53">
            <v>4.6386663501100002E-5</v>
          </cell>
          <cell r="BA53">
            <v>2.6459414246999999E-5</v>
          </cell>
        </row>
        <row r="54">
          <cell r="B54">
            <v>5.60017400097E-6</v>
          </cell>
          <cell r="C54">
            <v>3.2494545888099998E-6</v>
          </cell>
          <cell r="D54">
            <v>2.3742375831299998E-6</v>
          </cell>
          <cell r="E54">
            <v>4.9631023221099996E-6</v>
          </cell>
          <cell r="F54">
            <v>9.94677656754E-6</v>
          </cell>
          <cell r="G54">
            <v>7.7019952876299999E-6</v>
          </cell>
          <cell r="H54">
            <v>9.7307467891000008E-6</v>
          </cell>
          <cell r="I54">
            <v>1.0576656102800001E-5</v>
          </cell>
          <cell r="J54">
            <v>1.09072381547E-5</v>
          </cell>
          <cell r="K54">
            <v>1.05455714635E-5</v>
          </cell>
          <cell r="L54">
            <v>1.07262172804E-5</v>
          </cell>
          <cell r="M54">
            <v>1.1861547503700001E-5</v>
          </cell>
          <cell r="N54">
            <v>1.1851590441000001E-5</v>
          </cell>
          <cell r="O54">
            <v>7.1486842155699997E-6</v>
          </cell>
          <cell r="P54">
            <v>6.3978288063999999E-6</v>
          </cell>
          <cell r="Q54">
            <v>6.4261750677700002E-6</v>
          </cell>
          <cell r="R54">
            <v>5.9457864195899998E-6</v>
          </cell>
          <cell r="S54">
            <v>8.5335179531799995E-6</v>
          </cell>
          <cell r="T54">
            <v>3.9062998822000003E-5</v>
          </cell>
          <cell r="U54">
            <v>3.8465487114599998E-5</v>
          </cell>
          <cell r="V54">
            <v>3.8931663333000003E-5</v>
          </cell>
          <cell r="W54">
            <v>3.9237778912599998E-5</v>
          </cell>
          <cell r="X54">
            <v>3.5578513333999999E-5</v>
          </cell>
          <cell r="Y54">
            <v>3.2987713963300001E-5</v>
          </cell>
          <cell r="Z54">
            <v>2.6849486714499999E-5</v>
          </cell>
          <cell r="AA54">
            <v>1.14398923866E-5</v>
          </cell>
          <cell r="AB54">
            <v>5.1112230528699999E-6</v>
          </cell>
          <cell r="AC54">
            <v>3.3628019698099999E-6</v>
          </cell>
          <cell r="AD54">
            <v>8.3872892748899995E-6</v>
          </cell>
          <cell r="AE54">
            <v>2.0744110068899999E-5</v>
          </cell>
          <cell r="AF54">
            <v>3.5187583298800002E-5</v>
          </cell>
          <cell r="AG54">
            <v>4.0943166777199999E-5</v>
          </cell>
          <cell r="AH54">
            <v>4.25944446287E-5</v>
          </cell>
          <cell r="AI54">
            <v>4.3033900177699999E-5</v>
          </cell>
          <cell r="AJ54">
            <v>4.2224895332399997E-5</v>
          </cell>
          <cell r="AK54">
            <v>4.1362999853600001E-5</v>
          </cell>
          <cell r="AL54">
            <v>3.9459820034800002E-5</v>
          </cell>
          <cell r="AM54">
            <v>3.6736176659900001E-5</v>
          </cell>
          <cell r="AN54">
            <v>3.4164919791199999E-5</v>
          </cell>
          <cell r="AO54">
            <v>8.9313955870599995E-6</v>
          </cell>
          <cell r="AP54">
            <v>7.1132318681500001E-6</v>
          </cell>
          <cell r="AQ54">
            <v>1.18224931853E-5</v>
          </cell>
          <cell r="AR54">
            <v>2.7345701435900001E-5</v>
          </cell>
          <cell r="AS54">
            <v>4.4442310886299999E-5</v>
          </cell>
          <cell r="AT54">
            <v>5.0140690731699998E-5</v>
          </cell>
          <cell r="AU54">
            <v>5.0286521450200002E-5</v>
          </cell>
          <cell r="AV54">
            <v>4.8528660123699999E-5</v>
          </cell>
          <cell r="AW54">
            <v>4.98493014339E-5</v>
          </cell>
          <cell r="AX54">
            <v>4.7983659193000002E-5</v>
          </cell>
          <cell r="AY54">
            <v>4.7380147043799998E-5</v>
          </cell>
          <cell r="AZ54">
            <v>4.1361479251500002E-5</v>
          </cell>
          <cell r="BA54">
            <v>2.6419690092300001E-5</v>
          </cell>
        </row>
        <row r="55">
          <cell r="B55">
            <v>5.8313152075599999E-6</v>
          </cell>
          <cell r="C55">
            <v>3.2542294771600001E-6</v>
          </cell>
          <cell r="D55">
            <v>6.9277587329400005E-7</v>
          </cell>
          <cell r="E55">
            <v>2.1778479478300001E-6</v>
          </cell>
          <cell r="F55">
            <v>5.4599744235800002E-6</v>
          </cell>
          <cell r="G55">
            <v>1.9806608970599999E-6</v>
          </cell>
          <cell r="H55">
            <v>4.7673544791400002E-6</v>
          </cell>
          <cell r="I55">
            <v>5.9455110289000003E-6</v>
          </cell>
          <cell r="J55">
            <v>6.8315752400999998E-6</v>
          </cell>
          <cell r="K55">
            <v>7.6594955402000002E-6</v>
          </cell>
          <cell r="L55">
            <v>9.0483028435800004E-6</v>
          </cell>
          <cell r="M55">
            <v>1.03375493264E-5</v>
          </cell>
          <cell r="N55">
            <v>1.03213621804E-5</v>
          </cell>
          <cell r="O55">
            <v>5.9934774885000001E-6</v>
          </cell>
          <cell r="P55">
            <v>4.3413107888900004E-6</v>
          </cell>
          <cell r="Q55">
            <v>3.5092203064900001E-6</v>
          </cell>
          <cell r="R55">
            <v>1.1807073945300001E-6</v>
          </cell>
          <cell r="S55">
            <v>3.5410337081699999E-6</v>
          </cell>
          <cell r="T55">
            <v>3.1971129702199999E-5</v>
          </cell>
          <cell r="U55">
            <v>3.2039990185399999E-5</v>
          </cell>
          <cell r="V55">
            <v>3.3482957963199999E-5</v>
          </cell>
          <cell r="W55">
            <v>3.4189268899999998E-5</v>
          </cell>
          <cell r="X55">
            <v>3.1215350184000001E-5</v>
          </cell>
          <cell r="Y55">
            <v>3.0015389796999999E-5</v>
          </cell>
          <cell r="Z55">
            <v>2.4499116511899999E-5</v>
          </cell>
          <cell r="AA55">
            <v>1.1296928235200001E-5</v>
          </cell>
          <cell r="AB55">
            <v>1.8384079607199999E-6</v>
          </cell>
          <cell r="AC55">
            <v>6.1230671106000004E-7</v>
          </cell>
          <cell r="AD55">
            <v>4.5961987464400002E-6</v>
          </cell>
          <cell r="AE55">
            <v>1.47767458093E-5</v>
          </cell>
          <cell r="AF55">
            <v>2.7018370446599998E-5</v>
          </cell>
          <cell r="AG55">
            <v>3.2449255301900003E-5</v>
          </cell>
          <cell r="AH55">
            <v>3.5396899367700001E-5</v>
          </cell>
          <cell r="AI55">
            <v>3.6842517219500001E-5</v>
          </cell>
          <cell r="AJ55">
            <v>3.7014849608199998E-5</v>
          </cell>
          <cell r="AK55">
            <v>3.7291719177000002E-5</v>
          </cell>
          <cell r="AL55">
            <v>3.6736176659900001E-5</v>
          </cell>
          <cell r="AM55">
            <v>3.6650121825700003E-5</v>
          </cell>
          <cell r="AN55">
            <v>3.5033473559400002E-5</v>
          </cell>
          <cell r="AO55">
            <v>8.9519986965099997E-6</v>
          </cell>
          <cell r="AP55">
            <v>7.0315342763000002E-6</v>
          </cell>
          <cell r="AQ55">
            <v>1.0297541586800001E-5</v>
          </cell>
          <cell r="AR55">
            <v>2.3274393895999999E-5</v>
          </cell>
          <cell r="AS55">
            <v>3.8160768347600002E-5</v>
          </cell>
          <cell r="AT55">
            <v>4.1724048625799997E-5</v>
          </cell>
          <cell r="AU55">
            <v>4.3139478772E-5</v>
          </cell>
          <cell r="AV55">
            <v>4.27549391968E-5</v>
          </cell>
          <cell r="AW55">
            <v>4.4303760000499998E-5</v>
          </cell>
          <cell r="AX55">
            <v>4.3220978209600002E-5</v>
          </cell>
          <cell r="AY55">
            <v>4.3677074865299997E-5</v>
          </cell>
          <cell r="AZ55">
            <v>3.8078248994399999E-5</v>
          </cell>
          <cell r="BA55">
            <v>2.5844578910100001E-5</v>
          </cell>
        </row>
        <row r="56">
          <cell r="B56">
            <v>4.4613471014200001E-6</v>
          </cell>
          <cell r="C56">
            <v>1.53812923709E-6</v>
          </cell>
          <cell r="D56">
            <v>-2.0273699600500001E-6</v>
          </cell>
          <cell r="E56">
            <v>-1.79658513735E-6</v>
          </cell>
          <cell r="F56">
            <v>9.0501752838599997E-7</v>
          </cell>
          <cell r="G56">
            <v>-1.13844977619E-6</v>
          </cell>
          <cell r="H56">
            <v>8.1268576107300003E-7</v>
          </cell>
          <cell r="I56">
            <v>2.2682614069499999E-6</v>
          </cell>
          <cell r="J56">
            <v>3.5632252150700002E-6</v>
          </cell>
          <cell r="K56">
            <v>5.4365219031500001E-6</v>
          </cell>
          <cell r="L56">
            <v>7.81144156426E-6</v>
          </cell>
          <cell r="M56">
            <v>9.2521745813000006E-6</v>
          </cell>
          <cell r="N56">
            <v>9.2440026853599994E-6</v>
          </cell>
          <cell r="O56">
            <v>3.7098403558099998E-6</v>
          </cell>
          <cell r="P56">
            <v>1.7843778590300001E-6</v>
          </cell>
          <cell r="Q56">
            <v>-1.36544883451E-7</v>
          </cell>
          <cell r="R56">
            <v>-3.9610337218299996E-6</v>
          </cell>
          <cell r="S56">
            <v>-2.4272931455199999E-6</v>
          </cell>
          <cell r="T56">
            <v>2.49741292142E-5</v>
          </cell>
          <cell r="U56">
            <v>2.69068628863E-5</v>
          </cell>
          <cell r="V56">
            <v>2.9961441630800001E-5</v>
          </cell>
          <cell r="W56">
            <v>3.2318132608699999E-5</v>
          </cell>
          <cell r="X56">
            <v>2.8074296761799998E-5</v>
          </cell>
          <cell r="Y56">
            <v>2.5463286583799999E-5</v>
          </cell>
          <cell r="Z56">
            <v>2.1129640061699999E-5</v>
          </cell>
          <cell r="AA56">
            <v>1.2486602587200001E-5</v>
          </cell>
          <cell r="AB56">
            <v>-3.8021447327599998E-7</v>
          </cell>
          <cell r="AC56">
            <v>-1.8000595556300001E-6</v>
          </cell>
          <cell r="AD56">
            <v>1.22944025389E-6</v>
          </cell>
          <cell r="AE56">
            <v>9.8861349288500007E-6</v>
          </cell>
          <cell r="AF56">
            <v>2.04443510554E-5</v>
          </cell>
          <cell r="AG56">
            <v>2.59556789463E-5</v>
          </cell>
          <cell r="AH56">
            <v>3.00247220605E-5</v>
          </cell>
          <cell r="AI56">
            <v>3.20209456325E-5</v>
          </cell>
          <cell r="AJ56">
            <v>3.2897445983399998E-5</v>
          </cell>
          <cell r="AK56">
            <v>3.3913806115900003E-5</v>
          </cell>
          <cell r="AL56">
            <v>3.4164919791199999E-5</v>
          </cell>
          <cell r="AM56">
            <v>3.5033473559400002E-5</v>
          </cell>
          <cell r="AN56">
            <v>3.92155414783E-5</v>
          </cell>
          <cell r="AO56">
            <v>1.8728633350799999E-6</v>
          </cell>
          <cell r="AP56">
            <v>-1.61980645981E-6</v>
          </cell>
          <cell r="AQ56">
            <v>3.4364980082799999E-6</v>
          </cell>
          <cell r="AR56">
            <v>1.48767513035E-5</v>
          </cell>
          <cell r="AS56">
            <v>2.7687614802699999E-5</v>
          </cell>
          <cell r="AT56">
            <v>3.2255247129799997E-5</v>
          </cell>
          <cell r="AU56">
            <v>3.5156354636500003E-5</v>
          </cell>
          <cell r="AV56">
            <v>3.6445333873099998E-5</v>
          </cell>
          <cell r="AW56">
            <v>3.7981933815300003E-5</v>
          </cell>
          <cell r="AX56">
            <v>3.7865387810299998E-5</v>
          </cell>
          <cell r="AY56">
            <v>3.8951204658200001E-5</v>
          </cell>
          <cell r="AZ56">
            <v>3.4201979602800001E-5</v>
          </cell>
          <cell r="BA56">
            <v>2.429982381E-5</v>
          </cell>
        </row>
        <row r="57">
          <cell r="B57">
            <v>5.7745463041000003E-5</v>
          </cell>
          <cell r="C57">
            <v>5.96062634371E-5</v>
          </cell>
          <cell r="D57">
            <v>5.94253326493E-5</v>
          </cell>
          <cell r="E57">
            <v>5.0028564419499998E-5</v>
          </cell>
          <cell r="F57">
            <v>4.5190772932600003E-5</v>
          </cell>
          <cell r="G57">
            <v>6.6625034690899997E-6</v>
          </cell>
          <cell r="H57">
            <v>7.3626541243499998E-6</v>
          </cell>
          <cell r="I57">
            <v>9.3136811145199996E-6</v>
          </cell>
          <cell r="J57">
            <v>4.2445124949200002E-6</v>
          </cell>
          <cell r="K57">
            <v>-9.6721601394699995E-8</v>
          </cell>
          <cell r="L57">
            <v>-2.6060547324400002E-6</v>
          </cell>
          <cell r="M57">
            <v>-8.4708788028599998E-6</v>
          </cell>
          <cell r="N57">
            <v>-8.5043459683899993E-6</v>
          </cell>
          <cell r="O57">
            <v>1.3726398807500001E-4</v>
          </cell>
          <cell r="P57">
            <v>1.030764256E-4</v>
          </cell>
          <cell r="Q57">
            <v>7.3197126413200001E-5</v>
          </cell>
          <cell r="R57">
            <v>5.6642751669399999E-5</v>
          </cell>
          <cell r="S57">
            <v>5.44219225951E-5</v>
          </cell>
          <cell r="T57">
            <v>3.6167189630699999E-5</v>
          </cell>
          <cell r="U57">
            <v>1.80690739344E-5</v>
          </cell>
          <cell r="V57">
            <v>3.5783500167199999E-6</v>
          </cell>
          <cell r="W57">
            <v>-9.8149132087399996E-6</v>
          </cell>
          <cell r="X57">
            <v>-9.0192093556499997E-6</v>
          </cell>
          <cell r="Y57">
            <v>1.27141340801E-6</v>
          </cell>
          <cell r="Z57">
            <v>-3.2730659675799998E-6</v>
          </cell>
          <cell r="AA57">
            <v>-7.8502652594699994E-6</v>
          </cell>
          <cell r="AB57">
            <v>1.5446892254999999E-4</v>
          </cell>
          <cell r="AC57">
            <v>1.0904117444500001E-4</v>
          </cell>
          <cell r="AD57">
            <v>7.3462760787799996E-5</v>
          </cell>
          <cell r="AE57">
            <v>6.2494180753899995E-5</v>
          </cell>
          <cell r="AF57">
            <v>5.3835102082200002E-5</v>
          </cell>
          <cell r="AG57">
            <v>3.9593378253799998E-5</v>
          </cell>
          <cell r="AH57">
            <v>3.1628483848900002E-5</v>
          </cell>
          <cell r="AI57">
            <v>2.5440714627499998E-5</v>
          </cell>
          <cell r="AJ57">
            <v>2.0659452989399998E-5</v>
          </cell>
          <cell r="AK57">
            <v>1.1279496447400001E-5</v>
          </cell>
          <cell r="AL57">
            <v>8.9313955870599995E-6</v>
          </cell>
          <cell r="AM57">
            <v>8.9519986965099997E-6</v>
          </cell>
          <cell r="AN57">
            <v>1.8728633350799999E-6</v>
          </cell>
          <cell r="AO57">
            <v>5.6256913345399998E-4</v>
          </cell>
          <cell r="AP57">
            <v>3.4601975858899997E-4</v>
          </cell>
          <cell r="AQ57">
            <v>1.78930592175E-4</v>
          </cell>
          <cell r="AR57">
            <v>1.4723256007500001E-4</v>
          </cell>
          <cell r="AS57">
            <v>1.21662150135E-4</v>
          </cell>
          <cell r="AT57">
            <v>6.0251032512600003E-5</v>
          </cell>
          <cell r="AU57">
            <v>4.63859755211E-5</v>
          </cell>
          <cell r="AV57">
            <v>3.4157525045300001E-5</v>
          </cell>
          <cell r="AW57">
            <v>2.9190286555500001E-5</v>
          </cell>
          <cell r="AX57">
            <v>2.5130401676300001E-5</v>
          </cell>
          <cell r="AY57">
            <v>2.2385597222799999E-5</v>
          </cell>
          <cell r="AZ57">
            <v>1.7319201884000001E-5</v>
          </cell>
          <cell r="BA57">
            <v>8.5323603083600003E-6</v>
          </cell>
        </row>
        <row r="58">
          <cell r="B58">
            <v>3.9713429040300002E-5</v>
          </cell>
          <cell r="C58">
            <v>5.0174027888299998E-5</v>
          </cell>
          <cell r="D58">
            <v>5.5578154479700003E-5</v>
          </cell>
          <cell r="E58">
            <v>5.7834338260500003E-5</v>
          </cell>
          <cell r="F58">
            <v>5.5567864664900001E-5</v>
          </cell>
          <cell r="G58">
            <v>2.2627047280899999E-5</v>
          </cell>
          <cell r="H58">
            <v>2.18642057151E-5</v>
          </cell>
          <cell r="I58">
            <v>2.07809444716E-5</v>
          </cell>
          <cell r="J58">
            <v>1.4877286111999999E-5</v>
          </cell>
          <cell r="K58">
            <v>6.7732300255200001E-6</v>
          </cell>
          <cell r="L58">
            <v>-1.2407837632000001E-6</v>
          </cell>
          <cell r="M58">
            <v>-3.9707751845799998E-6</v>
          </cell>
          <cell r="N58">
            <v>-3.9783088520400003E-6</v>
          </cell>
          <cell r="O58">
            <v>9.3168905799799993E-5</v>
          </cell>
          <cell r="P58">
            <v>8.3490056623300004E-5</v>
          </cell>
          <cell r="Q58">
            <v>7.6950139511100006E-5</v>
          </cell>
          <cell r="R58">
            <v>6.7210543611799999E-5</v>
          </cell>
          <cell r="S58">
            <v>6.9994010993000002E-5</v>
          </cell>
          <cell r="T58">
            <v>3.2570884710699999E-5</v>
          </cell>
          <cell r="U58">
            <v>1.44144428487E-5</v>
          </cell>
          <cell r="V58">
            <v>-6.4473085376099997E-7</v>
          </cell>
          <cell r="W58">
            <v>-1.30879044256E-5</v>
          </cell>
          <cell r="X58">
            <v>-1.0727334208099999E-5</v>
          </cell>
          <cell r="Y58">
            <v>-1.08014447098E-6</v>
          </cell>
          <cell r="Z58">
            <v>-6.8538049800100003E-6</v>
          </cell>
          <cell r="AA58">
            <v>-1.60865501108E-5</v>
          </cell>
          <cell r="AB58">
            <v>9.8302157264299993E-5</v>
          </cell>
          <cell r="AC58">
            <v>8.0945298887699995E-5</v>
          </cell>
          <cell r="AD58">
            <v>6.0629488006899998E-5</v>
          </cell>
          <cell r="AE58">
            <v>5.0836010658599999E-5</v>
          </cell>
          <cell r="AF58">
            <v>4.3199167705999998E-5</v>
          </cell>
          <cell r="AG58">
            <v>3.05164352993E-5</v>
          </cell>
          <cell r="AH58">
            <v>2.45553974191E-5</v>
          </cell>
          <cell r="AI58">
            <v>1.9305200974299999E-5</v>
          </cell>
          <cell r="AJ58">
            <v>1.50855879261E-5</v>
          </cell>
          <cell r="AK58">
            <v>7.9954911400099996E-6</v>
          </cell>
          <cell r="AL58">
            <v>7.1132318681500001E-6</v>
          </cell>
          <cell r="AM58">
            <v>7.0315342763000002E-6</v>
          </cell>
          <cell r="AN58">
            <v>-1.61980645981E-6</v>
          </cell>
          <cell r="AO58">
            <v>3.4601975858899997E-4</v>
          </cell>
          <cell r="AP58">
            <v>2.9003667598300002E-4</v>
          </cell>
          <cell r="AQ58">
            <v>1.8292916121700001E-4</v>
          </cell>
          <cell r="AR58">
            <v>1.5131101048099999E-4</v>
          </cell>
          <cell r="AS58">
            <v>1.2488854782800001E-4</v>
          </cell>
          <cell r="AT58">
            <v>5.6096509242099999E-5</v>
          </cell>
          <cell r="AU58">
            <v>4.28287566747E-5</v>
          </cell>
          <cell r="AV58">
            <v>3.2681200908899998E-5</v>
          </cell>
          <cell r="AW58">
            <v>2.5172412379999999E-5</v>
          </cell>
          <cell r="AX58">
            <v>1.9689918335400001E-5</v>
          </cell>
          <cell r="AY58">
            <v>1.50969000165E-5</v>
          </cell>
          <cell r="AZ58">
            <v>9.0222641484099995E-6</v>
          </cell>
          <cell r="BA58">
            <v>6.9927174367999999E-6</v>
          </cell>
        </row>
        <row r="59">
          <cell r="B59">
            <v>2.1564901736300002E-5</v>
          </cell>
          <cell r="C59">
            <v>3.4263082520399999E-5</v>
          </cell>
          <cell r="D59">
            <v>4.6460216294800002E-5</v>
          </cell>
          <cell r="E59">
            <v>5.37365588347E-5</v>
          </cell>
          <cell r="F59">
            <v>5.5345470001999999E-5</v>
          </cell>
          <cell r="G59">
            <v>3.1190881952300001E-5</v>
          </cell>
          <cell r="H59">
            <v>3.0530136793199998E-5</v>
          </cell>
          <cell r="I59">
            <v>2.9356143245700002E-5</v>
          </cell>
          <cell r="J59">
            <v>2.4246101435900001E-5</v>
          </cell>
          <cell r="K59">
            <v>1.57041069107E-5</v>
          </cell>
          <cell r="L59">
            <v>6.6027671801099996E-6</v>
          </cell>
          <cell r="M59">
            <v>4.7440586926900003E-6</v>
          </cell>
          <cell r="N59">
            <v>4.7082943239199999E-6</v>
          </cell>
          <cell r="O59">
            <v>5.66899271015E-5</v>
          </cell>
          <cell r="P59">
            <v>5.48862460765E-5</v>
          </cell>
          <cell r="Q59">
            <v>6.3822992675200002E-5</v>
          </cell>
          <cell r="R59">
            <v>6.5482458973299993E-5</v>
          </cell>
          <cell r="S59">
            <v>7.4049748627899996E-5</v>
          </cell>
          <cell r="T59">
            <v>5.45941949628E-5</v>
          </cell>
          <cell r="U59">
            <v>4.0822641715000003E-5</v>
          </cell>
          <cell r="V59">
            <v>2.74498602191E-5</v>
          </cell>
          <cell r="W59">
            <v>1.6851694487100002E-5</v>
          </cell>
          <cell r="X59">
            <v>1.40301693162E-5</v>
          </cell>
          <cell r="Y59">
            <v>1.1525195765700001E-5</v>
          </cell>
          <cell r="Z59">
            <v>4.50818558797E-7</v>
          </cell>
          <cell r="AA59">
            <v>-1.79630497454E-5</v>
          </cell>
          <cell r="AB59">
            <v>5.3817296774999998E-5</v>
          </cell>
          <cell r="AC59">
            <v>4.8610516462399997E-5</v>
          </cell>
          <cell r="AD59">
            <v>4.2196049257500003E-5</v>
          </cell>
          <cell r="AE59">
            <v>4.2438926833499999E-5</v>
          </cell>
          <cell r="AF59">
            <v>4.5078405775600001E-5</v>
          </cell>
          <cell r="AG59">
            <v>3.8152908483700001E-5</v>
          </cell>
          <cell r="AH59">
            <v>3.1814288855099999E-5</v>
          </cell>
          <cell r="AI59">
            <v>2.7089092214199998E-5</v>
          </cell>
          <cell r="AJ59">
            <v>2.38074682591E-5</v>
          </cell>
          <cell r="AK59">
            <v>1.49922508781E-5</v>
          </cell>
          <cell r="AL59">
            <v>1.18224931853E-5</v>
          </cell>
          <cell r="AM59">
            <v>1.0297541586800001E-5</v>
          </cell>
          <cell r="AN59">
            <v>3.4364980082799999E-6</v>
          </cell>
          <cell r="AO59">
            <v>1.78930592175E-4</v>
          </cell>
          <cell r="AP59">
            <v>1.8292916121700001E-4</v>
          </cell>
          <cell r="AQ59">
            <v>1.80769927034E-4</v>
          </cell>
          <cell r="AR59">
            <v>1.7662938188999999E-4</v>
          </cell>
          <cell r="AS59">
            <v>1.6739909114300001E-4</v>
          </cell>
          <cell r="AT59">
            <v>9.1619108144899995E-5</v>
          </cell>
          <cell r="AU59">
            <v>7.5122033006399998E-5</v>
          </cell>
          <cell r="AV59">
            <v>6.66402273853E-5</v>
          </cell>
          <cell r="AW59">
            <v>5.7110662313999997E-5</v>
          </cell>
          <cell r="AX59">
            <v>4.42677016365E-5</v>
          </cell>
          <cell r="AY59">
            <v>3.2052122687099999E-5</v>
          </cell>
          <cell r="AZ59">
            <v>2.63573198686E-5</v>
          </cell>
          <cell r="BA59">
            <v>3.5257200402499999E-6</v>
          </cell>
        </row>
        <row r="60">
          <cell r="B60">
            <v>2.60272235084E-5</v>
          </cell>
          <cell r="C60">
            <v>3.4757852502899998E-5</v>
          </cell>
          <cell r="D60">
            <v>4.0017735859500002E-5</v>
          </cell>
          <cell r="E60">
            <v>4.6049172088999998E-5</v>
          </cell>
          <cell r="F60">
            <v>5.0298307610400001E-5</v>
          </cell>
          <cell r="G60">
            <v>2.5182901638799999E-5</v>
          </cell>
          <cell r="H60">
            <v>2.86587909943E-5</v>
          </cell>
          <cell r="I60">
            <v>2.8311273035400001E-5</v>
          </cell>
          <cell r="J60">
            <v>2.3818114809899998E-5</v>
          </cell>
          <cell r="K60">
            <v>1.49287398018E-5</v>
          </cell>
          <cell r="L60">
            <v>6.1866975645099999E-6</v>
          </cell>
          <cell r="M60">
            <v>4.8289863715500002E-6</v>
          </cell>
          <cell r="N60">
            <v>4.7943945565800002E-6</v>
          </cell>
          <cell r="O60">
            <v>5.2374925592200003E-5</v>
          </cell>
          <cell r="P60">
            <v>4.7356795421E-5</v>
          </cell>
          <cell r="Q60">
            <v>4.8842303964100002E-5</v>
          </cell>
          <cell r="R60">
            <v>4.8641623233300001E-5</v>
          </cell>
          <cell r="S60">
            <v>5.9492814984999997E-5</v>
          </cell>
          <cell r="T60">
            <v>9.0799844393799994E-5</v>
          </cell>
          <cell r="U60">
            <v>7.8448901646000001E-5</v>
          </cell>
          <cell r="V60">
            <v>6.6011870667399995E-5</v>
          </cell>
          <cell r="W60">
            <v>5.7472998471400003E-5</v>
          </cell>
          <cell r="X60">
            <v>4.4777479457899999E-5</v>
          </cell>
          <cell r="Y60">
            <v>2.6817652649399999E-5</v>
          </cell>
          <cell r="Z60">
            <v>1.2392495444500001E-5</v>
          </cell>
          <cell r="AA60">
            <v>-1.8570157830400001E-5</v>
          </cell>
          <cell r="AB60">
            <v>5.2534696301700003E-5</v>
          </cell>
          <cell r="AC60">
            <v>4.2679718116300002E-5</v>
          </cell>
          <cell r="AD60">
            <v>3.6438493247100003E-5</v>
          </cell>
          <cell r="AE60">
            <v>5.1733019663800001E-5</v>
          </cell>
          <cell r="AF60">
            <v>6.8923299009099995E-5</v>
          </cell>
          <cell r="AG60">
            <v>6.5714234328999999E-5</v>
          </cell>
          <cell r="AH60">
            <v>5.9211549197300002E-5</v>
          </cell>
          <cell r="AI60">
            <v>5.3197666462299999E-5</v>
          </cell>
          <cell r="AJ60">
            <v>4.9102295035300002E-5</v>
          </cell>
          <cell r="AK60">
            <v>3.53349451782E-5</v>
          </cell>
          <cell r="AL60">
            <v>2.7345701435900001E-5</v>
          </cell>
          <cell r="AM60">
            <v>2.3274393895999999E-5</v>
          </cell>
          <cell r="AN60">
            <v>1.48767513035E-5</v>
          </cell>
          <cell r="AO60">
            <v>1.4723256007500001E-4</v>
          </cell>
          <cell r="AP60">
            <v>1.5131101048099999E-4</v>
          </cell>
          <cell r="AQ60">
            <v>1.7662938188999999E-4</v>
          </cell>
          <cell r="AR60">
            <v>2.1376102154600001E-4</v>
          </cell>
          <cell r="AS60">
            <v>2.31712753524E-4</v>
          </cell>
          <cell r="AT60">
            <v>1.4620535859600001E-4</v>
          </cell>
          <cell r="AU60">
            <v>1.24574679765E-4</v>
          </cell>
          <cell r="AV60">
            <v>1.1186517276200001E-4</v>
          </cell>
          <cell r="AW60">
            <v>1.0224070097000001E-4</v>
          </cell>
          <cell r="AX60">
            <v>8.1982523454599994E-5</v>
          </cell>
          <cell r="AY60">
            <v>5.9159539319399999E-5</v>
          </cell>
          <cell r="AZ60">
            <v>4.98004625048E-5</v>
          </cell>
          <cell r="BA60">
            <v>2.6350146771699999E-6</v>
          </cell>
        </row>
        <row r="61">
          <cell r="B61">
            <v>2.73469146217E-5</v>
          </cell>
          <cell r="C61">
            <v>3.4068458452500002E-5</v>
          </cell>
          <cell r="D61">
            <v>3.6050375269799998E-5</v>
          </cell>
          <cell r="E61">
            <v>4.3387777164799999E-5</v>
          </cell>
          <cell r="F61">
            <v>5.2569774163299999E-5</v>
          </cell>
          <cell r="G61">
            <v>2.9910362621299999E-5</v>
          </cell>
          <cell r="H61">
            <v>3.6344442016800003E-5</v>
          </cell>
          <cell r="I61">
            <v>3.7124252473999998E-5</v>
          </cell>
          <cell r="J61">
            <v>3.3152578737499998E-5</v>
          </cell>
          <cell r="K61">
            <v>2.4855860051199998E-5</v>
          </cell>
          <cell r="L61">
            <v>1.6330422684400001E-5</v>
          </cell>
          <cell r="M61">
            <v>1.5452586762199999E-5</v>
          </cell>
          <cell r="N61">
            <v>1.5407121090300002E-5</v>
          </cell>
          <cell r="O61">
            <v>4.41462042365E-5</v>
          </cell>
          <cell r="P61">
            <v>3.8073035500700002E-5</v>
          </cell>
          <cell r="Q61">
            <v>3.8083446624299997E-5</v>
          </cell>
          <cell r="R61">
            <v>3.8650073768200001E-5</v>
          </cell>
          <cell r="S61">
            <v>5.3596075822900001E-5</v>
          </cell>
          <cell r="T61">
            <v>1.22845719777E-4</v>
          </cell>
          <cell r="U61">
            <v>1.11271351104E-4</v>
          </cell>
          <cell r="V61">
            <v>9.95053350769E-5</v>
          </cell>
          <cell r="W61">
            <v>9.1479996557000003E-5</v>
          </cell>
          <cell r="X61">
            <v>7.4121491217399998E-5</v>
          </cell>
          <cell r="Y61">
            <v>4.8454838222600001E-5</v>
          </cell>
          <cell r="Z61">
            <v>3.0650150442300002E-5</v>
          </cell>
          <cell r="AA61">
            <v>-1.3594605371900001E-5</v>
          </cell>
          <cell r="AB61">
            <v>5.0019981610299998E-5</v>
          </cell>
          <cell r="AC61">
            <v>3.6544313869100003E-5</v>
          </cell>
          <cell r="AD61">
            <v>3.1594037712000002E-5</v>
          </cell>
          <cell r="AE61">
            <v>5.7688941165599998E-5</v>
          </cell>
          <cell r="AF61">
            <v>8.7900392169799993E-5</v>
          </cell>
          <cell r="AG61">
            <v>9.1026223618799996E-5</v>
          </cell>
          <cell r="AH61">
            <v>8.4874536629500006E-5</v>
          </cell>
          <cell r="AI61">
            <v>7.8283002053000005E-5</v>
          </cell>
          <cell r="AJ61">
            <v>7.3215601555500002E-5</v>
          </cell>
          <cell r="AK61">
            <v>5.5905700285900002E-5</v>
          </cell>
          <cell r="AL61">
            <v>4.4442310886299999E-5</v>
          </cell>
          <cell r="AM61">
            <v>3.8160768347600002E-5</v>
          </cell>
          <cell r="AN61">
            <v>2.7687614802699999E-5</v>
          </cell>
          <cell r="AO61">
            <v>1.21662150135E-4</v>
          </cell>
          <cell r="AP61">
            <v>1.2488854782800001E-4</v>
          </cell>
          <cell r="AQ61">
            <v>1.6739909114300001E-4</v>
          </cell>
          <cell r="AR61">
            <v>2.31712753524E-4</v>
          </cell>
          <cell r="AS61">
            <v>2.7688260696200003E-4</v>
          </cell>
          <cell r="AT61">
            <v>1.96677918837E-4</v>
          </cell>
          <cell r="AU61">
            <v>1.7271131992600001E-4</v>
          </cell>
          <cell r="AV61">
            <v>1.55545195174E-4</v>
          </cell>
          <cell r="AW61">
            <v>1.46756145313E-4</v>
          </cell>
          <cell r="AX61">
            <v>1.21169611428E-4</v>
          </cell>
          <cell r="AY61">
            <v>9.2612934465900005E-5</v>
          </cell>
          <cell r="AZ61">
            <v>7.9351497216000001E-5</v>
          </cell>
          <cell r="BA61">
            <v>8.3807363354700002E-6</v>
          </cell>
        </row>
        <row r="62">
          <cell r="B62">
            <v>7.0979461980299997E-6</v>
          </cell>
          <cell r="C62">
            <v>1.3666225884999999E-5</v>
          </cell>
          <cell r="D62">
            <v>2.8553786359300002E-5</v>
          </cell>
          <cell r="E62">
            <v>4.2421187587300002E-5</v>
          </cell>
          <cell r="F62">
            <v>6.0683345373399999E-5</v>
          </cell>
          <cell r="G62">
            <v>5.7805271763399998E-5</v>
          </cell>
          <cell r="H62">
            <v>6.3185044637400004E-5</v>
          </cell>
          <cell r="I62">
            <v>6.1767727278399999E-5</v>
          </cell>
          <cell r="J62">
            <v>5.72776564737E-5</v>
          </cell>
          <cell r="K62">
            <v>4.7201376039999999E-5</v>
          </cell>
          <cell r="L62">
            <v>3.7766672897900002E-5</v>
          </cell>
          <cell r="M62">
            <v>3.4378607668900003E-5</v>
          </cell>
          <cell r="N62">
            <v>3.4336575395199997E-5</v>
          </cell>
          <cell r="O62">
            <v>1.60575667241E-5</v>
          </cell>
          <cell r="P62">
            <v>2.27503226561E-5</v>
          </cell>
          <cell r="Q62">
            <v>4.28345443774E-5</v>
          </cell>
          <cell r="R62">
            <v>6.2385774081799995E-5</v>
          </cell>
          <cell r="S62">
            <v>7.4592945014000003E-5</v>
          </cell>
          <cell r="T62">
            <v>1.45027487043E-4</v>
          </cell>
          <cell r="U62">
            <v>1.33471967277E-4</v>
          </cell>
          <cell r="V62">
            <v>1.2463113160599999E-4</v>
          </cell>
          <cell r="W62">
            <v>1.1825589801200001E-4</v>
          </cell>
          <cell r="X62">
            <v>9.8718844745299995E-5</v>
          </cell>
          <cell r="Y62">
            <v>7.1589286899900005E-5</v>
          </cell>
          <cell r="Z62">
            <v>5.4664919403299997E-5</v>
          </cell>
          <cell r="AA62">
            <v>-8.5287444690999999E-8</v>
          </cell>
          <cell r="AB62">
            <v>1.8845117232799999E-5</v>
          </cell>
          <cell r="AC62">
            <v>1.4075240081300001E-5</v>
          </cell>
          <cell r="AD62">
            <v>2.36767491785E-5</v>
          </cell>
          <cell r="AE62">
            <v>5.1760867075899997E-5</v>
          </cell>
          <cell r="AF62">
            <v>8.5746838609200002E-5</v>
          </cell>
          <cell r="AG62">
            <v>9.4939681758900006E-5</v>
          </cell>
          <cell r="AH62">
            <v>8.89518526358E-5</v>
          </cell>
          <cell r="AI62">
            <v>8.2555764641299996E-5</v>
          </cell>
          <cell r="AJ62">
            <v>7.78333412122E-5</v>
          </cell>
          <cell r="AK62">
            <v>6.3996934384800004E-5</v>
          </cell>
          <cell r="AL62">
            <v>5.0140690731699998E-5</v>
          </cell>
          <cell r="AM62">
            <v>4.1724048625799997E-5</v>
          </cell>
          <cell r="AN62">
            <v>3.2255247129799997E-5</v>
          </cell>
          <cell r="AO62">
            <v>6.0251032512600003E-5</v>
          </cell>
          <cell r="AP62">
            <v>5.6096509242099999E-5</v>
          </cell>
          <cell r="AQ62">
            <v>9.1619108144899995E-5</v>
          </cell>
          <cell r="AR62">
            <v>1.4620535859600001E-4</v>
          </cell>
          <cell r="AS62">
            <v>1.96677918837E-4</v>
          </cell>
          <cell r="AT62">
            <v>2.1107677008100001E-4</v>
          </cell>
          <cell r="AU62">
            <v>1.8929016285099999E-4</v>
          </cell>
          <cell r="AV62">
            <v>1.6852206263499999E-4</v>
          </cell>
          <cell r="AW62">
            <v>1.6188138194800001E-4</v>
          </cell>
          <cell r="AX62">
            <v>1.4044129454700001E-4</v>
          </cell>
          <cell r="AY62">
            <v>1.1469887099699999E-4</v>
          </cell>
          <cell r="AZ62">
            <v>9.7822967841999998E-5</v>
          </cell>
          <cell r="BA62">
            <v>2.97545362153E-5</v>
          </cell>
        </row>
        <row r="63">
          <cell r="B63">
            <v>1.06931202199E-5</v>
          </cell>
          <cell r="C63">
            <v>1.3797721205299999E-5</v>
          </cell>
          <cell r="D63">
            <v>2.30484675775E-5</v>
          </cell>
          <cell r="E63">
            <v>3.5831383137500001E-5</v>
          </cell>
          <cell r="F63">
            <v>5.2191811626999999E-5</v>
          </cell>
          <cell r="G63">
            <v>5.1922189553299999E-5</v>
          </cell>
          <cell r="H63">
            <v>5.5892827227700002E-5</v>
          </cell>
          <cell r="I63">
            <v>5.58358626614E-5</v>
          </cell>
          <cell r="J63">
            <v>5.3078620181500002E-5</v>
          </cell>
          <cell r="K63">
            <v>4.6926166120600001E-5</v>
          </cell>
          <cell r="L63">
            <v>4.03337119581E-5</v>
          </cell>
          <cell r="M63">
            <v>3.8496096435299998E-5</v>
          </cell>
          <cell r="N63">
            <v>3.8444020650200001E-5</v>
          </cell>
          <cell r="O63">
            <v>8.1184119818399994E-6</v>
          </cell>
          <cell r="P63">
            <v>1.20738703641E-5</v>
          </cell>
          <cell r="Q63">
            <v>2.7797375545399999E-5</v>
          </cell>
          <cell r="R63">
            <v>4.2928856410800003E-5</v>
          </cell>
          <cell r="S63">
            <v>5.5930728821999999E-5</v>
          </cell>
          <cell r="T63">
            <v>1.2760570945499999E-4</v>
          </cell>
          <cell r="U63">
            <v>1.21598510453E-4</v>
          </cell>
          <cell r="V63">
            <v>1.1742357722400001E-4</v>
          </cell>
          <cell r="W63">
            <v>1.1413430889200001E-4</v>
          </cell>
          <cell r="X63">
            <v>9.66629826979E-5</v>
          </cell>
          <cell r="Y63">
            <v>7.3238299975300004E-5</v>
          </cell>
          <cell r="Z63">
            <v>5.7112949245400001E-5</v>
          </cell>
          <cell r="AA63">
            <v>6.1629879799499998E-6</v>
          </cell>
          <cell r="AB63">
            <v>1.1512148617499999E-5</v>
          </cell>
          <cell r="AC63">
            <v>8.0525087976299994E-6</v>
          </cell>
          <cell r="AD63">
            <v>1.6310366406699999E-5</v>
          </cell>
          <cell r="AE63">
            <v>4.2747696977699997E-5</v>
          </cell>
          <cell r="AF63">
            <v>7.5524234729699996E-5</v>
          </cell>
          <cell r="AG63">
            <v>8.6117187602199999E-5</v>
          </cell>
          <cell r="AH63">
            <v>8.33508782928E-5</v>
          </cell>
          <cell r="AI63">
            <v>7.8669761107399993E-5</v>
          </cell>
          <cell r="AJ63">
            <v>7.5199942553799993E-5</v>
          </cell>
          <cell r="AK63">
            <v>6.2668343060500001E-5</v>
          </cell>
          <cell r="AL63">
            <v>5.0286521450200002E-5</v>
          </cell>
          <cell r="AM63">
            <v>4.3139478772E-5</v>
          </cell>
          <cell r="AN63">
            <v>3.5156354636500003E-5</v>
          </cell>
          <cell r="AO63">
            <v>4.63859755211E-5</v>
          </cell>
          <cell r="AP63">
            <v>4.28287566747E-5</v>
          </cell>
          <cell r="AQ63">
            <v>7.5122033006399998E-5</v>
          </cell>
          <cell r="AR63">
            <v>1.24574679765E-4</v>
          </cell>
          <cell r="AS63">
            <v>1.7271131992600001E-4</v>
          </cell>
          <cell r="AT63">
            <v>1.8929016285099999E-4</v>
          </cell>
          <cell r="AU63">
            <v>1.8045028659700001E-4</v>
          </cell>
          <cell r="AV63">
            <v>1.6504694838200001E-4</v>
          </cell>
          <cell r="AW63">
            <v>1.6232405547499999E-4</v>
          </cell>
          <cell r="AX63">
            <v>1.4418452352499999E-4</v>
          </cell>
          <cell r="AY63">
            <v>1.2359522679299999E-4</v>
          </cell>
          <cell r="AZ63">
            <v>1.0705193618299999E-4</v>
          </cell>
          <cell r="BA63">
            <v>4.1210903597400002E-5</v>
          </cell>
        </row>
        <row r="64">
          <cell r="B64">
            <v>1.25778518445E-5</v>
          </cell>
          <cell r="C64">
            <v>1.3800943655E-5</v>
          </cell>
          <cell r="D64">
            <v>1.9672525191600001E-5</v>
          </cell>
          <cell r="E64">
            <v>3.2126680153400002E-5</v>
          </cell>
          <cell r="F64">
            <v>4.7087119051099997E-5</v>
          </cell>
          <cell r="G64">
            <v>4.8386498805999998E-5</v>
          </cell>
          <cell r="H64">
            <v>5.1379472843700003E-5</v>
          </cell>
          <cell r="I64">
            <v>5.22540299985E-5</v>
          </cell>
          <cell r="J64">
            <v>5.05593608564E-5</v>
          </cell>
          <cell r="K64">
            <v>4.61106497982E-5</v>
          </cell>
          <cell r="L64">
            <v>4.1399536672599997E-5</v>
          </cell>
          <cell r="M64">
            <v>4.0738598519399998E-5</v>
          </cell>
          <cell r="N64">
            <v>4.06828696294E-5</v>
          </cell>
          <cell r="O64">
            <v>5.81525947373E-6</v>
          </cell>
          <cell r="P64">
            <v>7.4510187124700004E-6</v>
          </cell>
          <cell r="Q64">
            <v>1.9857445967700001E-5</v>
          </cell>
          <cell r="R64">
            <v>3.1886115230700002E-5</v>
          </cell>
          <cell r="S64">
            <v>4.4949406989500003E-5</v>
          </cell>
          <cell r="T64">
            <v>1.12155416083E-4</v>
          </cell>
          <cell r="U64">
            <v>1.09684115041E-4</v>
          </cell>
          <cell r="V64">
            <v>1.08228732735E-4</v>
          </cell>
          <cell r="W64">
            <v>1.07485914583E-4</v>
          </cell>
          <cell r="X64">
            <v>9.2219641382699995E-5</v>
          </cell>
          <cell r="Y64">
            <v>7.2208091835599994E-5</v>
          </cell>
          <cell r="Z64">
            <v>5.5975273121199998E-5</v>
          </cell>
          <cell r="AA64">
            <v>7.0982148601200002E-6</v>
          </cell>
          <cell r="AB64">
            <v>7.2080841110699998E-6</v>
          </cell>
          <cell r="AC64">
            <v>4.54106346555E-6</v>
          </cell>
          <cell r="AD64">
            <v>1.1878473186899999E-5</v>
          </cell>
          <cell r="AE64">
            <v>3.6786904075799999E-5</v>
          </cell>
          <cell r="AF64">
            <v>6.7053040659300006E-5</v>
          </cell>
          <cell r="AG64">
            <v>7.7699483727599998E-5</v>
          </cell>
          <cell r="AH64">
            <v>7.6506127745300004E-5</v>
          </cell>
          <cell r="AI64">
            <v>7.2970887042500001E-5</v>
          </cell>
          <cell r="AJ64">
            <v>7.0167848101400002E-5</v>
          </cell>
          <cell r="AK64">
            <v>5.9517111055000001E-5</v>
          </cell>
          <cell r="AL64">
            <v>4.8528660123699999E-5</v>
          </cell>
          <cell r="AM64">
            <v>4.27549391968E-5</v>
          </cell>
          <cell r="AN64">
            <v>3.6445333873099998E-5</v>
          </cell>
          <cell r="AO64">
            <v>3.4157525045300001E-5</v>
          </cell>
          <cell r="AP64">
            <v>3.2681200908899998E-5</v>
          </cell>
          <cell r="AQ64">
            <v>6.66402273853E-5</v>
          </cell>
          <cell r="AR64">
            <v>1.1186517276200001E-4</v>
          </cell>
          <cell r="AS64">
            <v>1.55545195174E-4</v>
          </cell>
          <cell r="AT64">
            <v>1.6852206263499999E-4</v>
          </cell>
          <cell r="AU64">
            <v>1.6504694838200001E-4</v>
          </cell>
          <cell r="AV64">
            <v>1.5768691807900001E-4</v>
          </cell>
          <cell r="AW64">
            <v>1.5671315848399999E-4</v>
          </cell>
          <cell r="AX64">
            <v>1.41264171403E-4</v>
          </cell>
          <cell r="AY64">
            <v>1.24279560903E-4</v>
          </cell>
          <cell r="AZ64">
            <v>1.08567956011E-4</v>
          </cell>
          <cell r="BA64">
            <v>4.79171652148E-5</v>
          </cell>
        </row>
        <row r="65">
          <cell r="B65">
            <v>1.40917234789E-5</v>
          </cell>
          <cell r="C65">
            <v>1.34102169772E-5</v>
          </cell>
          <cell r="D65">
            <v>1.6618197379000001E-5</v>
          </cell>
          <cell r="E65">
            <v>2.8230928472799999E-5</v>
          </cell>
          <cell r="F65">
            <v>4.1862472556400003E-5</v>
          </cell>
          <cell r="G65">
            <v>4.4057508970499998E-5</v>
          </cell>
          <cell r="H65">
            <v>4.6940904196000003E-5</v>
          </cell>
          <cell r="I65">
            <v>4.8588156383300003E-5</v>
          </cell>
          <cell r="J65">
            <v>4.7898484216700002E-5</v>
          </cell>
          <cell r="K65">
            <v>4.48588795359E-5</v>
          </cell>
          <cell r="L65">
            <v>4.1787639433899999E-5</v>
          </cell>
          <cell r="M65">
            <v>4.1842365773099997E-5</v>
          </cell>
          <cell r="N65">
            <v>4.17870185741E-5</v>
          </cell>
          <cell r="O65">
            <v>3.2171452482100001E-6</v>
          </cell>
          <cell r="P65">
            <v>3.7830061792500002E-6</v>
          </cell>
          <cell r="Q65">
            <v>1.25264621651E-5</v>
          </cell>
          <cell r="R65">
            <v>2.2224286564100001E-5</v>
          </cell>
          <cell r="S65">
            <v>3.5075902445900003E-5</v>
          </cell>
          <cell r="T65">
            <v>1.07813801041E-4</v>
          </cell>
          <cell r="U65">
            <v>1.0747778783E-4</v>
          </cell>
          <cell r="V65">
            <v>1.07800048961E-4</v>
          </cell>
          <cell r="W65">
            <v>1.08422721243E-4</v>
          </cell>
          <cell r="X65">
            <v>9.3653472513000006E-5</v>
          </cell>
          <cell r="Y65">
            <v>7.4859026770400007E-5</v>
          </cell>
          <cell r="Z65">
            <v>5.83268517182E-5</v>
          </cell>
          <cell r="AA65">
            <v>8.9582849041499999E-6</v>
          </cell>
          <cell r="AB65">
            <v>2.84696123159E-6</v>
          </cell>
          <cell r="AC65">
            <v>2.4443005135500002E-6</v>
          </cell>
          <cell r="AD65">
            <v>9.4673809178499996E-6</v>
          </cell>
          <cell r="AE65">
            <v>3.44541637339E-5</v>
          </cell>
          <cell r="AF65">
            <v>6.47812450073E-5</v>
          </cell>
          <cell r="AG65">
            <v>7.5951089100099997E-5</v>
          </cell>
          <cell r="AH65">
            <v>7.5794227049000003E-5</v>
          </cell>
          <cell r="AI65">
            <v>7.2735163622399999E-5</v>
          </cell>
          <cell r="AJ65">
            <v>7.0154500664699999E-5</v>
          </cell>
          <cell r="AK65">
            <v>6.0799107506199999E-5</v>
          </cell>
          <cell r="AL65">
            <v>4.98493014339E-5</v>
          </cell>
          <cell r="AM65">
            <v>4.4303760000499998E-5</v>
          </cell>
          <cell r="AN65">
            <v>3.7981933815300003E-5</v>
          </cell>
          <cell r="AO65">
            <v>2.9190286555500001E-5</v>
          </cell>
          <cell r="AP65">
            <v>2.5172412379999999E-5</v>
          </cell>
          <cell r="AQ65">
            <v>5.7110662313999997E-5</v>
          </cell>
          <cell r="AR65">
            <v>1.0224070097000001E-4</v>
          </cell>
          <cell r="AS65">
            <v>1.46756145313E-4</v>
          </cell>
          <cell r="AT65">
            <v>1.6188138194800001E-4</v>
          </cell>
          <cell r="AU65">
            <v>1.6232405547499999E-4</v>
          </cell>
          <cell r="AV65">
            <v>1.5671315848399999E-4</v>
          </cell>
          <cell r="AW65">
            <v>1.6212509502099999E-4</v>
          </cell>
          <cell r="AX65">
            <v>1.4711630893900001E-4</v>
          </cell>
          <cell r="AY65">
            <v>1.3159072499099999E-4</v>
          </cell>
          <cell r="AZ65">
            <v>1.1488173509699999E-4</v>
          </cell>
          <cell r="BA65">
            <v>5.3105667129599997E-5</v>
          </cell>
        </row>
        <row r="66">
          <cell r="B66">
            <v>1.5308383778600001E-5</v>
          </cell>
          <cell r="C66">
            <v>1.26735290228E-5</v>
          </cell>
          <cell r="D66">
            <v>1.44321831846E-5</v>
          </cell>
          <cell r="E66">
            <v>2.5197689768299999E-5</v>
          </cell>
          <cell r="F66">
            <v>3.8454768660199999E-5</v>
          </cell>
          <cell r="G66">
            <v>4.2214454305800003E-5</v>
          </cell>
          <cell r="H66">
            <v>4.3016347583800002E-5</v>
          </cell>
          <cell r="I66">
            <v>4.5051658157199997E-5</v>
          </cell>
          <cell r="J66">
            <v>4.5213683167499997E-5</v>
          </cell>
          <cell r="K66">
            <v>4.3945587189400002E-5</v>
          </cell>
          <cell r="L66">
            <v>4.2081593256500002E-5</v>
          </cell>
          <cell r="M66">
            <v>4.2231820380400002E-5</v>
          </cell>
          <cell r="N66">
            <v>4.2176347482400002E-5</v>
          </cell>
          <cell r="O66">
            <v>9.3303870210799998E-7</v>
          </cell>
          <cell r="P66">
            <v>-2.3891470065000002E-7</v>
          </cell>
          <cell r="Q66">
            <v>8.9999710799200006E-6</v>
          </cell>
          <cell r="R66">
            <v>1.7099965708699998E-5</v>
          </cell>
          <cell r="S66">
            <v>2.9883236435199999E-5</v>
          </cell>
          <cell r="T66">
            <v>9.2586177086800001E-5</v>
          </cell>
          <cell r="U66">
            <v>9.3839036115200004E-5</v>
          </cell>
          <cell r="V66">
            <v>9.5424454412299997E-5</v>
          </cell>
          <cell r="W66">
            <v>9.6905047119300006E-5</v>
          </cell>
          <cell r="X66">
            <v>8.6199781238299996E-5</v>
          </cell>
          <cell r="Y66">
            <v>7.3682754961999997E-5</v>
          </cell>
          <cell r="Z66">
            <v>5.8353032424600001E-5</v>
          </cell>
          <cell r="AA66">
            <v>1.3817887615999999E-5</v>
          </cell>
          <cell r="AB66">
            <v>1.3072232185999999E-6</v>
          </cell>
          <cell r="AC66">
            <v>5.9163107920799997E-8</v>
          </cell>
          <cell r="AD66">
            <v>6.5971156570100003E-6</v>
          </cell>
          <cell r="AE66">
            <v>2.9380237202400002E-5</v>
          </cell>
          <cell r="AF66">
            <v>5.6771776072000001E-5</v>
          </cell>
          <cell r="AG66">
            <v>6.7835969791399994E-5</v>
          </cell>
          <cell r="AH66">
            <v>6.9188835983099994E-5</v>
          </cell>
          <cell r="AI66">
            <v>6.6875392305299993E-5</v>
          </cell>
          <cell r="AJ66">
            <v>6.5093813616900003E-5</v>
          </cell>
          <cell r="AK66">
            <v>5.69470818869E-5</v>
          </cell>
          <cell r="AL66">
            <v>4.7983659193000002E-5</v>
          </cell>
          <cell r="AM66">
            <v>4.3220978209600002E-5</v>
          </cell>
          <cell r="AN66">
            <v>3.7865387810299998E-5</v>
          </cell>
          <cell r="AO66">
            <v>2.5130401676300001E-5</v>
          </cell>
          <cell r="AP66">
            <v>1.9689918335400001E-5</v>
          </cell>
          <cell r="AQ66">
            <v>4.42677016365E-5</v>
          </cell>
          <cell r="AR66">
            <v>8.1982523454599994E-5</v>
          </cell>
          <cell r="AS66">
            <v>1.21169611428E-4</v>
          </cell>
          <cell r="AT66">
            <v>1.4044129454700001E-4</v>
          </cell>
          <cell r="AU66">
            <v>1.4418452352499999E-4</v>
          </cell>
          <cell r="AV66">
            <v>1.41264171403E-4</v>
          </cell>
          <cell r="AW66">
            <v>1.4711630893900001E-4</v>
          </cell>
          <cell r="AX66">
            <v>1.4109671390100001E-4</v>
          </cell>
          <cell r="AY66">
            <v>1.29116687387E-4</v>
          </cell>
          <cell r="AZ66">
            <v>1.13758988013E-4</v>
          </cell>
          <cell r="BA66">
            <v>6.03790928697E-5</v>
          </cell>
        </row>
        <row r="67">
          <cell r="B67">
            <v>1.51560730852E-5</v>
          </cell>
          <cell r="C67">
            <v>1.1976966995000001E-5</v>
          </cell>
          <cell r="D67">
            <v>1.24946024602E-5</v>
          </cell>
          <cell r="E67">
            <v>2.2107833656200001E-5</v>
          </cell>
          <cell r="F67">
            <v>3.3651222099900002E-5</v>
          </cell>
          <cell r="G67">
            <v>4.0508758585999998E-5</v>
          </cell>
          <cell r="H67">
            <v>3.8731473989299998E-5</v>
          </cell>
          <cell r="I67">
            <v>4.08411833592E-5</v>
          </cell>
          <cell r="J67">
            <v>4.1427661929199998E-5</v>
          </cell>
          <cell r="K67">
            <v>4.1604528268700001E-5</v>
          </cell>
          <cell r="L67">
            <v>4.13791504595E-5</v>
          </cell>
          <cell r="M67">
            <v>4.2404884534000003E-5</v>
          </cell>
          <cell r="N67">
            <v>4.23459126903E-5</v>
          </cell>
          <cell r="O67">
            <v>-1.5234393096000001E-6</v>
          </cell>
          <cell r="P67">
            <v>-2.7100886004899999E-6</v>
          </cell>
          <cell r="Q67">
            <v>5.9452647702699998E-6</v>
          </cell>
          <cell r="R67">
            <v>1.19298442355E-5</v>
          </cell>
          <cell r="S67">
            <v>2.4386684140900002E-5</v>
          </cell>
          <cell r="T67">
            <v>7.6046054751600006E-5</v>
          </cell>
          <cell r="U67">
            <v>7.7789620207100002E-5</v>
          </cell>
          <cell r="V67">
            <v>8.0196810386900003E-5</v>
          </cell>
          <cell r="W67">
            <v>8.0978303461600002E-5</v>
          </cell>
          <cell r="X67">
            <v>7.6777010100799998E-5</v>
          </cell>
          <cell r="Y67">
            <v>7.3679371515299993E-5</v>
          </cell>
          <cell r="Z67">
            <v>5.9654504188099997E-5</v>
          </cell>
          <cell r="AA67">
            <v>2.1166873438699998E-5</v>
          </cell>
          <cell r="AB67">
            <v>-8.0556205362100004E-7</v>
          </cell>
          <cell r="AC67">
            <v>-1.3615303118599999E-6</v>
          </cell>
          <cell r="AD67">
            <v>5.26934296375E-6</v>
          </cell>
          <cell r="AE67">
            <v>2.4109548754799999E-5</v>
          </cell>
          <cell r="AF67">
            <v>4.7951311323599999E-5</v>
          </cell>
          <cell r="AG67">
            <v>5.8903943879400002E-5</v>
          </cell>
          <cell r="AH67">
            <v>6.1592471513699995E-5</v>
          </cell>
          <cell r="AI67">
            <v>6.0356828334299999E-5</v>
          </cell>
          <cell r="AJ67">
            <v>5.8909174178700002E-5</v>
          </cell>
          <cell r="AK67">
            <v>5.3497854431400001E-5</v>
          </cell>
          <cell r="AL67">
            <v>4.7380147043799998E-5</v>
          </cell>
          <cell r="AM67">
            <v>4.3677074865299997E-5</v>
          </cell>
          <cell r="AN67">
            <v>3.8951204658200001E-5</v>
          </cell>
          <cell r="AO67">
            <v>2.2385597222799999E-5</v>
          </cell>
          <cell r="AP67">
            <v>1.50969000165E-5</v>
          </cell>
          <cell r="AQ67">
            <v>3.2052122687099999E-5</v>
          </cell>
          <cell r="AR67">
            <v>5.9159539319399999E-5</v>
          </cell>
          <cell r="AS67">
            <v>9.2612934465900005E-5</v>
          </cell>
          <cell r="AT67">
            <v>1.1469887099699999E-4</v>
          </cell>
          <cell r="AU67">
            <v>1.2359522679299999E-4</v>
          </cell>
          <cell r="AV67">
            <v>1.24279560903E-4</v>
          </cell>
          <cell r="AW67">
            <v>1.3159072499099999E-4</v>
          </cell>
          <cell r="AX67">
            <v>1.29116687387E-4</v>
          </cell>
          <cell r="AY67">
            <v>1.2940347578499999E-4</v>
          </cell>
          <cell r="AZ67">
            <v>1.15444280242E-4</v>
          </cell>
          <cell r="BA67">
            <v>6.9439582020500002E-5</v>
          </cell>
        </row>
        <row r="68">
          <cell r="B68">
            <v>1.29230647375E-5</v>
          </cell>
          <cell r="C68">
            <v>1.03485234083E-5</v>
          </cell>
          <cell r="D68">
            <v>1.05946642613E-5</v>
          </cell>
          <cell r="E68">
            <v>1.8866526894200001E-5</v>
          </cell>
          <cell r="F68">
            <v>2.94372068316E-5</v>
          </cell>
          <cell r="G68">
            <v>3.7530378883099999E-5</v>
          </cell>
          <cell r="H68">
            <v>3.5098982892000003E-5</v>
          </cell>
          <cell r="I68">
            <v>3.70539143825E-5</v>
          </cell>
          <cell r="J68">
            <v>3.7757531047400001E-5</v>
          </cell>
          <cell r="K68">
            <v>3.8883605033700001E-5</v>
          </cell>
          <cell r="L68">
            <v>3.9016208873900002E-5</v>
          </cell>
          <cell r="M68">
            <v>4.0288003827399997E-5</v>
          </cell>
          <cell r="N68">
            <v>4.0238582300999997E-5</v>
          </cell>
          <cell r="O68">
            <v>-3.53236668369E-6</v>
          </cell>
          <cell r="P68">
            <v>-5.5527888333900003E-6</v>
          </cell>
          <cell r="Q68">
            <v>2.9609359721799999E-6</v>
          </cell>
          <cell r="R68">
            <v>9.1346026311499999E-6</v>
          </cell>
          <cell r="S68">
            <v>2.04950776444E-5</v>
          </cell>
          <cell r="T68">
            <v>6.3041570161000005E-5</v>
          </cell>
          <cell r="U68">
            <v>6.6478177484E-5</v>
          </cell>
          <cell r="V68">
            <v>6.9468937630300001E-5</v>
          </cell>
          <cell r="W68">
            <v>7.1012245683199998E-5</v>
          </cell>
          <cell r="X68">
            <v>6.8319884997699996E-5</v>
          </cell>
          <cell r="Y68">
            <v>6.6812148302600001E-5</v>
          </cell>
          <cell r="Z68">
            <v>5.4818425714300003E-5</v>
          </cell>
          <cell r="AA68">
            <v>2.4634668281199999E-5</v>
          </cell>
          <cell r="AB68">
            <v>-4.6783904086500003E-6</v>
          </cell>
          <cell r="AC68">
            <v>-4.3124543053E-6</v>
          </cell>
          <cell r="AD68">
            <v>8.4216207455999998E-7</v>
          </cell>
          <cell r="AE68">
            <v>1.6714781179899999E-5</v>
          </cell>
          <cell r="AF68">
            <v>3.7807115450300001E-5</v>
          </cell>
          <cell r="AG68">
            <v>4.94281292447E-5</v>
          </cell>
          <cell r="AH68">
            <v>5.2462939640499998E-5</v>
          </cell>
          <cell r="AI68">
            <v>5.1587940605800001E-5</v>
          </cell>
          <cell r="AJ68">
            <v>5.0920355015800002E-5</v>
          </cell>
          <cell r="AK68">
            <v>4.6386663501100002E-5</v>
          </cell>
          <cell r="AL68">
            <v>4.1361479251500002E-5</v>
          </cell>
          <cell r="AM68">
            <v>3.8078248994399999E-5</v>
          </cell>
          <cell r="AN68">
            <v>3.4201979602800001E-5</v>
          </cell>
          <cell r="AO68">
            <v>1.7319201884000001E-5</v>
          </cell>
          <cell r="AP68">
            <v>9.0222641484099995E-6</v>
          </cell>
          <cell r="AQ68">
            <v>2.63573198686E-5</v>
          </cell>
          <cell r="AR68">
            <v>4.98004625048E-5</v>
          </cell>
          <cell r="AS68">
            <v>7.9351497216000001E-5</v>
          </cell>
          <cell r="AT68">
            <v>9.7822967841999998E-5</v>
          </cell>
          <cell r="AU68">
            <v>1.0705193618299999E-4</v>
          </cell>
          <cell r="AV68">
            <v>1.08567956011E-4</v>
          </cell>
          <cell r="AW68">
            <v>1.1488173509699999E-4</v>
          </cell>
          <cell r="AX68">
            <v>1.13758988013E-4</v>
          </cell>
          <cell r="AY68">
            <v>1.15444280242E-4</v>
          </cell>
          <cell r="AZ68">
            <v>1.10670378667E-4</v>
          </cell>
          <cell r="BA68">
            <v>6.7082305710799997E-5</v>
          </cell>
        </row>
        <row r="69">
          <cell r="B69">
            <v>1.2738691028600001E-5</v>
          </cell>
          <cell r="C69">
            <v>6.3444973353999996E-6</v>
          </cell>
          <cell r="D69">
            <v>5.7775237428700003E-6</v>
          </cell>
          <cell r="E69">
            <v>1.12456684365E-5</v>
          </cell>
          <cell r="F69">
            <v>1.4175833735600001E-5</v>
          </cell>
          <cell r="G69">
            <v>1.9391997229100002E-5</v>
          </cell>
          <cell r="H69">
            <v>2.0447836514599999E-5</v>
          </cell>
          <cell r="I69">
            <v>2.09800447324E-5</v>
          </cell>
          <cell r="J69">
            <v>2.2806914385799999E-5</v>
          </cell>
          <cell r="K69">
            <v>2.59663912524E-5</v>
          </cell>
          <cell r="L69">
            <v>2.8156501424500001E-5</v>
          </cell>
          <cell r="M69">
            <v>3.05780072969E-5</v>
          </cell>
          <cell r="N69">
            <v>3.0547508611599998E-5</v>
          </cell>
          <cell r="O69">
            <v>2.8410257981399999E-6</v>
          </cell>
          <cell r="P69">
            <v>7.9772640020800001E-7</v>
          </cell>
          <cell r="Q69">
            <v>4.1110780967199997E-6</v>
          </cell>
          <cell r="R69">
            <v>5.6259169326500002E-6</v>
          </cell>
          <cell r="S69">
            <v>1.2779543126200001E-5</v>
          </cell>
          <cell r="T69">
            <v>1.7279563693100002E-5</v>
          </cell>
          <cell r="U69">
            <v>2.4810456111299999E-5</v>
          </cell>
          <cell r="V69">
            <v>3.3154885492300003E-5</v>
          </cell>
          <cell r="W69">
            <v>3.9669050917699997E-5</v>
          </cell>
          <cell r="X69">
            <v>3.8718404390900002E-5</v>
          </cell>
          <cell r="Y69">
            <v>4.0923664085300003E-5</v>
          </cell>
          <cell r="Z69">
            <v>3.6211289720599998E-5</v>
          </cell>
          <cell r="AA69">
            <v>3.3144121449799998E-5</v>
          </cell>
          <cell r="AB69">
            <v>-1.22077179793E-5</v>
          </cell>
          <cell r="AC69">
            <v>-7.9224891397199997E-6</v>
          </cell>
          <cell r="AD69">
            <v>2.0010723774E-7</v>
          </cell>
          <cell r="AE69">
            <v>6.1456486297999999E-6</v>
          </cell>
          <cell r="AF69">
            <v>1.4565532752100001E-5</v>
          </cell>
          <cell r="AG69">
            <v>2.1428116764900001E-5</v>
          </cell>
          <cell r="AH69">
            <v>2.57943821309E-5</v>
          </cell>
          <cell r="AI69">
            <v>2.63563402353E-5</v>
          </cell>
          <cell r="AJ69">
            <v>2.68219063641E-5</v>
          </cell>
          <cell r="AK69">
            <v>2.6459414246999999E-5</v>
          </cell>
          <cell r="AL69">
            <v>2.6419690092300001E-5</v>
          </cell>
          <cell r="AM69">
            <v>2.5844578910100001E-5</v>
          </cell>
          <cell r="AN69">
            <v>2.429982381E-5</v>
          </cell>
          <cell r="AO69">
            <v>8.5323603083600003E-6</v>
          </cell>
          <cell r="AP69">
            <v>6.9927174367999999E-6</v>
          </cell>
          <cell r="AQ69">
            <v>3.5257200402499999E-6</v>
          </cell>
          <cell r="AR69">
            <v>2.6350146771699999E-6</v>
          </cell>
          <cell r="AS69">
            <v>8.3807363354700002E-6</v>
          </cell>
          <cell r="AT69">
            <v>2.97545362153E-5</v>
          </cell>
          <cell r="AU69">
            <v>4.1210903597400002E-5</v>
          </cell>
          <cell r="AV69">
            <v>4.79171652148E-5</v>
          </cell>
          <cell r="AW69">
            <v>5.3105667129599997E-5</v>
          </cell>
          <cell r="AX69">
            <v>6.03790928697E-5</v>
          </cell>
          <cell r="AY69">
            <v>6.9439582020500002E-5</v>
          </cell>
          <cell r="AZ69">
            <v>6.7082305710799997E-5</v>
          </cell>
          <cell r="BA69">
            <v>1.05756006385E-4</v>
          </cell>
        </row>
      </sheetData>
      <sheetData sheetId="14" refreshError="1">
        <row r="18">
          <cell r="B18">
            <v>6.9530918968999997E-5</v>
          </cell>
          <cell r="C18">
            <v>4.6827575543300001E-5</v>
          </cell>
          <cell r="D18">
            <v>2.5516891564700001E-5</v>
          </cell>
          <cell r="E18">
            <v>2.0709018956399999E-5</v>
          </cell>
          <cell r="F18">
            <v>1.6292887614399999E-5</v>
          </cell>
          <cell r="G18">
            <v>9.1298473373499994E-6</v>
          </cell>
          <cell r="H18">
            <v>8.4563541369799999E-6</v>
          </cell>
          <cell r="I18">
            <v>8.8614040105100006E-6</v>
          </cell>
          <cell r="J18">
            <v>8.6356675568300006E-6</v>
          </cell>
          <cell r="K18">
            <v>8.1906437349800006E-6</v>
          </cell>
          <cell r="L18">
            <v>7.8373947336900006E-6</v>
          </cell>
          <cell r="M18">
            <v>9.2119019136900001E-6</v>
          </cell>
          <cell r="N18">
            <v>9.2413673238800006E-6</v>
          </cell>
          <cell r="O18">
            <v>2.39501323384E-5</v>
          </cell>
          <cell r="P18">
            <v>1.28815753887E-5</v>
          </cell>
          <cell r="Q18">
            <v>6.3723592912999998E-7</v>
          </cell>
          <cell r="R18">
            <v>-9.5586162595299996E-6</v>
          </cell>
          <cell r="S18">
            <v>-5.7404234101999999E-6</v>
          </cell>
          <cell r="T18">
            <v>-9.8891690136599994E-7</v>
          </cell>
          <cell r="U18">
            <v>1.34707994229E-6</v>
          </cell>
          <cell r="V18">
            <v>-2.12896271908E-6</v>
          </cell>
          <cell r="W18">
            <v>3.6717809877400001E-6</v>
          </cell>
          <cell r="X18">
            <v>5.56751177922E-6</v>
          </cell>
          <cell r="Y18">
            <v>9.3371583403999997E-6</v>
          </cell>
          <cell r="Z18">
            <v>7.68645040793E-6</v>
          </cell>
          <cell r="AA18">
            <v>6.4682981934000004E-6</v>
          </cell>
          <cell r="AB18">
            <v>1.9073856045000001E-5</v>
          </cell>
          <cell r="AC18">
            <v>1.47374243473E-5</v>
          </cell>
          <cell r="AD18">
            <v>7.1756234465499998E-6</v>
          </cell>
          <cell r="AE18">
            <v>8.0350892354899996E-6</v>
          </cell>
          <cell r="AF18">
            <v>1.1734407293700001E-5</v>
          </cell>
          <cell r="AG18">
            <v>1.46068465171E-5</v>
          </cell>
          <cell r="AH18">
            <v>1.5588574993400001E-5</v>
          </cell>
          <cell r="AI18">
            <v>1.45638661757E-5</v>
          </cell>
          <cell r="AJ18">
            <v>1.2811028484699999E-5</v>
          </cell>
          <cell r="AK18">
            <v>8.8289073278999999E-6</v>
          </cell>
          <cell r="AL18">
            <v>7.1159294551900002E-6</v>
          </cell>
          <cell r="AM18">
            <v>7.4668171180899997E-6</v>
          </cell>
          <cell r="AN18">
            <v>5.9255297749099998E-6</v>
          </cell>
          <cell r="AO18">
            <v>5.8343404447099997E-5</v>
          </cell>
          <cell r="AP18">
            <v>4.03263048657E-5</v>
          </cell>
          <cell r="AQ18">
            <v>2.4713158530900001E-5</v>
          </cell>
          <cell r="AR18">
            <v>3.2173440180700001E-5</v>
          </cell>
          <cell r="AS18">
            <v>3.6333339825899997E-5</v>
          </cell>
          <cell r="AT18">
            <v>1.36643823532E-5</v>
          </cell>
          <cell r="AU18">
            <v>1.6184226693699998E-5</v>
          </cell>
          <cell r="AV18">
            <v>1.7649943321100002E-5</v>
          </cell>
          <cell r="AW18">
            <v>1.9050776869899999E-5</v>
          </cell>
          <cell r="AX18">
            <v>2.0208561362700001E-5</v>
          </cell>
          <cell r="AY18">
            <v>2.0261175537399999E-5</v>
          </cell>
          <cell r="AZ18">
            <v>1.7167105670200001E-5</v>
          </cell>
          <cell r="BA18">
            <v>1.50722495766E-5</v>
          </cell>
        </row>
        <row r="19">
          <cell r="B19">
            <v>4.6827575543300001E-5</v>
          </cell>
          <cell r="C19">
            <v>4.92027910834E-5</v>
          </cell>
          <cell r="D19">
            <v>3.7561329358599999E-5</v>
          </cell>
          <cell r="E19">
            <v>3.7799534783499997E-5</v>
          </cell>
          <cell r="F19">
            <v>3.6056468120099997E-5</v>
          </cell>
          <cell r="G19">
            <v>2.9502669984100002E-5</v>
          </cell>
          <cell r="H19">
            <v>2.8487261520900001E-5</v>
          </cell>
          <cell r="I19">
            <v>2.7597530036199999E-5</v>
          </cell>
          <cell r="J19">
            <v>2.4638198984300002E-5</v>
          </cell>
          <cell r="K19">
            <v>1.88368974357E-5</v>
          </cell>
          <cell r="L19">
            <v>1.45912338064E-5</v>
          </cell>
          <cell r="M19">
            <v>1.4726295529800001E-5</v>
          </cell>
          <cell r="N19">
            <v>1.4755073222E-5</v>
          </cell>
          <cell r="O19">
            <v>2.0794496915299999E-5</v>
          </cell>
          <cell r="P19">
            <v>1.6771300646000001E-5</v>
          </cell>
          <cell r="Q19">
            <v>1.21531877131E-5</v>
          </cell>
          <cell r="R19">
            <v>9.2420508971500003E-6</v>
          </cell>
          <cell r="S19">
            <v>1.3643992263E-5</v>
          </cell>
          <cell r="T19">
            <v>1.1290927047499999E-6</v>
          </cell>
          <cell r="U19">
            <v>2.3918441165099999E-6</v>
          </cell>
          <cell r="V19">
            <v>7.8651685803399997E-7</v>
          </cell>
          <cell r="W19">
            <v>2.2277693307499998E-6</v>
          </cell>
          <cell r="X19">
            <v>5.1853334657099998E-6</v>
          </cell>
          <cell r="Y19">
            <v>9.7364665117399994E-6</v>
          </cell>
          <cell r="Z19">
            <v>6.3348141845899996E-6</v>
          </cell>
          <cell r="AA19">
            <v>2.1565256793300001E-7</v>
          </cell>
          <cell r="AB19">
            <v>2.18777406222E-5</v>
          </cell>
          <cell r="AC19">
            <v>1.6454480998100001E-5</v>
          </cell>
          <cell r="AD19">
            <v>9.30178116956E-6</v>
          </cell>
          <cell r="AE19">
            <v>8.2103725084200004E-6</v>
          </cell>
          <cell r="AF19">
            <v>9.0989548214800008E-6</v>
          </cell>
          <cell r="AG19">
            <v>9.8764298222600001E-6</v>
          </cell>
          <cell r="AH19">
            <v>9.9559917163900003E-6</v>
          </cell>
          <cell r="AI19">
            <v>9.1663562427000002E-6</v>
          </cell>
          <cell r="AJ19">
            <v>7.9569004178999997E-6</v>
          </cell>
          <cell r="AK19">
            <v>4.9061473385699997E-6</v>
          </cell>
          <cell r="AL19">
            <v>3.7336420212199999E-6</v>
          </cell>
          <cell r="AM19">
            <v>3.8689219801400002E-6</v>
          </cell>
          <cell r="AN19">
            <v>2.2476156447500001E-6</v>
          </cell>
          <cell r="AO19">
            <v>6.0903637462600002E-5</v>
          </cell>
          <cell r="AP19">
            <v>5.21191303348E-5</v>
          </cell>
          <cell r="AQ19">
            <v>3.7515080441599998E-5</v>
          </cell>
          <cell r="AR19">
            <v>3.9579492040299999E-5</v>
          </cell>
          <cell r="AS19">
            <v>4.0807448507000003E-5</v>
          </cell>
          <cell r="AT19">
            <v>2.04291777178E-5</v>
          </cell>
          <cell r="AU19">
            <v>1.8435375632000001E-5</v>
          </cell>
          <cell r="AV19">
            <v>1.8080234083899999E-5</v>
          </cell>
          <cell r="AW19">
            <v>1.7324106908999999E-5</v>
          </cell>
          <cell r="AX19">
            <v>1.6870310438800001E-5</v>
          </cell>
          <cell r="AY19">
            <v>1.61474070807E-5</v>
          </cell>
          <cell r="AZ19">
            <v>1.32833174101E-5</v>
          </cell>
          <cell r="BA19">
            <v>8.5978083715600006E-6</v>
          </cell>
        </row>
        <row r="20">
          <cell r="B20">
            <v>2.5516891564700001E-5</v>
          </cell>
          <cell r="C20">
            <v>3.7561329358599999E-5</v>
          </cell>
          <cell r="D20">
            <v>5.3626276775100002E-5</v>
          </cell>
          <cell r="E20">
            <v>6.1061970216099996E-5</v>
          </cell>
          <cell r="F20">
            <v>6.7776996856000005E-5</v>
          </cell>
          <cell r="G20">
            <v>6.6161297391100006E-5</v>
          </cell>
          <cell r="H20">
            <v>6.25372502585E-5</v>
          </cell>
          <cell r="I20">
            <v>5.9353788558199999E-5</v>
          </cell>
          <cell r="J20">
            <v>5.3264218911000001E-5</v>
          </cell>
          <cell r="K20">
            <v>4.0719650235400003E-5</v>
          </cell>
          <cell r="L20">
            <v>2.9885560253599999E-5</v>
          </cell>
          <cell r="M20">
            <v>2.8089237291599999E-5</v>
          </cell>
          <cell r="N20">
            <v>2.8104494033700001E-5</v>
          </cell>
          <cell r="O20">
            <v>1.3750936573300001E-5</v>
          </cell>
          <cell r="P20">
            <v>2.0538045985200001E-5</v>
          </cell>
          <cell r="Q20">
            <v>3.4698782581000002E-5</v>
          </cell>
          <cell r="R20">
            <v>4.7565091173200001E-5</v>
          </cell>
          <cell r="S20">
            <v>5.5032248534600002E-5</v>
          </cell>
          <cell r="T20">
            <v>2.21918203445E-5</v>
          </cell>
          <cell r="U20">
            <v>1.9893342772299999E-5</v>
          </cell>
          <cell r="V20">
            <v>1.8274586660399999E-5</v>
          </cell>
          <cell r="W20">
            <v>1.4763751962200001E-5</v>
          </cell>
          <cell r="X20">
            <v>1.49969058067E-5</v>
          </cell>
          <cell r="Y20">
            <v>1.6357558016500001E-5</v>
          </cell>
          <cell r="Z20">
            <v>1.06742168525E-5</v>
          </cell>
          <cell r="AA20">
            <v>-4.9067043745499998E-7</v>
          </cell>
          <cell r="AB20">
            <v>1.34390192802E-5</v>
          </cell>
          <cell r="AC20">
            <v>1.01013967915E-5</v>
          </cell>
          <cell r="AD20">
            <v>9.66914137438E-6</v>
          </cell>
          <cell r="AE20">
            <v>1.16039118455E-5</v>
          </cell>
          <cell r="AF20">
            <v>1.5687216611000001E-5</v>
          </cell>
          <cell r="AG20">
            <v>1.6691828475499999E-5</v>
          </cell>
          <cell r="AH20">
            <v>1.3653833770600001E-5</v>
          </cell>
          <cell r="AI20">
            <v>1.15628223949E-5</v>
          </cell>
          <cell r="AJ20">
            <v>1.02185193321E-5</v>
          </cell>
          <cell r="AK20">
            <v>7.1841682503599996E-6</v>
          </cell>
          <cell r="AL20">
            <v>4.7133772597899999E-6</v>
          </cell>
          <cell r="AM20">
            <v>2.75385948066E-6</v>
          </cell>
          <cell r="AN20">
            <v>9.0221427466400003E-8</v>
          </cell>
          <cell r="AO20">
            <v>6.3026673123500003E-5</v>
          </cell>
          <cell r="AP20">
            <v>5.9282169262900001E-5</v>
          </cell>
          <cell r="AQ20">
            <v>5.22382056281E-5</v>
          </cell>
          <cell r="AR20">
            <v>4.8391127447200001E-5</v>
          </cell>
          <cell r="AS20">
            <v>4.7986888047099999E-5</v>
          </cell>
          <cell r="AT20">
            <v>4.1391087252500002E-5</v>
          </cell>
          <cell r="AU20">
            <v>3.1955264863000003E-5</v>
          </cell>
          <cell r="AV20">
            <v>2.7275533373500002E-5</v>
          </cell>
          <cell r="AW20">
            <v>2.3334025888399999E-5</v>
          </cell>
          <cell r="AX20">
            <v>2.0475475830099999E-5</v>
          </cell>
          <cell r="AY20">
            <v>1.7576701541099998E-5</v>
          </cell>
          <cell r="AZ20">
            <v>1.45243523733E-5</v>
          </cell>
          <cell r="BA20">
            <v>9.2533451285300006E-6</v>
          </cell>
        </row>
        <row r="21">
          <cell r="B21">
            <v>2.0709018956399999E-5</v>
          </cell>
          <cell r="C21">
            <v>3.7799534783499997E-5</v>
          </cell>
          <cell r="D21">
            <v>6.1061970216099996E-5</v>
          </cell>
          <cell r="E21">
            <v>8.2653324470900001E-5</v>
          </cell>
          <cell r="F21">
            <v>9.6634403822799998E-5</v>
          </cell>
          <cell r="G21">
            <v>1.00310595344E-4</v>
          </cell>
          <cell r="H21">
            <v>9.8065545914099994E-5</v>
          </cell>
          <cell r="I21">
            <v>9.3903221231799995E-5</v>
          </cell>
          <cell r="J21">
            <v>8.5534292815899997E-5</v>
          </cell>
          <cell r="K21">
            <v>6.80141934662E-5</v>
          </cell>
          <cell r="L21">
            <v>5.2381110048399998E-5</v>
          </cell>
          <cell r="M21">
            <v>4.94375027016E-5</v>
          </cell>
          <cell r="N21">
            <v>4.9446033458500002E-5</v>
          </cell>
          <cell r="O21">
            <v>1.2285944008100001E-5</v>
          </cell>
          <cell r="P21">
            <v>2.3060593588600002E-5</v>
          </cell>
          <cell r="Q21">
            <v>4.9193463102200002E-5</v>
          </cell>
          <cell r="R21">
            <v>7.2099720144600001E-5</v>
          </cell>
          <cell r="S21">
            <v>8.5153446680299996E-5</v>
          </cell>
          <cell r="T21">
            <v>4.04108889704E-5</v>
          </cell>
          <cell r="U21">
            <v>3.63175449882E-5</v>
          </cell>
          <cell r="V21">
            <v>3.33458910758E-5</v>
          </cell>
          <cell r="W21">
            <v>2.8992999751299998E-5</v>
          </cell>
          <cell r="X21">
            <v>2.9110665015599999E-5</v>
          </cell>
          <cell r="Y21">
            <v>3.0076725074599999E-5</v>
          </cell>
          <cell r="Z21">
            <v>2.1808293166300001E-5</v>
          </cell>
          <cell r="AA21">
            <v>2.6119234181400001E-6</v>
          </cell>
          <cell r="AB21">
            <v>6.03751474658E-6</v>
          </cell>
          <cell r="AC21">
            <v>9.0708704038299993E-6</v>
          </cell>
          <cell r="AD21">
            <v>1.34282363438E-5</v>
          </cell>
          <cell r="AE21">
            <v>1.7586243871199999E-5</v>
          </cell>
          <cell r="AF21">
            <v>2.55664999718E-5</v>
          </cell>
          <cell r="AG21">
            <v>2.9165156115399999E-5</v>
          </cell>
          <cell r="AH21">
            <v>2.3806476190699999E-5</v>
          </cell>
          <cell r="AI21">
            <v>2.0575676981900001E-5</v>
          </cell>
          <cell r="AJ21">
            <v>1.77445102024E-5</v>
          </cell>
          <cell r="AK21">
            <v>1.30492863873E-5</v>
          </cell>
          <cell r="AL21">
            <v>9.2605777693700001E-6</v>
          </cell>
          <cell r="AM21">
            <v>5.9050623224299996E-6</v>
          </cell>
          <cell r="AN21">
            <v>1.9288671473099999E-6</v>
          </cell>
          <cell r="AO21">
            <v>5.5243748279700002E-5</v>
          </cell>
          <cell r="AP21">
            <v>6.3660772613399999E-5</v>
          </cell>
          <cell r="AQ21">
            <v>6.2479430419899994E-5</v>
          </cell>
          <cell r="AR21">
            <v>5.9150809186700001E-5</v>
          </cell>
          <cell r="AS21">
            <v>6.3384355685599993E-5</v>
          </cell>
          <cell r="AT21">
            <v>6.5787037677400004E-5</v>
          </cell>
          <cell r="AU21">
            <v>5.2903745690200002E-5</v>
          </cell>
          <cell r="AV21">
            <v>4.68146883936E-5</v>
          </cell>
          <cell r="AW21">
            <v>4.0840078927700003E-5</v>
          </cell>
          <cell r="AX21">
            <v>3.6246949510099999E-5</v>
          </cell>
          <cell r="AY21">
            <v>3.1280513507399998E-5</v>
          </cell>
          <cell r="AZ21">
            <v>2.5492415100200001E-5</v>
          </cell>
          <cell r="BA21">
            <v>1.6624827344700001E-5</v>
          </cell>
        </row>
        <row r="22">
          <cell r="B22">
            <v>1.6292887614399999E-5</v>
          </cell>
          <cell r="C22">
            <v>3.6056468120099997E-5</v>
          </cell>
          <cell r="D22">
            <v>6.7776996856000005E-5</v>
          </cell>
          <cell r="E22">
            <v>9.6634403822799998E-5</v>
          </cell>
          <cell r="F22">
            <v>1.2861986418600001E-4</v>
          </cell>
          <cell r="G22">
            <v>1.4210491234000001E-4</v>
          </cell>
          <cell r="H22">
            <v>1.3924115824200001E-4</v>
          </cell>
          <cell r="I22">
            <v>1.3475103222800001E-4</v>
          </cell>
          <cell r="J22">
            <v>1.2403691921499999E-4</v>
          </cell>
          <cell r="K22">
            <v>1.02045853092E-4</v>
          </cell>
          <cell r="L22">
            <v>8.1754221793199993E-5</v>
          </cell>
          <cell r="M22">
            <v>7.7705453619000004E-5</v>
          </cell>
          <cell r="N22">
            <v>7.7697081135499996E-5</v>
          </cell>
          <cell r="O22">
            <v>1.1989951251299999E-5</v>
          </cell>
          <cell r="P22">
            <v>2.63965885497E-5</v>
          </cell>
          <cell r="Q22">
            <v>6.4801438372400004E-5</v>
          </cell>
          <cell r="R22">
            <v>9.9297080151999995E-5</v>
          </cell>
          <cell r="S22">
            <v>1.2068921597500001E-4</v>
          </cell>
          <cell r="T22">
            <v>6.3247192094699996E-5</v>
          </cell>
          <cell r="U22">
            <v>5.7627934672899999E-5</v>
          </cell>
          <cell r="V22">
            <v>5.4705396699899999E-5</v>
          </cell>
          <cell r="W22">
            <v>4.9401741196799998E-5</v>
          </cell>
          <cell r="X22">
            <v>4.7340394957699999E-5</v>
          </cell>
          <cell r="Y22">
            <v>4.6141183916200002E-5</v>
          </cell>
          <cell r="Z22">
            <v>3.6437377067899999E-5</v>
          </cell>
          <cell r="AA22">
            <v>7.5627910254999999E-6</v>
          </cell>
          <cell r="AB22">
            <v>6.8099800135199997E-6</v>
          </cell>
          <cell r="AC22">
            <v>1.0474607358099999E-5</v>
          </cell>
          <cell r="AD22">
            <v>1.7822459113599999E-5</v>
          </cell>
          <cell r="AE22">
            <v>2.4525254459799999E-5</v>
          </cell>
          <cell r="AF22">
            <v>3.7851542856799999E-5</v>
          </cell>
          <cell r="AG22">
            <v>4.4966131088300001E-5</v>
          </cell>
          <cell r="AH22">
            <v>3.6480274421400002E-5</v>
          </cell>
          <cell r="AI22">
            <v>3.14034293584E-5</v>
          </cell>
          <cell r="AJ22">
            <v>2.7210295686300001E-5</v>
          </cell>
          <cell r="AK22">
            <v>2.1293373849700001E-5</v>
          </cell>
          <cell r="AL22">
            <v>1.5963073112000001E-5</v>
          </cell>
          <cell r="AM22">
            <v>1.0806357004999999E-5</v>
          </cell>
          <cell r="AN22">
            <v>5.9473981882099996E-6</v>
          </cell>
          <cell r="AO22">
            <v>5.10433635649E-5</v>
          </cell>
          <cell r="AP22">
            <v>6.2881458726800005E-5</v>
          </cell>
          <cell r="AQ22">
            <v>6.8878818073600005E-5</v>
          </cell>
          <cell r="AR22">
            <v>7.2433324580300004E-5</v>
          </cell>
          <cell r="AS22">
            <v>8.6274561805400006E-5</v>
          </cell>
          <cell r="AT22">
            <v>9.7569082622900004E-5</v>
          </cell>
          <cell r="AU22">
            <v>7.9298394798399998E-5</v>
          </cell>
          <cell r="AV22">
            <v>7.0764613693599995E-5</v>
          </cell>
          <cell r="AW22">
            <v>6.2698552063899995E-5</v>
          </cell>
          <cell r="AX22">
            <v>5.7114370942400002E-5</v>
          </cell>
          <cell r="AY22">
            <v>4.8635284224799998E-5</v>
          </cell>
          <cell r="AZ22">
            <v>4.09472459137E-5</v>
          </cell>
          <cell r="BA22">
            <v>2.2435708825900002E-5</v>
          </cell>
        </row>
        <row r="23">
          <cell r="B23">
            <v>9.1298473373499994E-6</v>
          </cell>
          <cell r="C23">
            <v>2.9502669984100002E-5</v>
          </cell>
          <cell r="D23">
            <v>6.6161297391100006E-5</v>
          </cell>
          <cell r="E23">
            <v>1.00310595344E-4</v>
          </cell>
          <cell r="F23">
            <v>1.4210491234000001E-4</v>
          </cell>
          <cell r="G23">
            <v>2.11823779173E-4</v>
          </cell>
          <cell r="H23">
            <v>1.9033472473200001E-4</v>
          </cell>
          <cell r="I23">
            <v>1.8550397830200001E-4</v>
          </cell>
          <cell r="J23">
            <v>1.73604698451E-4</v>
          </cell>
          <cell r="K23">
            <v>1.48093939437E-4</v>
          </cell>
          <cell r="L23">
            <v>1.2437773915699999E-4</v>
          </cell>
          <cell r="M23">
            <v>1.1980831305E-4</v>
          </cell>
          <cell r="N23">
            <v>1.19799445109E-4</v>
          </cell>
          <cell r="O23">
            <v>6.5213547070100001E-6</v>
          </cell>
          <cell r="P23">
            <v>2.55022770007E-5</v>
          </cell>
          <cell r="Q23">
            <v>7.3873639175400002E-5</v>
          </cell>
          <cell r="R23">
            <v>1.14178672556E-4</v>
          </cell>
          <cell r="S23">
            <v>1.41077498526E-4</v>
          </cell>
          <cell r="T23">
            <v>7.4860690601399998E-5</v>
          </cell>
          <cell r="U23">
            <v>6.6543249024300004E-5</v>
          </cell>
          <cell r="V23">
            <v>7.4956678773299996E-5</v>
          </cell>
          <cell r="W23">
            <v>5.7252107600699997E-5</v>
          </cell>
          <cell r="X23">
            <v>5.6109436928099998E-5</v>
          </cell>
          <cell r="Y23">
            <v>5.7696065022199997E-5</v>
          </cell>
          <cell r="Z23">
            <v>4.8573380067799997E-5</v>
          </cell>
          <cell r="AA23">
            <v>1.6796628640299999E-5</v>
          </cell>
          <cell r="AB23">
            <v>-1.5569642970999999E-6</v>
          </cell>
          <cell r="AC23">
            <v>7.41738697796E-6</v>
          </cell>
          <cell r="AD23">
            <v>1.9692532425299999E-5</v>
          </cell>
          <cell r="AE23">
            <v>2.52764581151E-5</v>
          </cell>
          <cell r="AF23">
            <v>4.0281604076499999E-5</v>
          </cell>
          <cell r="AG23">
            <v>5.1079537787000001E-5</v>
          </cell>
          <cell r="AH23">
            <v>4.1016665384500002E-5</v>
          </cell>
          <cell r="AI23">
            <v>3.4020405880300001E-5</v>
          </cell>
          <cell r="AJ23">
            <v>2.8343012870500001E-5</v>
          </cell>
          <cell r="AK23">
            <v>2.22878382438E-5</v>
          </cell>
          <cell r="AL23">
            <v>1.4182319503000001E-5</v>
          </cell>
          <cell r="AM23">
            <v>7.6418768379699995E-6</v>
          </cell>
          <cell r="AN23">
            <v>4.4514734447000002E-6</v>
          </cell>
          <cell r="AO23">
            <v>1.3581197546299999E-5</v>
          </cell>
          <cell r="AP23">
            <v>3.2251533674600002E-5</v>
          </cell>
          <cell r="AQ23">
            <v>4.8602925398000003E-5</v>
          </cell>
          <cell r="AR23">
            <v>5.4263666103099997E-5</v>
          </cell>
          <cell r="AS23">
            <v>7.4723229746500005E-5</v>
          </cell>
          <cell r="AT23">
            <v>1.0697647598E-4</v>
          </cell>
          <cell r="AU23">
            <v>8.7654970457999996E-5</v>
          </cell>
          <cell r="AV23">
            <v>8.0158827993800002E-5</v>
          </cell>
          <cell r="AW23">
            <v>7.2101896194400001E-5</v>
          </cell>
          <cell r="AX23">
            <v>6.7138259801899998E-5</v>
          </cell>
          <cell r="AY23">
            <v>5.98159207382E-5</v>
          </cell>
          <cell r="AZ23">
            <v>5.1960810047099999E-5</v>
          </cell>
          <cell r="BA23">
            <v>2.9327169626800001E-5</v>
          </cell>
        </row>
        <row r="24">
          <cell r="B24">
            <v>8.4563541369799999E-6</v>
          </cell>
          <cell r="C24">
            <v>2.8487261520900001E-5</v>
          </cell>
          <cell r="D24">
            <v>6.25372502585E-5</v>
          </cell>
          <cell r="E24">
            <v>9.8065545914099994E-5</v>
          </cell>
          <cell r="F24">
            <v>1.3924115824200001E-4</v>
          </cell>
          <cell r="G24">
            <v>1.9033472473200001E-4</v>
          </cell>
          <cell r="H24">
            <v>1.9089148744999999E-4</v>
          </cell>
          <cell r="I24">
            <v>1.8607760712399999E-4</v>
          </cell>
          <cell r="J24">
            <v>1.74198083534E-4</v>
          </cell>
          <cell r="K24">
            <v>1.48415102397E-4</v>
          </cell>
          <cell r="L24">
            <v>1.2531014364799999E-4</v>
          </cell>
          <cell r="M24">
            <v>1.20248254608E-4</v>
          </cell>
          <cell r="N24">
            <v>1.20247056635E-4</v>
          </cell>
          <cell r="O24">
            <v>5.52859879228E-6</v>
          </cell>
          <cell r="P24">
            <v>2.44248010797E-5</v>
          </cell>
          <cell r="Q24">
            <v>7.1543172024599998E-5</v>
          </cell>
          <cell r="R24">
            <v>1.13258566313E-4</v>
          </cell>
          <cell r="S24">
            <v>1.4005337111100001E-4</v>
          </cell>
          <cell r="T24">
            <v>7.6894525038899997E-5</v>
          </cell>
          <cell r="U24">
            <v>6.93835311448E-5</v>
          </cell>
          <cell r="V24">
            <v>7.4997883006200006E-5</v>
          </cell>
          <cell r="W24">
            <v>6.1630749373900001E-5</v>
          </cell>
          <cell r="X24">
            <v>5.9560079215999997E-5</v>
          </cell>
          <cell r="Y24">
            <v>5.8833296734900002E-5</v>
          </cell>
          <cell r="Z24">
            <v>4.9035873801200003E-5</v>
          </cell>
          <cell r="AA24">
            <v>1.57199894198E-5</v>
          </cell>
          <cell r="AB24">
            <v>-3.00864384744E-6</v>
          </cell>
          <cell r="AC24">
            <v>7.1710770896200002E-6</v>
          </cell>
          <cell r="AD24">
            <v>1.8390148549200002E-5</v>
          </cell>
          <cell r="AE24">
            <v>2.47461577218E-5</v>
          </cell>
          <cell r="AF24">
            <v>4.0632216563199997E-5</v>
          </cell>
          <cell r="AG24">
            <v>5.30740355886E-5</v>
          </cell>
          <cell r="AH24">
            <v>4.2836444655800002E-5</v>
          </cell>
          <cell r="AI24">
            <v>3.6183225481000003E-5</v>
          </cell>
          <cell r="AJ24">
            <v>3.0487552665599999E-5</v>
          </cell>
          <cell r="AK24">
            <v>2.3920752676499999E-5</v>
          </cell>
          <cell r="AL24">
            <v>1.6100383114999999E-5</v>
          </cell>
          <cell r="AM24">
            <v>1.03003860756E-5</v>
          </cell>
          <cell r="AN24">
            <v>6.11426826314E-6</v>
          </cell>
          <cell r="AO24">
            <v>1.3708734432499999E-5</v>
          </cell>
          <cell r="AP24">
            <v>3.0788258704999999E-5</v>
          </cell>
          <cell r="AQ24">
            <v>4.6959324816599997E-5</v>
          </cell>
          <cell r="AR24">
            <v>5.6506282795099997E-5</v>
          </cell>
          <cell r="AS24">
            <v>7.9974644917199997E-5</v>
          </cell>
          <cell r="AT24">
            <v>1.1204436426E-4</v>
          </cell>
          <cell r="AU24">
            <v>9.1412827330299997E-5</v>
          </cell>
          <cell r="AV24">
            <v>8.30783550639E-5</v>
          </cell>
          <cell r="AW24">
            <v>7.4989095830099996E-5</v>
          </cell>
          <cell r="AX24">
            <v>6.8034576910300002E-5</v>
          </cell>
          <cell r="AY24">
            <v>5.83290318825E-5</v>
          </cell>
          <cell r="AZ24">
            <v>4.9817947673100002E-5</v>
          </cell>
          <cell r="BA24">
            <v>3.0746919409999997E-5</v>
          </cell>
        </row>
        <row r="25">
          <cell r="B25">
            <v>8.8614040105100006E-6</v>
          </cell>
          <cell r="C25">
            <v>2.7597530036199999E-5</v>
          </cell>
          <cell r="D25">
            <v>5.9353788558199999E-5</v>
          </cell>
          <cell r="E25">
            <v>9.3903221231799995E-5</v>
          </cell>
          <cell r="F25">
            <v>1.3475103222800001E-4</v>
          </cell>
          <cell r="G25">
            <v>1.8550397830200001E-4</v>
          </cell>
          <cell r="H25">
            <v>1.8607760712399999E-4</v>
          </cell>
          <cell r="I25">
            <v>1.8552055884500001E-4</v>
          </cell>
          <cell r="J25">
            <v>1.7432741731299999E-4</v>
          </cell>
          <cell r="K25">
            <v>1.5065299315300001E-4</v>
          </cell>
          <cell r="L25">
            <v>1.2935550046799999E-4</v>
          </cell>
          <cell r="M25">
            <v>1.24495396099E-4</v>
          </cell>
          <cell r="N25">
            <v>1.24482412286E-4</v>
          </cell>
          <cell r="O25">
            <v>6.7141197101299996E-6</v>
          </cell>
          <cell r="P25">
            <v>2.2835160754700002E-5</v>
          </cell>
          <cell r="Q25">
            <v>6.7055134125300006E-5</v>
          </cell>
          <cell r="R25">
            <v>1.0613029117500001E-4</v>
          </cell>
          <cell r="S25">
            <v>1.33148415125E-4</v>
          </cell>
          <cell r="T25">
            <v>7.3752461792499999E-5</v>
          </cell>
          <cell r="U25">
            <v>6.6958310582100001E-5</v>
          </cell>
          <cell r="V25">
            <v>7.4946064366200003E-5</v>
          </cell>
          <cell r="W25">
            <v>6.04615153612E-5</v>
          </cell>
          <cell r="X25">
            <v>5.8914959250000001E-5</v>
          </cell>
          <cell r="Y25">
            <v>5.8520368400599999E-5</v>
          </cell>
          <cell r="Z25">
            <v>4.95836687981E-5</v>
          </cell>
          <cell r="AA25">
            <v>1.7173880538100001E-5</v>
          </cell>
          <cell r="AB25">
            <v>-3.70673374095E-6</v>
          </cell>
          <cell r="AC25">
            <v>6.4469977101600001E-6</v>
          </cell>
          <cell r="AD25">
            <v>1.6853086983999999E-5</v>
          </cell>
          <cell r="AE25">
            <v>2.3106446105800001E-5</v>
          </cell>
          <cell r="AF25">
            <v>3.8714037366299998E-5</v>
          </cell>
          <cell r="AG25">
            <v>5.1219945539399997E-5</v>
          </cell>
          <cell r="AH25">
            <v>4.1873828730299998E-5</v>
          </cell>
          <cell r="AI25">
            <v>3.5640430680500002E-5</v>
          </cell>
          <cell r="AJ25">
            <v>2.99694114366E-5</v>
          </cell>
          <cell r="AK25">
            <v>2.39413716758E-5</v>
          </cell>
          <cell r="AL25">
            <v>1.6464843057699999E-5</v>
          </cell>
          <cell r="AM25">
            <v>1.11040716046E-5</v>
          </cell>
          <cell r="AN25">
            <v>7.1874005901099997E-6</v>
          </cell>
          <cell r="AO25">
            <v>1.4833569580600001E-5</v>
          </cell>
          <cell r="AP25">
            <v>2.8994212775899998E-5</v>
          </cell>
          <cell r="AQ25">
            <v>4.47383435271E-5</v>
          </cell>
          <cell r="AR25">
            <v>5.4710271404799998E-5</v>
          </cell>
          <cell r="AS25">
            <v>7.8892030510799998E-5</v>
          </cell>
          <cell r="AT25">
            <v>1.08616623363E-4</v>
          </cell>
          <cell r="AU25">
            <v>9.0000643779099995E-5</v>
          </cell>
          <cell r="AV25">
            <v>8.3010914455599995E-5</v>
          </cell>
          <cell r="AW25">
            <v>7.5917825672200002E-5</v>
          </cell>
          <cell r="AX25">
            <v>6.9622239754699999E-5</v>
          </cell>
          <cell r="AY25">
            <v>6.0078371765599997E-5</v>
          </cell>
          <cell r="AZ25">
            <v>5.1550799827900003E-5</v>
          </cell>
          <cell r="BA25">
            <v>3.1052751281699998E-5</v>
          </cell>
        </row>
        <row r="26">
          <cell r="B26">
            <v>8.6356675568300006E-6</v>
          </cell>
          <cell r="C26">
            <v>2.4638198984300002E-5</v>
          </cell>
          <cell r="D26">
            <v>5.3264218911000001E-5</v>
          </cell>
          <cell r="E26">
            <v>8.5534292815899997E-5</v>
          </cell>
          <cell r="F26">
            <v>1.2403691921499999E-4</v>
          </cell>
          <cell r="G26">
            <v>1.73604698451E-4</v>
          </cell>
          <cell r="H26">
            <v>1.74198083534E-4</v>
          </cell>
          <cell r="I26">
            <v>1.7432741731299999E-4</v>
          </cell>
          <cell r="J26">
            <v>1.6554155100099999E-4</v>
          </cell>
          <cell r="K26">
            <v>1.4498764803600001E-4</v>
          </cell>
          <cell r="L26">
            <v>1.2651233247E-4</v>
          </cell>
          <cell r="M26">
            <v>1.2244897804300001E-4</v>
          </cell>
          <cell r="N26">
            <v>1.22435595935E-4</v>
          </cell>
          <cell r="O26">
            <v>4.8655331918400001E-6</v>
          </cell>
          <cell r="P26">
            <v>1.9281520335999999E-5</v>
          </cell>
          <cell r="Q26">
            <v>5.96476557382E-5</v>
          </cell>
          <cell r="R26">
            <v>9.5321840696300001E-5</v>
          </cell>
          <cell r="S26">
            <v>1.2126081734800001E-4</v>
          </cell>
          <cell r="T26">
            <v>7.1612857339299995E-5</v>
          </cell>
          <cell r="U26">
            <v>6.5119808406899999E-5</v>
          </cell>
          <cell r="V26">
            <v>7.3026720721199994E-5</v>
          </cell>
          <cell r="W26">
            <v>5.9766632606300003E-5</v>
          </cell>
          <cell r="X26">
            <v>5.7811045276000003E-5</v>
          </cell>
          <cell r="Y26">
            <v>5.6838373570700002E-5</v>
          </cell>
          <cell r="Z26">
            <v>4.8706476178199997E-5</v>
          </cell>
          <cell r="AA26">
            <v>1.81217397404E-5</v>
          </cell>
          <cell r="AB26">
            <v>-5.9649832606900001E-6</v>
          </cell>
          <cell r="AC26">
            <v>4.0981293783600003E-6</v>
          </cell>
          <cell r="AD26">
            <v>1.3985620904499999E-5</v>
          </cell>
          <cell r="AE26">
            <v>2.0100205021999998E-5</v>
          </cell>
          <cell r="AF26">
            <v>3.5125034934399998E-5</v>
          </cell>
          <cell r="AG26">
            <v>4.74128649314E-5</v>
          </cell>
          <cell r="AH26">
            <v>3.9377257854299998E-5</v>
          </cell>
          <cell r="AI26">
            <v>3.38096726312E-5</v>
          </cell>
          <cell r="AJ26">
            <v>2.8810187440100002E-5</v>
          </cell>
          <cell r="AK26">
            <v>2.3123394928299999E-5</v>
          </cell>
          <cell r="AL26">
            <v>1.64531783289E-5</v>
          </cell>
          <cell r="AM26">
            <v>1.17426390434E-5</v>
          </cell>
          <cell r="AN26">
            <v>8.2309177979599995E-6</v>
          </cell>
          <cell r="AO26">
            <v>9.2664216140500001E-6</v>
          </cell>
          <cell r="AP26">
            <v>2.26477386295E-5</v>
          </cell>
          <cell r="AQ26">
            <v>3.88103453648E-5</v>
          </cell>
          <cell r="AR26">
            <v>4.8978478822400001E-5</v>
          </cell>
          <cell r="AS26">
            <v>7.2839735353300006E-5</v>
          </cell>
          <cell r="AT26">
            <v>1.0163824049700001E-4</v>
          </cell>
          <cell r="AU26">
            <v>8.5798813361000006E-5</v>
          </cell>
          <cell r="AV26">
            <v>8.0166201208400003E-5</v>
          </cell>
          <cell r="AW26">
            <v>7.41962243511E-5</v>
          </cell>
          <cell r="AX26">
            <v>6.8931443679100005E-5</v>
          </cell>
          <cell r="AY26">
            <v>6.0026001515500003E-5</v>
          </cell>
          <cell r="AZ26">
            <v>5.1781854996000002E-5</v>
          </cell>
          <cell r="BA26">
            <v>3.2350819998399999E-5</v>
          </cell>
        </row>
        <row r="27">
          <cell r="B27">
            <v>8.1906437349800006E-6</v>
          </cell>
          <cell r="C27">
            <v>1.88368974357E-5</v>
          </cell>
          <cell r="D27">
            <v>4.0719650235400003E-5</v>
          </cell>
          <cell r="E27">
            <v>6.80141934662E-5</v>
          </cell>
          <cell r="F27">
            <v>1.02045853092E-4</v>
          </cell>
          <cell r="G27">
            <v>1.48093939437E-4</v>
          </cell>
          <cell r="H27">
            <v>1.48415102397E-4</v>
          </cell>
          <cell r="I27">
            <v>1.5065299315300001E-4</v>
          </cell>
          <cell r="J27">
            <v>1.4498764803600001E-4</v>
          </cell>
          <cell r="K27">
            <v>1.3612648065E-4</v>
          </cell>
          <cell r="L27">
            <v>1.2353967373700001E-4</v>
          </cell>
          <cell r="M27">
            <v>1.21043476271E-4</v>
          </cell>
          <cell r="N27">
            <v>1.2102279088199999E-4</v>
          </cell>
          <cell r="O27">
            <v>5.6735402775999997E-8</v>
          </cell>
          <cell r="P27">
            <v>1.03567621652E-5</v>
          </cell>
          <cell r="Q27">
            <v>4.3674673615499998E-5</v>
          </cell>
          <cell r="R27">
            <v>7.3342308893500002E-5</v>
          </cell>
          <cell r="S27">
            <v>9.7637103402499996E-5</v>
          </cell>
          <cell r="T27">
            <v>6.4286160901300002E-5</v>
          </cell>
          <cell r="U27">
            <v>5.8187620631900002E-5</v>
          </cell>
          <cell r="V27">
            <v>7.0628737401600002E-5</v>
          </cell>
          <cell r="W27">
            <v>5.4368103971299999E-5</v>
          </cell>
          <cell r="X27">
            <v>5.2869597577299999E-5</v>
          </cell>
          <cell r="Y27">
            <v>5.22441785026E-5</v>
          </cell>
          <cell r="Z27">
            <v>4.6425957542200001E-5</v>
          </cell>
          <cell r="AA27">
            <v>2.3583661153900001E-5</v>
          </cell>
          <cell r="AB27">
            <v>-8.88068132448E-6</v>
          </cell>
          <cell r="AC27">
            <v>9.0459817778600003E-7</v>
          </cell>
          <cell r="AD27">
            <v>9.6450982675799998E-6</v>
          </cell>
          <cell r="AE27">
            <v>1.47840252204E-5</v>
          </cell>
          <cell r="AF27">
            <v>2.8234222708400002E-5</v>
          </cell>
          <cell r="AG27">
            <v>4.0306906065199997E-5</v>
          </cell>
          <cell r="AH27">
            <v>3.4530013361700001E-5</v>
          </cell>
          <cell r="AI27">
            <v>2.98370129717E-5</v>
          </cell>
          <cell r="AJ27">
            <v>2.59423923457E-5</v>
          </cell>
          <cell r="AK27">
            <v>2.0393709045899999E-5</v>
          </cell>
          <cell r="AL27">
            <v>1.4981896902799999E-5</v>
          </cell>
          <cell r="AM27">
            <v>1.16447809871E-5</v>
          </cell>
          <cell r="AN27">
            <v>9.3661547205699992E-6</v>
          </cell>
          <cell r="AO27">
            <v>2.92274847235E-6</v>
          </cell>
          <cell r="AP27">
            <v>1.2593863824299999E-5</v>
          </cell>
          <cell r="AQ27">
            <v>2.70831114027E-5</v>
          </cell>
          <cell r="AR27">
            <v>3.54671073776E-5</v>
          </cell>
          <cell r="AS27">
            <v>5.8107312391099999E-5</v>
          </cell>
          <cell r="AT27">
            <v>8.4671851569699999E-5</v>
          </cell>
          <cell r="AU27">
            <v>7.5514226399699995E-5</v>
          </cell>
          <cell r="AV27">
            <v>7.2597126246000006E-5</v>
          </cell>
          <cell r="AW27">
            <v>6.8582005799099999E-5</v>
          </cell>
          <cell r="AX27">
            <v>6.5881719165199995E-5</v>
          </cell>
          <cell r="AY27">
            <v>5.8902500151500002E-5</v>
          </cell>
          <cell r="AZ27">
            <v>5.17397370568E-5</v>
          </cell>
          <cell r="BA27">
            <v>3.4214734923099998E-5</v>
          </cell>
        </row>
        <row r="28">
          <cell r="B28">
            <v>7.8373947336900006E-6</v>
          </cell>
          <cell r="C28">
            <v>1.45912338064E-5</v>
          </cell>
          <cell r="D28">
            <v>2.9885560253599999E-5</v>
          </cell>
          <cell r="E28">
            <v>5.2381110048399998E-5</v>
          </cell>
          <cell r="F28">
            <v>8.1754221793199993E-5</v>
          </cell>
          <cell r="G28">
            <v>1.2437773915699999E-4</v>
          </cell>
          <cell r="H28">
            <v>1.2531014364799999E-4</v>
          </cell>
          <cell r="I28">
            <v>1.2935550046799999E-4</v>
          </cell>
          <cell r="J28">
            <v>1.2651233247E-4</v>
          </cell>
          <cell r="K28">
            <v>1.2353967373700001E-4</v>
          </cell>
          <cell r="L28">
            <v>1.1769051632E-4</v>
          </cell>
          <cell r="M28">
            <v>1.1600771203E-4</v>
          </cell>
          <cell r="N28">
            <v>1.15976839737E-4</v>
          </cell>
          <cell r="O28">
            <v>-1.65483983006E-7</v>
          </cell>
          <cell r="P28">
            <v>5.3506546124400001E-6</v>
          </cell>
          <cell r="Q28">
            <v>3.2060807708200001E-5</v>
          </cell>
          <cell r="R28">
            <v>5.6427019275900002E-5</v>
          </cell>
          <cell r="S28">
            <v>7.8409689592100004E-5</v>
          </cell>
          <cell r="T28">
            <v>5.7446593457799997E-5</v>
          </cell>
          <cell r="U28">
            <v>5.1881111641700001E-5</v>
          </cell>
          <cell r="V28">
            <v>6.5922391831799994E-5</v>
          </cell>
          <cell r="W28">
            <v>4.9585607175199998E-5</v>
          </cell>
          <cell r="X28">
            <v>4.8502386578300002E-5</v>
          </cell>
          <cell r="Y28">
            <v>4.8602432698500002E-5</v>
          </cell>
          <cell r="Z28">
            <v>4.3627369598799998E-5</v>
          </cell>
          <cell r="AA28">
            <v>2.52358801305E-5</v>
          </cell>
          <cell r="AB28">
            <v>-1.03829727238E-5</v>
          </cell>
          <cell r="AC28">
            <v>-9.8755509244599992E-7</v>
          </cell>
          <cell r="AD28">
            <v>6.3173374640300002E-6</v>
          </cell>
          <cell r="AE28">
            <v>1.04326209318E-5</v>
          </cell>
          <cell r="AF28">
            <v>2.21819520256E-5</v>
          </cell>
          <cell r="AG28">
            <v>3.3495734676299997E-5</v>
          </cell>
          <cell r="AH28">
            <v>2.99726329166E-5</v>
          </cell>
          <cell r="AI28">
            <v>2.6286345468600001E-5</v>
          </cell>
          <cell r="AJ28">
            <v>2.3270069062500001E-5</v>
          </cell>
          <cell r="AK28">
            <v>1.8736534798099998E-5</v>
          </cell>
          <cell r="AL28">
            <v>1.4541545283500001E-5</v>
          </cell>
          <cell r="AM28">
            <v>1.24779625904E-5</v>
          </cell>
          <cell r="AN28">
            <v>1.10734897042E-5</v>
          </cell>
          <cell r="AO28">
            <v>-8.0231669131999996E-7</v>
          </cell>
          <cell r="AP28">
            <v>3.3993666591199999E-6</v>
          </cell>
          <cell r="AQ28">
            <v>1.60413780375E-5</v>
          </cell>
          <cell r="AR28">
            <v>2.39425185266E-5</v>
          </cell>
          <cell r="AS28">
            <v>4.5372854443899998E-5</v>
          </cell>
          <cell r="AT28">
            <v>7.0646810469600002E-5</v>
          </cell>
          <cell r="AU28">
            <v>6.6200504696699997E-5</v>
          </cell>
          <cell r="AV28">
            <v>6.58874287693E-5</v>
          </cell>
          <cell r="AW28">
            <v>6.3837511377500003E-5</v>
          </cell>
          <cell r="AX28">
            <v>6.2548162759499995E-5</v>
          </cell>
          <cell r="AY28">
            <v>5.7780423739999997E-5</v>
          </cell>
          <cell r="AZ28">
            <v>5.1275070044999999E-5</v>
          </cell>
          <cell r="BA28">
            <v>3.6027231326899997E-5</v>
          </cell>
        </row>
        <row r="29">
          <cell r="B29">
            <v>9.2119019136900001E-6</v>
          </cell>
          <cell r="C29">
            <v>1.4726295529800001E-5</v>
          </cell>
          <cell r="D29">
            <v>2.8089237291599999E-5</v>
          </cell>
          <cell r="E29">
            <v>4.94375027016E-5</v>
          </cell>
          <cell r="F29">
            <v>7.7705453619000004E-5</v>
          </cell>
          <cell r="G29">
            <v>1.1980831305E-4</v>
          </cell>
          <cell r="H29">
            <v>1.20248254608E-4</v>
          </cell>
          <cell r="I29">
            <v>1.24495396099E-4</v>
          </cell>
          <cell r="J29">
            <v>1.2244897804300001E-4</v>
          </cell>
          <cell r="K29">
            <v>1.21043476271E-4</v>
          </cell>
          <cell r="L29">
            <v>1.1600771203E-4</v>
          </cell>
          <cell r="M29">
            <v>1.18511046256E-4</v>
          </cell>
          <cell r="N29">
            <v>1.1848465548900001E-4</v>
          </cell>
          <cell r="O29">
            <v>-7.78021479371E-7</v>
          </cell>
          <cell r="P29">
            <v>3.9956019006200002E-6</v>
          </cell>
          <cell r="Q29">
            <v>2.7676417682799999E-5</v>
          </cell>
          <cell r="R29">
            <v>4.9996203990000002E-5</v>
          </cell>
          <cell r="S29">
            <v>7.0921706046300005E-5</v>
          </cell>
          <cell r="T29">
            <v>5.5185359716699998E-5</v>
          </cell>
          <cell r="U29">
            <v>4.9582200583100003E-5</v>
          </cell>
          <cell r="V29">
            <v>6.1749148862499999E-5</v>
          </cell>
          <cell r="W29">
            <v>4.6852218864899997E-5</v>
          </cell>
          <cell r="X29">
            <v>4.59545529704E-5</v>
          </cell>
          <cell r="Y29">
            <v>4.62327852318E-5</v>
          </cell>
          <cell r="Z29">
            <v>4.1670323993100001E-5</v>
          </cell>
          <cell r="AA29">
            <v>2.55352349224E-5</v>
          </cell>
          <cell r="AB29">
            <v>-7.6869607629899994E-6</v>
          </cell>
          <cell r="AC29">
            <v>3.3061998446200001E-7</v>
          </cell>
          <cell r="AD29">
            <v>6.0550144540199999E-6</v>
          </cell>
          <cell r="AE29">
            <v>9.6320234440400005E-6</v>
          </cell>
          <cell r="AF29">
            <v>2.1113348757799999E-5</v>
          </cell>
          <cell r="AG29">
            <v>3.25183925458E-5</v>
          </cell>
          <cell r="AH29">
            <v>2.9888505585800001E-5</v>
          </cell>
          <cell r="AI29">
            <v>2.6543229836500001E-5</v>
          </cell>
          <cell r="AJ29">
            <v>2.3729835859099999E-5</v>
          </cell>
          <cell r="AK29">
            <v>1.9691032975299999E-5</v>
          </cell>
          <cell r="AL29">
            <v>1.5449104999000001E-5</v>
          </cell>
          <cell r="AM29">
            <v>1.34968529103E-5</v>
          </cell>
          <cell r="AN29">
            <v>1.2132168641000001E-5</v>
          </cell>
          <cell r="AO29">
            <v>-6.4646853649499999E-6</v>
          </cell>
          <cell r="AP29">
            <v>4.8580215009300002E-7</v>
          </cell>
          <cell r="AQ29">
            <v>1.36969440846E-5</v>
          </cell>
          <cell r="AR29">
            <v>2.1368757651700001E-5</v>
          </cell>
          <cell r="AS29">
            <v>4.2132919934999999E-5</v>
          </cell>
          <cell r="AT29">
            <v>6.49122310105E-5</v>
          </cell>
          <cell r="AU29">
            <v>6.2691998684E-5</v>
          </cell>
          <cell r="AV29">
            <v>6.3534594151800003E-5</v>
          </cell>
          <cell r="AW29">
            <v>6.2592517864800006E-5</v>
          </cell>
          <cell r="AX29">
            <v>6.1649190365899997E-5</v>
          </cell>
          <cell r="AY29">
            <v>5.7741742773699997E-5</v>
          </cell>
          <cell r="AZ29">
            <v>5.1771569075300002E-5</v>
          </cell>
          <cell r="BA29">
            <v>3.7410235416999997E-5</v>
          </cell>
        </row>
        <row r="30">
          <cell r="B30">
            <v>9.2413673238800006E-6</v>
          </cell>
          <cell r="C30">
            <v>1.4755073222E-5</v>
          </cell>
          <cell r="D30">
            <v>2.8104494033700001E-5</v>
          </cell>
          <cell r="E30">
            <v>4.9446033458500002E-5</v>
          </cell>
          <cell r="F30">
            <v>7.7697081135499996E-5</v>
          </cell>
          <cell r="G30">
            <v>1.19799445109E-4</v>
          </cell>
          <cell r="H30">
            <v>1.20247056635E-4</v>
          </cell>
          <cell r="I30">
            <v>1.24482412286E-4</v>
          </cell>
          <cell r="J30">
            <v>1.22435595935E-4</v>
          </cell>
          <cell r="K30">
            <v>1.2102279088199999E-4</v>
          </cell>
          <cell r="L30">
            <v>1.15976839737E-4</v>
          </cell>
          <cell r="M30">
            <v>1.1848465548900001E-4</v>
          </cell>
          <cell r="N30">
            <v>1.18459337771E-4</v>
          </cell>
          <cell r="O30">
            <v>-8.1592616145400005E-7</v>
          </cell>
          <cell r="P30">
            <v>4.0242452073899999E-6</v>
          </cell>
          <cell r="Q30">
            <v>2.7690607907599999E-5</v>
          </cell>
          <cell r="R30">
            <v>4.9997795784600003E-5</v>
          </cell>
          <cell r="S30">
            <v>7.0912572048299993E-5</v>
          </cell>
          <cell r="T30">
            <v>5.5140251948999997E-5</v>
          </cell>
          <cell r="U30">
            <v>4.9553856839499998E-5</v>
          </cell>
          <cell r="V30">
            <v>6.1699797694800005E-5</v>
          </cell>
          <cell r="W30">
            <v>4.6852240550500002E-5</v>
          </cell>
          <cell r="X30">
            <v>4.5948340094200002E-5</v>
          </cell>
          <cell r="Y30">
            <v>4.6215091872000002E-5</v>
          </cell>
          <cell r="Z30">
            <v>4.1650673521500002E-5</v>
          </cell>
          <cell r="AA30">
            <v>2.55215276564E-5</v>
          </cell>
          <cell r="AB30">
            <v>-7.7139868067599994E-6</v>
          </cell>
          <cell r="AC30">
            <v>3.3697520399800001E-7</v>
          </cell>
          <cell r="AD30">
            <v>6.06289842086E-6</v>
          </cell>
          <cell r="AE30">
            <v>9.6558071863900006E-6</v>
          </cell>
          <cell r="AF30">
            <v>2.1138312041299998E-5</v>
          </cell>
          <cell r="AG30">
            <v>3.2528707753399999E-5</v>
          </cell>
          <cell r="AH30">
            <v>2.98965691862E-5</v>
          </cell>
          <cell r="AI30">
            <v>2.65473030987E-5</v>
          </cell>
          <cell r="AJ30">
            <v>2.37334565577E-5</v>
          </cell>
          <cell r="AK30">
            <v>1.9695562452500001E-5</v>
          </cell>
          <cell r="AL30">
            <v>1.54452435585E-5</v>
          </cell>
          <cell r="AM30">
            <v>1.3485983476100001E-5</v>
          </cell>
          <cell r="AN30">
            <v>1.2126623772799999E-5</v>
          </cell>
          <cell r="AO30">
            <v>-6.4891739133999996E-6</v>
          </cell>
          <cell r="AP30">
            <v>4.89851396328E-7</v>
          </cell>
          <cell r="AQ30">
            <v>1.36796773567E-5</v>
          </cell>
          <cell r="AR30">
            <v>2.13622935564E-5</v>
          </cell>
          <cell r="AS30">
            <v>4.2124896924899998E-5</v>
          </cell>
          <cell r="AT30">
            <v>6.4893453190400006E-5</v>
          </cell>
          <cell r="AU30">
            <v>6.2657650391899998E-5</v>
          </cell>
          <cell r="AV30">
            <v>6.3491041441599995E-5</v>
          </cell>
          <cell r="AW30">
            <v>6.25511989935E-5</v>
          </cell>
          <cell r="AX30">
            <v>6.1609096967600005E-5</v>
          </cell>
          <cell r="AY30">
            <v>5.7699782497700002E-5</v>
          </cell>
          <cell r="AZ30">
            <v>5.1737749499500003E-5</v>
          </cell>
          <cell r="BA30">
            <v>3.7390687210900001E-5</v>
          </cell>
        </row>
        <row r="31">
          <cell r="B31">
            <v>2.39501323384E-5</v>
          </cell>
          <cell r="C31">
            <v>2.0794496915299999E-5</v>
          </cell>
          <cell r="D31">
            <v>1.3750936573300001E-5</v>
          </cell>
          <cell r="E31">
            <v>1.2285944008100001E-5</v>
          </cell>
          <cell r="F31">
            <v>1.1989951251299999E-5</v>
          </cell>
          <cell r="G31">
            <v>6.5213547070100001E-6</v>
          </cell>
          <cell r="H31">
            <v>5.52859879228E-6</v>
          </cell>
          <cell r="I31">
            <v>6.7141197101299996E-6</v>
          </cell>
          <cell r="J31">
            <v>4.8655331918400001E-6</v>
          </cell>
          <cell r="K31">
            <v>5.6735402775999997E-8</v>
          </cell>
          <cell r="L31">
            <v>-1.65483983006E-7</v>
          </cell>
          <cell r="M31">
            <v>-7.78021479371E-7</v>
          </cell>
          <cell r="N31">
            <v>-8.1592616145400005E-7</v>
          </cell>
          <cell r="O31">
            <v>1.77272006815E-4</v>
          </cell>
          <cell r="P31">
            <v>1.14717207797E-4</v>
          </cell>
          <cell r="Q31">
            <v>8.68979437837E-5</v>
          </cell>
          <cell r="R31">
            <v>6.6527631909199997E-5</v>
          </cell>
          <cell r="S31">
            <v>5.0699564617899998E-5</v>
          </cell>
          <cell r="T31">
            <v>7.8008646079600002E-6</v>
          </cell>
          <cell r="U31">
            <v>-1.46133654667E-8</v>
          </cell>
          <cell r="V31">
            <v>-5.7506410304300001E-6</v>
          </cell>
          <cell r="W31">
            <v>-8.7365953636000006E-6</v>
          </cell>
          <cell r="X31">
            <v>-6.5376887994400004E-6</v>
          </cell>
          <cell r="Y31">
            <v>3.92052912515E-7</v>
          </cell>
          <cell r="Z31">
            <v>-2.2198837903800001E-6</v>
          </cell>
          <cell r="AA31">
            <v>-2.6127985833699999E-6</v>
          </cell>
          <cell r="AB31">
            <v>7.5867594258500004E-5</v>
          </cell>
          <cell r="AC31">
            <v>6.2414116074699998E-5</v>
          </cell>
          <cell r="AD31">
            <v>4.8653586403E-5</v>
          </cell>
          <cell r="AE31">
            <v>4.0247659703500001E-5</v>
          </cell>
          <cell r="AF31">
            <v>3.31484280746E-5</v>
          </cell>
          <cell r="AG31">
            <v>2.3923455875999999E-5</v>
          </cell>
          <cell r="AH31">
            <v>1.88235739375E-5</v>
          </cell>
          <cell r="AI31">
            <v>1.5300014525799999E-5</v>
          </cell>
          <cell r="AJ31">
            <v>9.2797476230999998E-6</v>
          </cell>
          <cell r="AK31">
            <v>7.7567481416400001E-6</v>
          </cell>
          <cell r="AL31">
            <v>6.3634074883700001E-6</v>
          </cell>
          <cell r="AM31">
            <v>5.55522710975E-6</v>
          </cell>
          <cell r="AN31">
            <v>3.24092558373E-6</v>
          </cell>
          <cell r="AO31">
            <v>1.3393810424799999E-4</v>
          </cell>
          <cell r="AP31">
            <v>9.2109266182300006E-5</v>
          </cell>
          <cell r="AQ31">
            <v>5.7104190601300003E-5</v>
          </cell>
          <cell r="AR31">
            <v>5.3031452236999999E-5</v>
          </cell>
          <cell r="AS31">
            <v>4.3161640899800003E-5</v>
          </cell>
          <cell r="AT31">
            <v>1.51022093618E-5</v>
          </cell>
          <cell r="AU31">
            <v>5.7016066402600003E-6</v>
          </cell>
          <cell r="AV31">
            <v>3.9030429067100001E-6</v>
          </cell>
          <cell r="AW31">
            <v>8.7683370541099996E-8</v>
          </cell>
          <cell r="AX31">
            <v>-1.7623798492699999E-6</v>
          </cell>
          <cell r="AY31">
            <v>-5.4645838345899997E-6</v>
          </cell>
          <cell r="AZ31">
            <v>-7.1724909557500001E-6</v>
          </cell>
          <cell r="BA31">
            <v>-5.0761558130899995E-7</v>
          </cell>
        </row>
        <row r="32">
          <cell r="B32">
            <v>1.28815753887E-5</v>
          </cell>
          <cell r="C32">
            <v>1.6771300646000001E-5</v>
          </cell>
          <cell r="D32">
            <v>2.0538045985200001E-5</v>
          </cell>
          <cell r="E32">
            <v>2.3060593588600002E-5</v>
          </cell>
          <cell r="F32">
            <v>2.63965885497E-5</v>
          </cell>
          <cell r="G32">
            <v>2.55022770007E-5</v>
          </cell>
          <cell r="H32">
            <v>2.44248010797E-5</v>
          </cell>
          <cell r="I32">
            <v>2.2835160754700002E-5</v>
          </cell>
          <cell r="J32">
            <v>1.9281520335999999E-5</v>
          </cell>
          <cell r="K32">
            <v>1.03567621652E-5</v>
          </cell>
          <cell r="L32">
            <v>5.3506546124400001E-6</v>
          </cell>
          <cell r="M32">
            <v>3.9956019006200002E-6</v>
          </cell>
          <cell r="N32">
            <v>4.0242452073899999E-6</v>
          </cell>
          <cell r="O32">
            <v>1.14717207797E-4</v>
          </cell>
          <cell r="P32">
            <v>1.05496737322E-4</v>
          </cell>
          <cell r="Q32">
            <v>9.6210418747500002E-5</v>
          </cell>
          <cell r="R32">
            <v>8.9989842256799998E-5</v>
          </cell>
          <cell r="S32">
            <v>8.0165047352800001E-5</v>
          </cell>
          <cell r="T32">
            <v>2.1311099375999999E-5</v>
          </cell>
          <cell r="U32">
            <v>1.2157470249100001E-5</v>
          </cell>
          <cell r="V32">
            <v>6.5236517922499996E-6</v>
          </cell>
          <cell r="W32">
            <v>8.6730543408900004E-7</v>
          </cell>
          <cell r="X32">
            <v>4.6653263030699999E-7</v>
          </cell>
          <cell r="Y32">
            <v>4.5230764085400004E-6</v>
          </cell>
          <cell r="Z32">
            <v>8.9260677720100002E-7</v>
          </cell>
          <cell r="AA32">
            <v>-3.7187397818100001E-6</v>
          </cell>
          <cell r="AB32">
            <v>5.6225444998399997E-5</v>
          </cell>
          <cell r="AC32">
            <v>5.5679717368300003E-5</v>
          </cell>
          <cell r="AD32">
            <v>4.9072014798100002E-5</v>
          </cell>
          <cell r="AE32">
            <v>4.3414715188199998E-5</v>
          </cell>
          <cell r="AF32">
            <v>3.8316404334099998E-5</v>
          </cell>
          <cell r="AG32">
            <v>2.8444796750400001E-5</v>
          </cell>
          <cell r="AH32">
            <v>2.09228389138E-5</v>
          </cell>
          <cell r="AI32">
            <v>1.6826745710600001E-5</v>
          </cell>
          <cell r="AJ32">
            <v>1.0782898440100001E-5</v>
          </cell>
          <cell r="AK32">
            <v>9.7051639922500006E-6</v>
          </cell>
          <cell r="AL32">
            <v>7.2523536801700003E-6</v>
          </cell>
          <cell r="AM32">
            <v>5.1931629687899997E-6</v>
          </cell>
          <cell r="AN32">
            <v>2.6326160301799999E-6</v>
          </cell>
          <cell r="AO32">
            <v>1.09639936847E-4</v>
          </cell>
          <cell r="AP32">
            <v>9.0830873565599994E-5</v>
          </cell>
          <cell r="AQ32">
            <v>6.5573982176800005E-5</v>
          </cell>
          <cell r="AR32">
            <v>6.0965196504499999E-5</v>
          </cell>
          <cell r="AS32">
            <v>5.1944149860399998E-5</v>
          </cell>
          <cell r="AT32">
            <v>3.1942912397500001E-5</v>
          </cell>
          <cell r="AU32">
            <v>1.7480902868699999E-5</v>
          </cell>
          <cell r="AV32">
            <v>1.1492766309499999E-5</v>
          </cell>
          <cell r="AW32">
            <v>7.1476887191199996E-6</v>
          </cell>
          <cell r="AX32">
            <v>2.5701125153900002E-6</v>
          </cell>
          <cell r="AY32">
            <v>-9.4862073583100004E-7</v>
          </cell>
          <cell r="AZ32">
            <v>-4.53690416758E-6</v>
          </cell>
          <cell r="BA32">
            <v>1.75861568381E-6</v>
          </cell>
        </row>
        <row r="33">
          <cell r="B33">
            <v>6.3723592912999998E-7</v>
          </cell>
          <cell r="C33">
            <v>1.21531877131E-5</v>
          </cell>
          <cell r="D33">
            <v>3.4698782581000002E-5</v>
          </cell>
          <cell r="E33">
            <v>4.9193463102200002E-5</v>
          </cell>
          <cell r="F33">
            <v>6.4801438372400004E-5</v>
          </cell>
          <cell r="G33">
            <v>7.3873639175400002E-5</v>
          </cell>
          <cell r="H33">
            <v>7.1543172024599998E-5</v>
          </cell>
          <cell r="I33">
            <v>6.7055134125300006E-5</v>
          </cell>
          <cell r="J33">
            <v>5.96476557382E-5</v>
          </cell>
          <cell r="K33">
            <v>4.3674673615499998E-5</v>
          </cell>
          <cell r="L33">
            <v>3.2060807708200001E-5</v>
          </cell>
          <cell r="M33">
            <v>2.7676417682799999E-5</v>
          </cell>
          <cell r="N33">
            <v>2.7690607907599999E-5</v>
          </cell>
          <cell r="O33">
            <v>8.68979437837E-5</v>
          </cell>
          <cell r="P33">
            <v>9.6210418747500002E-5</v>
          </cell>
          <cell r="Q33">
            <v>1.3316851605000001E-4</v>
          </cell>
          <cell r="R33">
            <v>1.5084950179299999E-4</v>
          </cell>
          <cell r="S33">
            <v>1.53169740558E-4</v>
          </cell>
          <cell r="T33">
            <v>5.89197261815E-5</v>
          </cell>
          <cell r="U33">
            <v>4.58339043777E-5</v>
          </cell>
          <cell r="V33">
            <v>3.8650996674300001E-5</v>
          </cell>
          <cell r="W33">
            <v>2.98970377734E-5</v>
          </cell>
          <cell r="X33">
            <v>2.5314212411599999E-5</v>
          </cell>
          <cell r="Y33">
            <v>2.4864588623200001E-5</v>
          </cell>
          <cell r="Z33">
            <v>1.7827974422599999E-5</v>
          </cell>
          <cell r="AA33">
            <v>3.7042069766E-6</v>
          </cell>
          <cell r="AB33">
            <v>3.2470811365400002E-5</v>
          </cell>
          <cell r="AC33">
            <v>4.0654560764099998E-5</v>
          </cell>
          <cell r="AD33">
            <v>4.51346828892E-5</v>
          </cell>
          <cell r="AE33">
            <v>4.4224422242799999E-5</v>
          </cell>
          <cell r="AF33">
            <v>4.7278996689200001E-5</v>
          </cell>
          <cell r="AG33">
            <v>4.2780567287399998E-5</v>
          </cell>
          <cell r="AH33">
            <v>3.04683562796E-5</v>
          </cell>
          <cell r="AI33">
            <v>2.4011995718E-5</v>
          </cell>
          <cell r="AJ33">
            <v>1.81204910989E-5</v>
          </cell>
          <cell r="AK33">
            <v>1.52471982234E-5</v>
          </cell>
          <cell r="AL33">
            <v>1.1330104154399999E-5</v>
          </cell>
          <cell r="AM33">
            <v>7.9417772495500004E-6</v>
          </cell>
          <cell r="AN33">
            <v>4.3784195146999996E-6</v>
          </cell>
          <cell r="AO33">
            <v>8.2696267420100003E-5</v>
          </cell>
          <cell r="AP33">
            <v>8.8061078133800004E-5</v>
          </cell>
          <cell r="AQ33">
            <v>8.3051862594199995E-5</v>
          </cell>
          <cell r="AR33">
            <v>7.81713891224E-5</v>
          </cell>
          <cell r="AS33">
            <v>7.7147084777099998E-5</v>
          </cell>
          <cell r="AT33">
            <v>7.83910805746E-5</v>
          </cell>
          <cell r="AU33">
            <v>5.3922794127800001E-5</v>
          </cell>
          <cell r="AV33">
            <v>4.2911661347599998E-5</v>
          </cell>
          <cell r="AW33">
            <v>3.32375796686E-5</v>
          </cell>
          <cell r="AX33">
            <v>2.6737582432100001E-5</v>
          </cell>
          <cell r="AY33">
            <v>2.10558419789E-5</v>
          </cell>
          <cell r="AZ33">
            <v>1.4604937797400001E-5</v>
          </cell>
          <cell r="BA33">
            <v>1.27230265509E-5</v>
          </cell>
        </row>
        <row r="34">
          <cell r="B34">
            <v>-9.5586162595299996E-6</v>
          </cell>
          <cell r="C34">
            <v>9.2420508971500003E-6</v>
          </cell>
          <cell r="D34">
            <v>4.7565091173200001E-5</v>
          </cell>
          <cell r="E34">
            <v>7.2099720144600001E-5</v>
          </cell>
          <cell r="F34">
            <v>9.9297080151999995E-5</v>
          </cell>
          <cell r="G34">
            <v>1.14178672556E-4</v>
          </cell>
          <cell r="H34">
            <v>1.13258566313E-4</v>
          </cell>
          <cell r="I34">
            <v>1.0613029117500001E-4</v>
          </cell>
          <cell r="J34">
            <v>9.5321840696300001E-5</v>
          </cell>
          <cell r="K34">
            <v>7.3342308893500002E-5</v>
          </cell>
          <cell r="L34">
            <v>5.6427019275900002E-5</v>
          </cell>
          <cell r="M34">
            <v>4.9996203990000002E-5</v>
          </cell>
          <cell r="N34">
            <v>4.9997795784600003E-5</v>
          </cell>
          <cell r="O34">
            <v>6.6527631909199997E-5</v>
          </cell>
          <cell r="P34">
            <v>8.9989842256799998E-5</v>
          </cell>
          <cell r="Q34">
            <v>1.5084950179299999E-4</v>
          </cell>
          <cell r="R34">
            <v>2.0235181743700001E-4</v>
          </cell>
          <cell r="S34">
            <v>2.11667947219E-4</v>
          </cell>
          <cell r="T34">
            <v>1.01609083365E-4</v>
          </cell>
          <cell r="U34">
            <v>8.3111063311399998E-5</v>
          </cell>
          <cell r="V34">
            <v>7.5983287474799995E-5</v>
          </cell>
          <cell r="W34">
            <v>6.1471889914300001E-5</v>
          </cell>
          <cell r="X34">
            <v>5.1185770900699998E-5</v>
          </cell>
          <cell r="Y34">
            <v>4.3850779931299999E-5</v>
          </cell>
          <cell r="Z34">
            <v>3.2942058588699997E-5</v>
          </cell>
          <cell r="AA34">
            <v>7.6327546725999999E-6</v>
          </cell>
          <cell r="AB34">
            <v>2.8193733702299998E-5</v>
          </cell>
          <cell r="AC34">
            <v>3.92943397231E-5</v>
          </cell>
          <cell r="AD34">
            <v>4.8698265127400001E-5</v>
          </cell>
          <cell r="AE34">
            <v>4.9967408801400003E-5</v>
          </cell>
          <cell r="AF34">
            <v>5.93036510245E-5</v>
          </cell>
          <cell r="AG34">
            <v>5.86103900196E-5</v>
          </cell>
          <cell r="AH34">
            <v>4.1269791996200001E-5</v>
          </cell>
          <cell r="AI34">
            <v>3.2486574060800002E-5</v>
          </cell>
          <cell r="AJ34">
            <v>2.6615778818599999E-5</v>
          </cell>
          <cell r="AK34">
            <v>2.2163851990499999E-5</v>
          </cell>
          <cell r="AL34">
            <v>1.6346672922800001E-5</v>
          </cell>
          <cell r="AM34">
            <v>1.03693147419E-5</v>
          </cell>
          <cell r="AN34">
            <v>5.1193385830699998E-6</v>
          </cell>
          <cell r="AO34">
            <v>7.2100459053199998E-5</v>
          </cell>
          <cell r="AP34">
            <v>8.5262747908700003E-5</v>
          </cell>
          <cell r="AQ34">
            <v>9.6604537775599997E-5</v>
          </cell>
          <cell r="AR34">
            <v>9.6841855296300001E-5</v>
          </cell>
          <cell r="AS34">
            <v>1.04783677596E-4</v>
          </cell>
          <cell r="AT34">
            <v>1.2662544000000001E-4</v>
          </cell>
          <cell r="AU34">
            <v>9.1446460470100003E-5</v>
          </cell>
          <cell r="AV34">
            <v>7.5192404821500006E-5</v>
          </cell>
          <cell r="AW34">
            <v>6.0295894078200003E-5</v>
          </cell>
          <cell r="AX34">
            <v>4.9899709891100003E-5</v>
          </cell>
          <cell r="AY34">
            <v>3.8567097275300003E-5</v>
          </cell>
          <cell r="AZ34">
            <v>2.9495917497600001E-5</v>
          </cell>
          <cell r="BA34">
            <v>1.9559421942200001E-5</v>
          </cell>
        </row>
        <row r="35">
          <cell r="B35">
            <v>-5.7404234101999999E-6</v>
          </cell>
          <cell r="C35">
            <v>1.3643992263E-5</v>
          </cell>
          <cell r="D35">
            <v>5.5032248534600002E-5</v>
          </cell>
          <cell r="E35">
            <v>8.5153446680299996E-5</v>
          </cell>
          <cell r="F35">
            <v>1.2068921597500001E-4</v>
          </cell>
          <cell r="G35">
            <v>1.41077498526E-4</v>
          </cell>
          <cell r="H35">
            <v>1.4005337111100001E-4</v>
          </cell>
          <cell r="I35">
            <v>1.33148415125E-4</v>
          </cell>
          <cell r="J35">
            <v>1.2126081734800001E-4</v>
          </cell>
          <cell r="K35">
            <v>9.7637103402499996E-5</v>
          </cell>
          <cell r="L35">
            <v>7.8409689592100004E-5</v>
          </cell>
          <cell r="M35">
            <v>7.0921706046300005E-5</v>
          </cell>
          <cell r="N35">
            <v>7.0912572048299993E-5</v>
          </cell>
          <cell r="O35">
            <v>5.0699564617899998E-5</v>
          </cell>
          <cell r="P35">
            <v>8.0165047352800001E-5</v>
          </cell>
          <cell r="Q35">
            <v>1.53169740558E-4</v>
          </cell>
          <cell r="R35">
            <v>2.11667947219E-4</v>
          </cell>
          <cell r="S35">
            <v>2.4240639496800001E-4</v>
          </cell>
          <cell r="T35">
            <v>1.1459484580100001E-4</v>
          </cell>
          <cell r="U35">
            <v>9.9205223197500002E-5</v>
          </cell>
          <cell r="V35">
            <v>9.5612810477299997E-5</v>
          </cell>
          <cell r="W35">
            <v>8.1428063575600005E-5</v>
          </cell>
          <cell r="X35">
            <v>6.9596847828499995E-5</v>
          </cell>
          <cell r="Y35">
            <v>6.0171708901900002E-5</v>
          </cell>
          <cell r="Z35">
            <v>4.6583411368400001E-5</v>
          </cell>
          <cell r="AA35">
            <v>1.3457494226900001E-5</v>
          </cell>
          <cell r="AB35">
            <v>1.7899130863699999E-5</v>
          </cell>
          <cell r="AC35">
            <v>3.3341404286799999E-5</v>
          </cell>
          <cell r="AD35">
            <v>4.6311801293599999E-5</v>
          </cell>
          <cell r="AE35">
            <v>5.2567347272599999E-5</v>
          </cell>
          <cell r="AF35">
            <v>6.9420501091700004E-5</v>
          </cell>
          <cell r="AG35">
            <v>7.2583090190600003E-5</v>
          </cell>
          <cell r="AH35">
            <v>5.3541044388800003E-5</v>
          </cell>
          <cell r="AI35">
            <v>4.2734490070600001E-5</v>
          </cell>
          <cell r="AJ35">
            <v>3.5583242402800003E-5</v>
          </cell>
          <cell r="AK35">
            <v>2.8861840118499999E-5</v>
          </cell>
          <cell r="AL35">
            <v>2.1417961688900001E-5</v>
          </cell>
          <cell r="AM35">
            <v>1.49323221937E-5</v>
          </cell>
          <cell r="AN35">
            <v>8.6372075469599993E-6</v>
          </cell>
          <cell r="AO35">
            <v>7.1317263300199997E-5</v>
          </cell>
          <cell r="AP35">
            <v>9.0602566407999995E-5</v>
          </cell>
          <cell r="AQ35">
            <v>1.11761647943E-4</v>
          </cell>
          <cell r="AR35">
            <v>1.20253106175E-4</v>
          </cell>
          <cell r="AS35">
            <v>1.40235088408E-4</v>
          </cell>
          <cell r="AT35">
            <v>1.60993099186E-4</v>
          </cell>
          <cell r="AU35">
            <v>1.20898253118E-4</v>
          </cell>
          <cell r="AV35">
            <v>1.02834787933E-4</v>
          </cell>
          <cell r="AW35">
            <v>8.6644538737799996E-5</v>
          </cell>
          <cell r="AX35">
            <v>7.4937325676300006E-5</v>
          </cell>
          <cell r="AY35">
            <v>6.13270998013E-5</v>
          </cell>
          <cell r="AZ35">
            <v>4.9180487227100001E-5</v>
          </cell>
          <cell r="BA35">
            <v>3.2730244580100002E-5</v>
          </cell>
        </row>
        <row r="36">
          <cell r="B36">
            <v>-9.8891690136599994E-7</v>
          </cell>
          <cell r="C36">
            <v>1.1290927047499999E-6</v>
          </cell>
          <cell r="D36">
            <v>2.21918203445E-5</v>
          </cell>
          <cell r="E36">
            <v>4.04108889704E-5</v>
          </cell>
          <cell r="F36">
            <v>6.3247192094699996E-5</v>
          </cell>
          <cell r="G36">
            <v>7.4860690601399998E-5</v>
          </cell>
          <cell r="H36">
            <v>7.6894525038899997E-5</v>
          </cell>
          <cell r="I36">
            <v>7.3752461792499999E-5</v>
          </cell>
          <cell r="J36">
            <v>7.1612857339299995E-5</v>
          </cell>
          <cell r="K36">
            <v>6.4286160901300002E-5</v>
          </cell>
          <cell r="L36">
            <v>5.7446593457799997E-5</v>
          </cell>
          <cell r="M36">
            <v>5.5185359716699998E-5</v>
          </cell>
          <cell r="N36">
            <v>5.5140251948999997E-5</v>
          </cell>
          <cell r="O36">
            <v>7.8008646079600002E-6</v>
          </cell>
          <cell r="P36">
            <v>2.1311099375999999E-5</v>
          </cell>
          <cell r="Q36">
            <v>5.89197261815E-5</v>
          </cell>
          <cell r="R36">
            <v>1.01609083365E-4</v>
          </cell>
          <cell r="S36">
            <v>1.1459484580100001E-4</v>
          </cell>
          <cell r="T36">
            <v>3.7790223711600001E-4</v>
          </cell>
          <cell r="U36">
            <v>2.7325939445200001E-4</v>
          </cell>
          <cell r="V36">
            <v>2.0051299704299999E-4</v>
          </cell>
          <cell r="W36">
            <v>1.45258334231E-4</v>
          </cell>
          <cell r="X36">
            <v>1.1656762681599999E-4</v>
          </cell>
          <cell r="Y36">
            <v>7.67447627666E-5</v>
          </cell>
          <cell r="Z36">
            <v>6.01996254572E-5</v>
          </cell>
          <cell r="AA36">
            <v>8.4406982772999995E-6</v>
          </cell>
          <cell r="AB36">
            <v>3.77340555606E-6</v>
          </cell>
          <cell r="AC36">
            <v>1.36452730884E-5</v>
          </cell>
          <cell r="AD36">
            <v>2.7073820682499999E-5</v>
          </cell>
          <cell r="AE36">
            <v>5.1906169041199997E-5</v>
          </cell>
          <cell r="AF36">
            <v>8.39608072119E-5</v>
          </cell>
          <cell r="AG36">
            <v>9.61640385432E-5</v>
          </cell>
          <cell r="AH36">
            <v>8.6166547505599995E-5</v>
          </cell>
          <cell r="AI36">
            <v>7.9767934964700005E-5</v>
          </cell>
          <cell r="AJ36">
            <v>7.5356371454799999E-5</v>
          </cell>
          <cell r="AK36">
            <v>6.1328344745599994E-5</v>
          </cell>
          <cell r="AL36">
            <v>5.1851230730199997E-5</v>
          </cell>
          <cell r="AM36">
            <v>4.3973509385899998E-5</v>
          </cell>
          <cell r="AN36">
            <v>3.4228923149300002E-5</v>
          </cell>
          <cell r="AO36">
            <v>5.4289865795799998E-5</v>
          </cell>
          <cell r="AP36">
            <v>5.4036707477599998E-5</v>
          </cell>
          <cell r="AQ36">
            <v>8.6712880688799996E-5</v>
          </cell>
          <cell r="AR36">
            <v>1.3931045959099999E-4</v>
          </cell>
          <cell r="AS36">
            <v>1.8396575372800001E-4</v>
          </cell>
          <cell r="AT36">
            <v>1.9922372227100001E-4</v>
          </cell>
          <cell r="AU36">
            <v>1.91045819061E-4</v>
          </cell>
          <cell r="AV36">
            <v>1.72102475974E-4</v>
          </cell>
          <cell r="AW36">
            <v>1.6057838399799999E-4</v>
          </cell>
          <cell r="AX36">
            <v>1.4102232684499999E-4</v>
          </cell>
          <cell r="AY36">
            <v>1.12348630606E-4</v>
          </cell>
          <cell r="AZ36">
            <v>8.8688448910699997E-5</v>
          </cell>
          <cell r="BA36">
            <v>1.4351925392899999E-5</v>
          </cell>
        </row>
        <row r="37">
          <cell r="B37">
            <v>1.34707994229E-6</v>
          </cell>
          <cell r="C37">
            <v>2.3918441165099999E-6</v>
          </cell>
          <cell r="D37">
            <v>1.9893342772299999E-5</v>
          </cell>
          <cell r="E37">
            <v>3.63175449882E-5</v>
          </cell>
          <cell r="F37">
            <v>5.7627934672899999E-5</v>
          </cell>
          <cell r="G37">
            <v>6.6543249024300004E-5</v>
          </cell>
          <cell r="H37">
            <v>6.93835311448E-5</v>
          </cell>
          <cell r="I37">
            <v>6.6958310582100001E-5</v>
          </cell>
          <cell r="J37">
            <v>6.5119808406899999E-5</v>
          </cell>
          <cell r="K37">
            <v>5.8187620631900002E-5</v>
          </cell>
          <cell r="L37">
            <v>5.1881111641700001E-5</v>
          </cell>
          <cell r="M37">
            <v>4.9582200583100003E-5</v>
          </cell>
          <cell r="N37">
            <v>4.9553856839499998E-5</v>
          </cell>
          <cell r="O37">
            <v>-1.46133654667E-8</v>
          </cell>
          <cell r="P37">
            <v>1.2157470249100001E-5</v>
          </cell>
          <cell r="Q37">
            <v>4.58339043777E-5</v>
          </cell>
          <cell r="R37">
            <v>8.3111063311399998E-5</v>
          </cell>
          <cell r="S37">
            <v>9.9205223197500002E-5</v>
          </cell>
          <cell r="T37">
            <v>2.7325939445200001E-4</v>
          </cell>
          <cell r="U37">
            <v>2.18744703246E-4</v>
          </cell>
          <cell r="V37">
            <v>1.76632755653E-4</v>
          </cell>
          <cell r="W37">
            <v>1.5318380798299999E-4</v>
          </cell>
          <cell r="X37">
            <v>1.21799898788E-4</v>
          </cell>
          <cell r="Y37">
            <v>8.0295713376599996E-5</v>
          </cell>
          <cell r="Z37">
            <v>6.3595949338399996E-5</v>
          </cell>
          <cell r="AA37">
            <v>1.2169279537400001E-5</v>
          </cell>
          <cell r="AB37">
            <v>-4.7024122804300002E-6</v>
          </cell>
          <cell r="AC37">
            <v>3.1914882702700001E-6</v>
          </cell>
          <cell r="AD37">
            <v>1.6511187473300001E-5</v>
          </cell>
          <cell r="AE37">
            <v>4.4687196865300003E-5</v>
          </cell>
          <cell r="AF37">
            <v>7.9623886038199997E-5</v>
          </cell>
          <cell r="AG37">
            <v>9.1809848522200001E-5</v>
          </cell>
          <cell r="AH37">
            <v>8.3124141961199996E-5</v>
          </cell>
          <cell r="AI37">
            <v>7.6894297860800003E-5</v>
          </cell>
          <cell r="AJ37">
            <v>7.3954669063200002E-5</v>
          </cell>
          <cell r="AK37">
            <v>6.0813118062100002E-5</v>
          </cell>
          <cell r="AL37">
            <v>5.1075718416199998E-5</v>
          </cell>
          <cell r="AM37">
            <v>4.3631776293600002E-5</v>
          </cell>
          <cell r="AN37">
            <v>3.62030772564E-5</v>
          </cell>
          <cell r="AO37">
            <v>3.2510225531899998E-5</v>
          </cell>
          <cell r="AP37">
            <v>3.1576830548899997E-5</v>
          </cell>
          <cell r="AQ37">
            <v>7.0011011821500001E-5</v>
          </cell>
          <cell r="AR37">
            <v>1.24879314329E-4</v>
          </cell>
          <cell r="AS37">
            <v>1.74285240435E-4</v>
          </cell>
          <cell r="AT37">
            <v>1.92160794826E-4</v>
          </cell>
          <cell r="AU37">
            <v>1.7910020475600001E-4</v>
          </cell>
          <cell r="AV37">
            <v>1.6219840876099999E-4</v>
          </cell>
          <cell r="AW37">
            <v>1.5388379704699999E-4</v>
          </cell>
          <cell r="AX37">
            <v>1.3569646776399999E-4</v>
          </cell>
          <cell r="AY37">
            <v>1.10260773898E-4</v>
          </cell>
          <cell r="AZ37">
            <v>9.0277316047899999E-5</v>
          </cell>
          <cell r="BA37">
            <v>2.9119952065999999E-5</v>
          </cell>
        </row>
        <row r="38">
          <cell r="B38">
            <v>-2.12896271908E-6</v>
          </cell>
          <cell r="C38">
            <v>7.8651685803399997E-7</v>
          </cell>
          <cell r="D38">
            <v>1.8274586660399999E-5</v>
          </cell>
          <cell r="E38">
            <v>3.33458910758E-5</v>
          </cell>
          <cell r="F38">
            <v>5.4705396699899999E-5</v>
          </cell>
          <cell r="G38">
            <v>7.4956678773299996E-5</v>
          </cell>
          <cell r="H38">
            <v>7.4997883006200006E-5</v>
          </cell>
          <cell r="I38">
            <v>7.4946064366200003E-5</v>
          </cell>
          <cell r="J38">
            <v>7.3026720721199994E-5</v>
          </cell>
          <cell r="K38">
            <v>7.0628737401600002E-5</v>
          </cell>
          <cell r="L38">
            <v>6.5922391831799994E-5</v>
          </cell>
          <cell r="M38">
            <v>6.1749148862499999E-5</v>
          </cell>
          <cell r="N38">
            <v>6.1699797694800005E-5</v>
          </cell>
          <cell r="O38">
            <v>-5.7506410304300001E-6</v>
          </cell>
          <cell r="P38">
            <v>6.5236517922499996E-6</v>
          </cell>
          <cell r="Q38">
            <v>3.8650996674300001E-5</v>
          </cell>
          <cell r="R38">
            <v>7.5983287474799995E-5</v>
          </cell>
          <cell r="S38">
            <v>9.5612810477299997E-5</v>
          </cell>
          <cell r="T38">
            <v>2.0051299704299999E-4</v>
          </cell>
          <cell r="U38">
            <v>1.76632755653E-4</v>
          </cell>
          <cell r="V38">
            <v>2.3211744710600001E-4</v>
          </cell>
          <cell r="W38">
            <v>1.58903967325E-4</v>
          </cell>
          <cell r="X38">
            <v>1.2292599421999999E-4</v>
          </cell>
          <cell r="Y38">
            <v>8.0262521566299994E-5</v>
          </cell>
          <cell r="Z38">
            <v>6.8935356864500004E-5</v>
          </cell>
          <cell r="AA38">
            <v>2.1196183836399999E-5</v>
          </cell>
          <cell r="AB38">
            <v>7.4749240995899996E-6</v>
          </cell>
          <cell r="AC38">
            <v>4.2999045555600004E-6</v>
          </cell>
          <cell r="AD38">
            <v>1.4231657042300001E-5</v>
          </cell>
          <cell r="AE38">
            <v>4.0982879691999998E-5</v>
          </cell>
          <cell r="AF38">
            <v>7.39832640542E-5</v>
          </cell>
          <cell r="AG38">
            <v>8.7085451555599997E-5</v>
          </cell>
          <cell r="AH38">
            <v>7.9327467015400006E-5</v>
          </cell>
          <cell r="AI38">
            <v>7.3923105473399996E-5</v>
          </cell>
          <cell r="AJ38">
            <v>7.1831284560099995E-5</v>
          </cell>
          <cell r="AK38">
            <v>5.7063059023200002E-5</v>
          </cell>
          <cell r="AL38">
            <v>4.7662807264999997E-5</v>
          </cell>
          <cell r="AM38">
            <v>4.18167589966E-5</v>
          </cell>
          <cell r="AN38">
            <v>3.8452059238299999E-5</v>
          </cell>
          <cell r="AO38">
            <v>1.6213503584800002E-5</v>
          </cell>
          <cell r="AP38">
            <v>1.46738211477E-5</v>
          </cell>
          <cell r="AQ38">
            <v>5.3348419890999999E-5</v>
          </cell>
          <cell r="AR38">
            <v>1.07368874377E-4</v>
          </cell>
          <cell r="AS38">
            <v>1.61107255639E-4</v>
          </cell>
          <cell r="AT38">
            <v>1.8335780328599999E-4</v>
          </cell>
          <cell r="AU38">
            <v>1.6787142358099999E-4</v>
          </cell>
          <cell r="AV38">
            <v>1.5686408318199999E-4</v>
          </cell>
          <cell r="AW38">
            <v>1.5076942240300001E-4</v>
          </cell>
          <cell r="AX38">
            <v>1.3263973314499999E-4</v>
          </cell>
          <cell r="AY38">
            <v>1.0716108709499999E-4</v>
          </cell>
          <cell r="AZ38">
            <v>8.9258309842700005E-5</v>
          </cell>
          <cell r="BA38">
            <v>4.2862105210800003E-5</v>
          </cell>
        </row>
        <row r="39">
          <cell r="B39">
            <v>3.6717809877400001E-6</v>
          </cell>
          <cell r="C39">
            <v>2.2277693307499998E-6</v>
          </cell>
          <cell r="D39">
            <v>1.4763751962200001E-5</v>
          </cell>
          <cell r="E39">
            <v>2.8992999751299998E-5</v>
          </cell>
          <cell r="F39">
            <v>4.9401741196799998E-5</v>
          </cell>
          <cell r="G39">
            <v>5.7252107600699997E-5</v>
          </cell>
          <cell r="H39">
            <v>6.1630749373900001E-5</v>
          </cell>
          <cell r="I39">
            <v>6.04615153612E-5</v>
          </cell>
          <cell r="J39">
            <v>5.9766632606300003E-5</v>
          </cell>
          <cell r="K39">
            <v>5.4368103971299999E-5</v>
          </cell>
          <cell r="L39">
            <v>4.9585607175199998E-5</v>
          </cell>
          <cell r="M39">
            <v>4.6852218864899997E-5</v>
          </cell>
          <cell r="N39">
            <v>4.6852240550500002E-5</v>
          </cell>
          <cell r="O39">
            <v>-8.7365953636000006E-6</v>
          </cell>
          <cell r="P39">
            <v>8.6730543408900004E-7</v>
          </cell>
          <cell r="Q39">
            <v>2.98970377734E-5</v>
          </cell>
          <cell r="R39">
            <v>6.1471889914300001E-5</v>
          </cell>
          <cell r="S39">
            <v>8.1428063575600005E-5</v>
          </cell>
          <cell r="T39">
            <v>1.45258334231E-4</v>
          </cell>
          <cell r="U39">
            <v>1.5318380798299999E-4</v>
          </cell>
          <cell r="V39">
            <v>1.58903967325E-4</v>
          </cell>
          <cell r="W39">
            <v>1.7684564358100001E-4</v>
          </cell>
          <cell r="X39">
            <v>1.3703250309400001E-4</v>
          </cell>
          <cell r="Y39">
            <v>8.9346025125799995E-5</v>
          </cell>
          <cell r="Z39">
            <v>7.3320965309799999E-5</v>
          </cell>
          <cell r="AA39">
            <v>2.1934064451900001E-5</v>
          </cell>
          <cell r="AB39">
            <v>-2.1237211690999999E-5</v>
          </cell>
          <cell r="AC39">
            <v>-1.37565016121E-5</v>
          </cell>
          <cell r="AD39">
            <v>1.9134709179499998E-6</v>
          </cell>
          <cell r="AE39">
            <v>3.5783034576700003E-5</v>
          </cell>
          <cell r="AF39">
            <v>7.5808568612700005E-5</v>
          </cell>
          <cell r="AG39">
            <v>8.8625324863400001E-5</v>
          </cell>
          <cell r="AH39">
            <v>8.2132667422900007E-5</v>
          </cell>
          <cell r="AI39">
            <v>7.60815839341E-5</v>
          </cell>
          <cell r="AJ39">
            <v>7.5143616971100005E-5</v>
          </cell>
          <cell r="AK39">
            <v>6.2956721472999993E-5</v>
          </cell>
          <cell r="AL39">
            <v>5.2773326958799998E-5</v>
          </cell>
          <cell r="AM39">
            <v>4.6428915527599997E-5</v>
          </cell>
          <cell r="AN39">
            <v>4.2701614187800001E-5</v>
          </cell>
          <cell r="AO39">
            <v>5.2185734311899996E-7</v>
          </cell>
          <cell r="AP39">
            <v>9.3236702113600003E-8</v>
          </cell>
          <cell r="AQ39">
            <v>4.5862130373300001E-5</v>
          </cell>
          <cell r="AR39">
            <v>1.07332576711E-4</v>
          </cell>
          <cell r="AS39">
            <v>1.6537301224399999E-4</v>
          </cell>
          <cell r="AT39">
            <v>1.8982036897499999E-4</v>
          </cell>
          <cell r="AU39">
            <v>1.6957938959399999E-4</v>
          </cell>
          <cell r="AV39">
            <v>1.5576566662999999E-4</v>
          </cell>
          <cell r="AW39">
            <v>1.5141715619E-4</v>
          </cell>
          <cell r="AX39">
            <v>1.3473540928600001E-4</v>
          </cell>
          <cell r="AY39">
            <v>1.120193643E-4</v>
          </cell>
          <cell r="AZ39">
            <v>9.5264377914099999E-5</v>
          </cell>
          <cell r="BA39">
            <v>5.4595178009999998E-5</v>
          </cell>
        </row>
        <row r="40">
          <cell r="B40">
            <v>5.56751177922E-6</v>
          </cell>
          <cell r="C40">
            <v>5.1853334657099998E-6</v>
          </cell>
          <cell r="D40">
            <v>1.49969058067E-5</v>
          </cell>
          <cell r="E40">
            <v>2.9110665015599999E-5</v>
          </cell>
          <cell r="F40">
            <v>4.7340394957699999E-5</v>
          </cell>
          <cell r="G40">
            <v>5.6109436928099998E-5</v>
          </cell>
          <cell r="H40">
            <v>5.9560079215999997E-5</v>
          </cell>
          <cell r="I40">
            <v>5.8914959250000001E-5</v>
          </cell>
          <cell r="J40">
            <v>5.7811045276000003E-5</v>
          </cell>
          <cell r="K40">
            <v>5.2869597577299999E-5</v>
          </cell>
          <cell r="L40">
            <v>4.8502386578300002E-5</v>
          </cell>
          <cell r="M40">
            <v>4.59545529704E-5</v>
          </cell>
          <cell r="N40">
            <v>4.5948340094200002E-5</v>
          </cell>
          <cell r="O40">
            <v>-6.5376887994400004E-6</v>
          </cell>
          <cell r="P40">
            <v>4.6653263030699999E-7</v>
          </cell>
          <cell r="Q40">
            <v>2.5314212411599999E-5</v>
          </cell>
          <cell r="R40">
            <v>5.1185770900699998E-5</v>
          </cell>
          <cell r="S40">
            <v>6.9596847828499995E-5</v>
          </cell>
          <cell r="T40">
            <v>1.1656762681599999E-4</v>
          </cell>
          <cell r="U40">
            <v>1.21799898788E-4</v>
          </cell>
          <cell r="V40">
            <v>1.2292599421999999E-4</v>
          </cell>
          <cell r="W40">
            <v>1.3703250309400001E-4</v>
          </cell>
          <cell r="X40">
            <v>1.15631815084E-4</v>
          </cell>
          <cell r="Y40">
            <v>8.7303257016699997E-5</v>
          </cell>
          <cell r="Z40">
            <v>7.0760743329199998E-5</v>
          </cell>
          <cell r="AA40">
            <v>2.52665573195E-5</v>
          </cell>
          <cell r="AB40">
            <v>-1.65714910113E-5</v>
          </cell>
          <cell r="AC40">
            <v>-9.3695192921200008E-6</v>
          </cell>
          <cell r="AD40">
            <v>3.7711431285199998E-6</v>
          </cell>
          <cell r="AE40">
            <v>3.0229676952999998E-5</v>
          </cell>
          <cell r="AF40">
            <v>6.2883359542199996E-5</v>
          </cell>
          <cell r="AG40">
            <v>7.4738000661299996E-5</v>
          </cell>
          <cell r="AH40">
            <v>6.96456328735E-5</v>
          </cell>
          <cell r="AI40">
            <v>6.5050724879400003E-5</v>
          </cell>
          <cell r="AJ40">
            <v>6.3448550867400001E-5</v>
          </cell>
          <cell r="AK40">
            <v>5.3864351045799998E-5</v>
          </cell>
          <cell r="AL40">
            <v>4.60560977815E-5</v>
          </cell>
          <cell r="AM40">
            <v>4.0663300446099999E-5</v>
          </cell>
          <cell r="AN40">
            <v>3.5993490511700003E-5</v>
          </cell>
          <cell r="AO40">
            <v>-1.9571950595400001E-6</v>
          </cell>
          <cell r="AP40">
            <v>-1.4669432601499999E-6</v>
          </cell>
          <cell r="AQ40">
            <v>3.5974603323199998E-5</v>
          </cell>
          <cell r="AR40">
            <v>8.3317341709300004E-5</v>
          </cell>
          <cell r="AS40">
            <v>1.31676669118E-4</v>
          </cell>
          <cell r="AT40">
            <v>1.5438119974900001E-4</v>
          </cell>
          <cell r="AU40">
            <v>1.3987320459700001E-4</v>
          </cell>
          <cell r="AV40">
            <v>1.29710945262E-4</v>
          </cell>
          <cell r="AW40">
            <v>1.2716221853299999E-4</v>
          </cell>
          <cell r="AX40">
            <v>1.16005170648E-4</v>
          </cell>
          <cell r="AY40">
            <v>1.0172127549500001E-4</v>
          </cell>
          <cell r="AZ40">
            <v>8.7660772467499997E-5</v>
          </cell>
          <cell r="BA40">
            <v>5.0793488665400001E-5</v>
          </cell>
        </row>
        <row r="41">
          <cell r="B41">
            <v>9.3371583403999997E-6</v>
          </cell>
          <cell r="C41">
            <v>9.7364665117399994E-6</v>
          </cell>
          <cell r="D41">
            <v>1.6357558016500001E-5</v>
          </cell>
          <cell r="E41">
            <v>3.0076725074599999E-5</v>
          </cell>
          <cell r="F41">
            <v>4.6141183916200002E-5</v>
          </cell>
          <cell r="G41">
            <v>5.7696065022199997E-5</v>
          </cell>
          <cell r="H41">
            <v>5.8833296734900002E-5</v>
          </cell>
          <cell r="I41">
            <v>5.8520368400599999E-5</v>
          </cell>
          <cell r="J41">
            <v>5.6838373570700002E-5</v>
          </cell>
          <cell r="K41">
            <v>5.22441785026E-5</v>
          </cell>
          <cell r="L41">
            <v>4.8602432698500002E-5</v>
          </cell>
          <cell r="M41">
            <v>4.62327852318E-5</v>
          </cell>
          <cell r="N41">
            <v>4.6215091872000002E-5</v>
          </cell>
          <cell r="O41">
            <v>3.92052912515E-7</v>
          </cell>
          <cell r="P41">
            <v>4.5230764085400004E-6</v>
          </cell>
          <cell r="Q41">
            <v>2.4864588623200001E-5</v>
          </cell>
          <cell r="R41">
            <v>4.3850779931299999E-5</v>
          </cell>
          <cell r="S41">
            <v>6.0171708901900002E-5</v>
          </cell>
          <cell r="T41">
            <v>7.67447627666E-5</v>
          </cell>
          <cell r="U41">
            <v>8.0295713376599996E-5</v>
          </cell>
          <cell r="V41">
            <v>8.0262521566299994E-5</v>
          </cell>
          <cell r="W41">
            <v>8.9346025125799995E-5</v>
          </cell>
          <cell r="X41">
            <v>8.7303257016699997E-5</v>
          </cell>
          <cell r="Y41">
            <v>8.8299498873000001E-5</v>
          </cell>
          <cell r="Z41">
            <v>7.0143397741199997E-5</v>
          </cell>
          <cell r="AA41">
            <v>3.1806866054900002E-5</v>
          </cell>
          <cell r="AB41">
            <v>-1.05310749859E-5</v>
          </cell>
          <cell r="AC41">
            <v>-2.5458182216000002E-6</v>
          </cell>
          <cell r="AD41">
            <v>8.0038594627000001E-6</v>
          </cell>
          <cell r="AE41">
            <v>2.57288618162E-5</v>
          </cell>
          <cell r="AF41">
            <v>4.9650637886000003E-5</v>
          </cell>
          <cell r="AG41">
            <v>5.9884574293700002E-5</v>
          </cell>
          <cell r="AH41">
            <v>5.6588805928399999E-5</v>
          </cell>
          <cell r="AI41">
            <v>5.3729789655100003E-5</v>
          </cell>
          <cell r="AJ41">
            <v>5.1595171213499998E-5</v>
          </cell>
          <cell r="AK41">
            <v>4.5199063487900001E-5</v>
          </cell>
          <cell r="AL41">
            <v>4.07158047435E-5</v>
          </cell>
          <cell r="AM41">
            <v>3.68284839139E-5</v>
          </cell>
          <cell r="AN41">
            <v>3.10175508388E-5</v>
          </cell>
          <cell r="AO41">
            <v>5.7507481712400002E-6</v>
          </cell>
          <cell r="AP41">
            <v>4.9584485891800002E-6</v>
          </cell>
          <cell r="AQ41">
            <v>2.69194843086E-5</v>
          </cell>
          <cell r="AR41">
            <v>5.45002073586E-5</v>
          </cell>
          <cell r="AS41">
            <v>9.0577702114000007E-5</v>
          </cell>
          <cell r="AT41">
            <v>1.11829619559E-4</v>
          </cell>
          <cell r="AU41">
            <v>1.03980828738E-4</v>
          </cell>
          <cell r="AV41">
            <v>9.8875793026700004E-5</v>
          </cell>
          <cell r="AW41">
            <v>9.9087918073500003E-5</v>
          </cell>
          <cell r="AX41">
            <v>9.5608089898599995E-5</v>
          </cell>
          <cell r="AY41">
            <v>9.2792090537099995E-5</v>
          </cell>
          <cell r="AZ41">
            <v>8.1945793551799998E-5</v>
          </cell>
          <cell r="BA41">
            <v>5.0975450886499997E-5</v>
          </cell>
        </row>
        <row r="42">
          <cell r="B42">
            <v>7.68645040793E-6</v>
          </cell>
          <cell r="C42">
            <v>6.3348141845899996E-6</v>
          </cell>
          <cell r="D42">
            <v>1.06742168525E-5</v>
          </cell>
          <cell r="E42">
            <v>2.1808293166300001E-5</v>
          </cell>
          <cell r="F42">
            <v>3.6437377067899999E-5</v>
          </cell>
          <cell r="G42">
            <v>4.8573380067799997E-5</v>
          </cell>
          <cell r="H42">
            <v>4.9035873801200003E-5</v>
          </cell>
          <cell r="I42">
            <v>4.95836687981E-5</v>
          </cell>
          <cell r="J42">
            <v>4.8706476178199997E-5</v>
          </cell>
          <cell r="K42">
            <v>4.6425957542200001E-5</v>
          </cell>
          <cell r="L42">
            <v>4.3627369598799998E-5</v>
          </cell>
          <cell r="M42">
            <v>4.1670323993100001E-5</v>
          </cell>
          <cell r="N42">
            <v>4.1650673521500002E-5</v>
          </cell>
          <cell r="O42">
            <v>-2.2198837903800001E-6</v>
          </cell>
          <cell r="P42">
            <v>8.9260677720100002E-7</v>
          </cell>
          <cell r="Q42">
            <v>1.7827974422599999E-5</v>
          </cell>
          <cell r="R42">
            <v>3.2942058588699997E-5</v>
          </cell>
          <cell r="S42">
            <v>4.6583411368400001E-5</v>
          </cell>
          <cell r="T42">
            <v>6.01996254572E-5</v>
          </cell>
          <cell r="U42">
            <v>6.3595949338399996E-5</v>
          </cell>
          <cell r="V42">
            <v>6.8935356864500004E-5</v>
          </cell>
          <cell r="W42">
            <v>7.3320965309799999E-5</v>
          </cell>
          <cell r="X42">
            <v>7.0760743329199998E-5</v>
          </cell>
          <cell r="Y42">
            <v>7.0143397741199997E-5</v>
          </cell>
          <cell r="Z42">
            <v>6.3891485357099999E-5</v>
          </cell>
          <cell r="AA42">
            <v>3.6008369381599999E-5</v>
          </cell>
          <cell r="AB42">
            <v>-8.6899503202799995E-6</v>
          </cell>
          <cell r="AC42">
            <v>-3.3895733398099999E-6</v>
          </cell>
          <cell r="AD42">
            <v>5.8964109255600003E-6</v>
          </cell>
          <cell r="AE42">
            <v>1.9588556369299999E-5</v>
          </cell>
          <cell r="AF42">
            <v>3.8836719769399998E-5</v>
          </cell>
          <cell r="AG42">
            <v>4.8348659024399998E-5</v>
          </cell>
          <cell r="AH42">
            <v>4.6089544436400001E-5</v>
          </cell>
          <cell r="AI42">
            <v>4.4056113894799997E-5</v>
          </cell>
          <cell r="AJ42">
            <v>4.2131459900400003E-5</v>
          </cell>
          <cell r="AK42">
            <v>3.6733940269600003E-5</v>
          </cell>
          <cell r="AL42">
            <v>3.3049675365399999E-5</v>
          </cell>
          <cell r="AM42">
            <v>3.0060516930899999E-5</v>
          </cell>
          <cell r="AN42">
            <v>2.57693204308E-5</v>
          </cell>
          <cell r="AO42">
            <v>2.3458912601599999E-7</v>
          </cell>
          <cell r="AP42">
            <v>-2.35771490964E-6</v>
          </cell>
          <cell r="AQ42">
            <v>1.21551878746E-5</v>
          </cell>
          <cell r="AR42">
            <v>3.3698089907799997E-5</v>
          </cell>
          <cell r="AS42">
            <v>6.34396331153E-5</v>
          </cell>
          <cell r="AT42">
            <v>8.5627478462400002E-5</v>
          </cell>
          <cell r="AU42">
            <v>8.1171323633500003E-5</v>
          </cell>
          <cell r="AV42">
            <v>7.7064168246999997E-5</v>
          </cell>
          <cell r="AW42">
            <v>7.7487519181700004E-5</v>
          </cell>
          <cell r="AX42">
            <v>7.5631284991700007E-5</v>
          </cell>
          <cell r="AY42">
            <v>7.4666584894200001E-5</v>
          </cell>
          <cell r="AZ42">
            <v>6.6958034001700007E-5</v>
          </cell>
          <cell r="BA42">
            <v>4.47609486886E-5</v>
          </cell>
        </row>
        <row r="43">
          <cell r="B43">
            <v>6.4682981934000004E-6</v>
          </cell>
          <cell r="C43">
            <v>2.1565256793300001E-7</v>
          </cell>
          <cell r="D43">
            <v>-4.9067043745499998E-7</v>
          </cell>
          <cell r="E43">
            <v>2.6119234181400001E-6</v>
          </cell>
          <cell r="F43">
            <v>7.5627910254999999E-6</v>
          </cell>
          <cell r="G43">
            <v>1.6796628640299999E-5</v>
          </cell>
          <cell r="H43">
            <v>1.57199894198E-5</v>
          </cell>
          <cell r="I43">
            <v>1.7173880538100001E-5</v>
          </cell>
          <cell r="J43">
            <v>1.81217397404E-5</v>
          </cell>
          <cell r="K43">
            <v>2.3583661153900001E-5</v>
          </cell>
          <cell r="L43">
            <v>2.52358801305E-5</v>
          </cell>
          <cell r="M43">
            <v>2.55352349224E-5</v>
          </cell>
          <cell r="N43">
            <v>2.55215276564E-5</v>
          </cell>
          <cell r="O43">
            <v>-2.6127985833699999E-6</v>
          </cell>
          <cell r="P43">
            <v>-3.7187397818100001E-6</v>
          </cell>
          <cell r="Q43">
            <v>3.7042069766E-6</v>
          </cell>
          <cell r="R43">
            <v>7.6327546725999999E-6</v>
          </cell>
          <cell r="S43">
            <v>1.3457494226900001E-5</v>
          </cell>
          <cell r="T43">
            <v>8.4406982772999995E-6</v>
          </cell>
          <cell r="U43">
            <v>1.2169279537400001E-5</v>
          </cell>
          <cell r="V43">
            <v>2.1196183836399999E-5</v>
          </cell>
          <cell r="W43">
            <v>2.1934064451900001E-5</v>
          </cell>
          <cell r="X43">
            <v>2.52665573195E-5</v>
          </cell>
          <cell r="Y43">
            <v>3.1806866054900002E-5</v>
          </cell>
          <cell r="Z43">
            <v>3.6008369381599999E-5</v>
          </cell>
          <cell r="AA43">
            <v>6.8522762881900005E-5</v>
          </cell>
          <cell r="AB43">
            <v>-1.0257488503200001E-5</v>
          </cell>
          <cell r="AC43">
            <v>-8.0474533731999995E-6</v>
          </cell>
          <cell r="AD43">
            <v>-2.88329606029E-6</v>
          </cell>
          <cell r="AE43">
            <v>7.1738192852200003E-7</v>
          </cell>
          <cell r="AF43">
            <v>6.1060317693700001E-6</v>
          </cell>
          <cell r="AG43">
            <v>1.0970692980900001E-5</v>
          </cell>
          <cell r="AH43">
            <v>1.33528708316E-5</v>
          </cell>
          <cell r="AI43">
            <v>1.35536588033E-5</v>
          </cell>
          <cell r="AJ43">
            <v>1.37363914975E-5</v>
          </cell>
          <cell r="AK43">
            <v>1.27287375103E-5</v>
          </cell>
          <cell r="AL43">
            <v>1.2912227409E-5</v>
          </cell>
          <cell r="AM43">
            <v>1.2703470256300001E-5</v>
          </cell>
          <cell r="AN43">
            <v>1.37387675572E-5</v>
          </cell>
          <cell r="AO43">
            <v>-7.3435207843700002E-6</v>
          </cell>
          <cell r="AP43">
            <v>-1.5785256340600001E-5</v>
          </cell>
          <cell r="AQ43">
            <v>-1.5655310523800001E-5</v>
          </cell>
          <cell r="AR43">
            <v>-1.32074234034E-5</v>
          </cell>
          <cell r="AS43">
            <v>-5.0472470110000001E-6</v>
          </cell>
          <cell r="AT43">
            <v>6.0127946803999999E-6</v>
          </cell>
          <cell r="AU43">
            <v>1.2934060074900001E-5</v>
          </cell>
          <cell r="AV43">
            <v>1.3906610452E-5</v>
          </cell>
          <cell r="AW43">
            <v>1.5897918258899999E-5</v>
          </cell>
          <cell r="AX43">
            <v>2.07576053013E-5</v>
          </cell>
          <cell r="AY43">
            <v>2.8204097507599999E-5</v>
          </cell>
          <cell r="AZ43">
            <v>3.1073079593699997E-5</v>
          </cell>
          <cell r="BA43">
            <v>3.7496182056199998E-5</v>
          </cell>
        </row>
        <row r="44">
          <cell r="B44">
            <v>1.9073856045000001E-5</v>
          </cell>
          <cell r="C44">
            <v>2.18777406222E-5</v>
          </cell>
          <cell r="D44">
            <v>1.34390192802E-5</v>
          </cell>
          <cell r="E44">
            <v>6.03751474658E-6</v>
          </cell>
          <cell r="F44">
            <v>6.8099800135199997E-6</v>
          </cell>
          <cell r="G44">
            <v>-1.5569642970999999E-6</v>
          </cell>
          <cell r="H44">
            <v>-3.00864384744E-6</v>
          </cell>
          <cell r="I44">
            <v>-3.70673374095E-6</v>
          </cell>
          <cell r="J44">
            <v>-5.9649832606900001E-6</v>
          </cell>
          <cell r="K44">
            <v>-8.88068132448E-6</v>
          </cell>
          <cell r="L44">
            <v>-1.03829727238E-5</v>
          </cell>
          <cell r="M44">
            <v>-7.6869607629899994E-6</v>
          </cell>
          <cell r="N44">
            <v>-7.7139868067599994E-6</v>
          </cell>
          <cell r="O44">
            <v>7.5867594258500004E-5</v>
          </cell>
          <cell r="P44">
            <v>5.6225444998399997E-5</v>
          </cell>
          <cell r="Q44">
            <v>3.2470811365400002E-5</v>
          </cell>
          <cell r="R44">
            <v>2.8193733702299998E-5</v>
          </cell>
          <cell r="S44">
            <v>1.7899130863699999E-5</v>
          </cell>
          <cell r="T44">
            <v>3.77340555606E-6</v>
          </cell>
          <cell r="U44">
            <v>-4.7024122804300002E-6</v>
          </cell>
          <cell r="V44">
            <v>7.4749240995899996E-6</v>
          </cell>
          <cell r="W44">
            <v>-2.1237211690999999E-5</v>
          </cell>
          <cell r="X44">
            <v>-1.65714910113E-5</v>
          </cell>
          <cell r="Y44">
            <v>-1.05310749859E-5</v>
          </cell>
          <cell r="Z44">
            <v>-8.6899503202799995E-6</v>
          </cell>
          <cell r="AA44">
            <v>-1.0257488503200001E-5</v>
          </cell>
          <cell r="AB44">
            <v>2.3253331162899999E-4</v>
          </cell>
          <cell r="AC44">
            <v>1.3327421851200001E-4</v>
          </cell>
          <cell r="AD44">
            <v>7.8068977829399996E-5</v>
          </cell>
          <cell r="AE44">
            <v>5.5554143987099998E-5</v>
          </cell>
          <cell r="AF44">
            <v>4.2978965167900003E-5</v>
          </cell>
          <cell r="AG44">
            <v>3.2456989623199999E-5</v>
          </cell>
          <cell r="AH44">
            <v>2.3305763180999999E-5</v>
          </cell>
          <cell r="AI44">
            <v>1.8299914892500001E-5</v>
          </cell>
          <cell r="AJ44">
            <v>1.1572326801E-5</v>
          </cell>
          <cell r="AK44">
            <v>5.9481604228800002E-6</v>
          </cell>
          <cell r="AL44">
            <v>3.3361777604E-6</v>
          </cell>
          <cell r="AM44">
            <v>6.9129015387600001E-7</v>
          </cell>
          <cell r="AN44">
            <v>-4.9914983215700004E-7</v>
          </cell>
          <cell r="AO44">
            <v>1.5502107693899999E-4</v>
          </cell>
          <cell r="AP44">
            <v>9.8285854678100006E-5</v>
          </cell>
          <cell r="AQ44">
            <v>5.3044290857099997E-5</v>
          </cell>
          <cell r="AR44">
            <v>5.1128426250200001E-5</v>
          </cell>
          <cell r="AS44">
            <v>4.9250245516499998E-5</v>
          </cell>
          <cell r="AT44">
            <v>1.20169732914E-5</v>
          </cell>
          <cell r="AU44">
            <v>5.8447299428900001E-6</v>
          </cell>
          <cell r="AV44">
            <v>6.0014766349599998E-6</v>
          </cell>
          <cell r="AW44">
            <v>1.6567919691700001E-6</v>
          </cell>
          <cell r="AX44">
            <v>5.4327104871999999E-7</v>
          </cell>
          <cell r="AY44">
            <v>-2.5589280570000002E-6</v>
          </cell>
          <cell r="AZ44">
            <v>-4.1173086046600003E-6</v>
          </cell>
          <cell r="BA44">
            <v>-1.13315928397E-5</v>
          </cell>
        </row>
        <row r="45">
          <cell r="B45">
            <v>1.47374243473E-5</v>
          </cell>
          <cell r="C45">
            <v>1.6454480998100001E-5</v>
          </cell>
          <cell r="D45">
            <v>1.01013967915E-5</v>
          </cell>
          <cell r="E45">
            <v>9.0708704038299993E-6</v>
          </cell>
          <cell r="F45">
            <v>1.0474607358099999E-5</v>
          </cell>
          <cell r="G45">
            <v>7.41738697796E-6</v>
          </cell>
          <cell r="H45">
            <v>7.1710770896200002E-6</v>
          </cell>
          <cell r="I45">
            <v>6.4469977101600001E-6</v>
          </cell>
          <cell r="J45">
            <v>4.0981293783600003E-6</v>
          </cell>
          <cell r="K45">
            <v>9.0459817778600003E-7</v>
          </cell>
          <cell r="L45">
            <v>-9.8755509244599992E-7</v>
          </cell>
          <cell r="M45">
            <v>3.3061998446200001E-7</v>
          </cell>
          <cell r="N45">
            <v>3.3697520399800001E-7</v>
          </cell>
          <cell r="O45">
            <v>6.2414116074699998E-5</v>
          </cell>
          <cell r="P45">
            <v>5.5679717368300003E-5</v>
          </cell>
          <cell r="Q45">
            <v>4.0654560764099998E-5</v>
          </cell>
          <cell r="R45">
            <v>3.92943397231E-5</v>
          </cell>
          <cell r="S45">
            <v>3.3341404286799999E-5</v>
          </cell>
          <cell r="T45">
            <v>1.36452730884E-5</v>
          </cell>
          <cell r="U45">
            <v>3.1914882702700001E-6</v>
          </cell>
          <cell r="V45">
            <v>4.2999045555600004E-6</v>
          </cell>
          <cell r="W45">
            <v>-1.37565016121E-5</v>
          </cell>
          <cell r="X45">
            <v>-9.3695192921200008E-6</v>
          </cell>
          <cell r="Y45">
            <v>-2.5458182216000002E-6</v>
          </cell>
          <cell r="Z45">
            <v>-3.3895733398099999E-6</v>
          </cell>
          <cell r="AA45">
            <v>-8.0474533731999995E-6</v>
          </cell>
          <cell r="AB45">
            <v>1.3327421851200001E-4</v>
          </cell>
          <cell r="AC45">
            <v>1.0119127970899999E-4</v>
          </cell>
          <cell r="AD45">
            <v>7.0898175168899999E-5</v>
          </cell>
          <cell r="AE45">
            <v>5.23776161592E-5</v>
          </cell>
          <cell r="AF45">
            <v>4.1883873131700003E-5</v>
          </cell>
          <cell r="AG45">
            <v>3.2244471316400003E-5</v>
          </cell>
          <cell r="AH45">
            <v>2.36956159808E-5</v>
          </cell>
          <cell r="AI45">
            <v>1.85108837859E-5</v>
          </cell>
          <cell r="AJ45">
            <v>1.14713501406E-5</v>
          </cell>
          <cell r="AK45">
            <v>6.4929539264600002E-6</v>
          </cell>
          <cell r="AL45">
            <v>3.4693378635200001E-6</v>
          </cell>
          <cell r="AM45">
            <v>8.5701279430899999E-7</v>
          </cell>
          <cell r="AN45">
            <v>-1.10337565208E-6</v>
          </cell>
          <cell r="AO45">
            <v>1.1369867608E-4</v>
          </cell>
          <cell r="AP45">
            <v>8.4937574191699995E-5</v>
          </cell>
          <cell r="AQ45">
            <v>5.36111793826E-5</v>
          </cell>
          <cell r="AR45">
            <v>4.8917477836899998E-5</v>
          </cell>
          <cell r="AS45">
            <v>4.4263197762900002E-5</v>
          </cell>
          <cell r="AT45">
            <v>1.86085957552E-5</v>
          </cell>
          <cell r="AU45">
            <v>1.09873868813E-5</v>
          </cell>
          <cell r="AV45">
            <v>8.5954537093200004E-6</v>
          </cell>
          <cell r="AW45">
            <v>5.6502109281000002E-6</v>
          </cell>
          <cell r="AX45">
            <v>2.6179470152100002E-6</v>
          </cell>
          <cell r="AY45">
            <v>-6.3767105473200003E-7</v>
          </cell>
          <cell r="AZ45">
            <v>-3.2913853484899998E-6</v>
          </cell>
          <cell r="BA45">
            <v>-7.6199617091800002E-6</v>
          </cell>
        </row>
        <row r="46">
          <cell r="B46">
            <v>7.1756234465499998E-6</v>
          </cell>
          <cell r="C46">
            <v>9.30178116956E-6</v>
          </cell>
          <cell r="D46">
            <v>9.66914137438E-6</v>
          </cell>
          <cell r="E46">
            <v>1.34282363438E-5</v>
          </cell>
          <cell r="F46">
            <v>1.7822459113599999E-5</v>
          </cell>
          <cell r="G46">
            <v>1.9692532425299999E-5</v>
          </cell>
          <cell r="H46">
            <v>1.8390148549200002E-5</v>
          </cell>
          <cell r="I46">
            <v>1.6853086983999999E-5</v>
          </cell>
          <cell r="J46">
            <v>1.3985620904499999E-5</v>
          </cell>
          <cell r="K46">
            <v>9.6450982675799998E-6</v>
          </cell>
          <cell r="L46">
            <v>6.3173374640300002E-6</v>
          </cell>
          <cell r="M46">
            <v>6.0550144540199999E-6</v>
          </cell>
          <cell r="N46">
            <v>6.06289842086E-6</v>
          </cell>
          <cell r="O46">
            <v>4.8653586403E-5</v>
          </cell>
          <cell r="P46">
            <v>4.9072014798100002E-5</v>
          </cell>
          <cell r="Q46">
            <v>4.51346828892E-5</v>
          </cell>
          <cell r="R46">
            <v>4.8698265127400001E-5</v>
          </cell>
          <cell r="S46">
            <v>4.6311801293599999E-5</v>
          </cell>
          <cell r="T46">
            <v>2.7073820682499999E-5</v>
          </cell>
          <cell r="U46">
            <v>1.6511187473300001E-5</v>
          </cell>
          <cell r="V46">
            <v>1.4231657042300001E-5</v>
          </cell>
          <cell r="W46">
            <v>1.9134709179499998E-6</v>
          </cell>
          <cell r="X46">
            <v>3.7711431285199998E-6</v>
          </cell>
          <cell r="Y46">
            <v>8.0038594627000001E-6</v>
          </cell>
          <cell r="Z46">
            <v>5.8964109255600003E-6</v>
          </cell>
          <cell r="AA46">
            <v>-2.88329606029E-6</v>
          </cell>
          <cell r="AB46">
            <v>7.8068977829399996E-5</v>
          </cell>
          <cell r="AC46">
            <v>7.0898175168899999E-5</v>
          </cell>
          <cell r="AD46">
            <v>6.5815715725899994E-5</v>
          </cell>
          <cell r="AE46">
            <v>5.8562776772599997E-5</v>
          </cell>
          <cell r="AF46">
            <v>5.5870452614899999E-5</v>
          </cell>
          <cell r="AG46">
            <v>4.5279442303300002E-5</v>
          </cell>
          <cell r="AH46">
            <v>3.5630840181199999E-5</v>
          </cell>
          <cell r="AI46">
            <v>2.9517943392899999E-5</v>
          </cell>
          <cell r="AJ46">
            <v>2.1615592468399999E-5</v>
          </cell>
          <cell r="AK46">
            <v>1.50192314762E-5</v>
          </cell>
          <cell r="AL46">
            <v>1.04912695775E-5</v>
          </cell>
          <cell r="AM46">
            <v>6.6754451984500001E-6</v>
          </cell>
          <cell r="AN46">
            <v>3.42737614271E-6</v>
          </cell>
          <cell r="AO46">
            <v>7.9067254056800005E-5</v>
          </cell>
          <cell r="AP46">
            <v>6.5978765960100004E-5</v>
          </cell>
          <cell r="AQ46">
            <v>5.0265983075E-5</v>
          </cell>
          <cell r="AR46">
            <v>4.7935996262599999E-5</v>
          </cell>
          <cell r="AS46">
            <v>4.6857270703500003E-5</v>
          </cell>
          <cell r="AT46">
            <v>3.6356256475100003E-5</v>
          </cell>
          <cell r="AU46">
            <v>2.5710477333799998E-5</v>
          </cell>
          <cell r="AV46">
            <v>2.0592963079099999E-5</v>
          </cell>
          <cell r="AW46">
            <v>1.7026807388799998E-5</v>
          </cell>
          <cell r="AX46">
            <v>1.2960293942000001E-5</v>
          </cell>
          <cell r="AY46">
            <v>9.9870606223699994E-6</v>
          </cell>
          <cell r="AZ46">
            <v>4.8837857432300001E-6</v>
          </cell>
          <cell r="BA46">
            <v>2.8982921230199999E-6</v>
          </cell>
        </row>
        <row r="47">
          <cell r="B47">
            <v>8.0350892354899996E-6</v>
          </cell>
          <cell r="C47">
            <v>8.2103725084200004E-6</v>
          </cell>
          <cell r="D47">
            <v>1.16039118455E-5</v>
          </cell>
          <cell r="E47">
            <v>1.7586243871199999E-5</v>
          </cell>
          <cell r="F47">
            <v>2.4525254459799999E-5</v>
          </cell>
          <cell r="G47">
            <v>2.52764581151E-5</v>
          </cell>
          <cell r="H47">
            <v>2.47461577218E-5</v>
          </cell>
          <cell r="I47">
            <v>2.3106446105800001E-5</v>
          </cell>
          <cell r="J47">
            <v>2.0100205021999998E-5</v>
          </cell>
          <cell r="K47">
            <v>1.47840252204E-5</v>
          </cell>
          <cell r="L47">
            <v>1.04326209318E-5</v>
          </cell>
          <cell r="M47">
            <v>9.6320234440400005E-6</v>
          </cell>
          <cell r="N47">
            <v>9.6558071863900006E-6</v>
          </cell>
          <cell r="O47">
            <v>4.0247659703500001E-5</v>
          </cell>
          <cell r="P47">
            <v>4.3414715188199998E-5</v>
          </cell>
          <cell r="Q47">
            <v>4.4224422242799999E-5</v>
          </cell>
          <cell r="R47">
            <v>4.9967408801400003E-5</v>
          </cell>
          <cell r="S47">
            <v>5.2567347272599999E-5</v>
          </cell>
          <cell r="T47">
            <v>5.1906169041199997E-5</v>
          </cell>
          <cell r="U47">
            <v>4.4687196865300003E-5</v>
          </cell>
          <cell r="V47">
            <v>4.0982879691999998E-5</v>
          </cell>
          <cell r="W47">
            <v>3.5783034576700003E-5</v>
          </cell>
          <cell r="X47">
            <v>3.0229676952999998E-5</v>
          </cell>
          <cell r="Y47">
            <v>2.57288618162E-5</v>
          </cell>
          <cell r="Z47">
            <v>1.9588556369299999E-5</v>
          </cell>
          <cell r="AA47">
            <v>7.1738192852200003E-7</v>
          </cell>
          <cell r="AB47">
            <v>5.5554143987099998E-5</v>
          </cell>
          <cell r="AC47">
            <v>5.23776161592E-5</v>
          </cell>
          <cell r="AD47">
            <v>5.8562776772599997E-5</v>
          </cell>
          <cell r="AE47">
            <v>7.1489019789399997E-5</v>
          </cell>
          <cell r="AF47">
            <v>8.5136534994900004E-5</v>
          </cell>
          <cell r="AG47">
            <v>7.4246931593799993E-5</v>
          </cell>
          <cell r="AH47">
            <v>6.2919415305900007E-5</v>
          </cell>
          <cell r="AI47">
            <v>5.5035871668400001E-5</v>
          </cell>
          <cell r="AJ47">
            <v>4.6288430220599998E-5</v>
          </cell>
          <cell r="AK47">
            <v>3.4972091290600001E-5</v>
          </cell>
          <cell r="AL47">
            <v>2.6378753569600001E-5</v>
          </cell>
          <cell r="AM47">
            <v>2.01106161956E-5</v>
          </cell>
          <cell r="AN47">
            <v>1.45635172005E-5</v>
          </cell>
          <cell r="AO47">
            <v>6.9522758943000001E-5</v>
          </cell>
          <cell r="AP47">
            <v>5.8055806023499998E-5</v>
          </cell>
          <cell r="AQ47">
            <v>5.6295976281599998E-5</v>
          </cell>
          <cell r="AR47">
            <v>7.3754501612299995E-5</v>
          </cell>
          <cell r="AS47">
            <v>8.8496716380500007E-5</v>
          </cell>
          <cell r="AT47">
            <v>7.8459046258699998E-5</v>
          </cell>
          <cell r="AU47">
            <v>6.2850758778699997E-5</v>
          </cell>
          <cell r="AV47">
            <v>5.4023060233900002E-5</v>
          </cell>
          <cell r="AW47">
            <v>4.9898204907200002E-5</v>
          </cell>
          <cell r="AX47">
            <v>4.2585457513499999E-5</v>
          </cell>
          <cell r="AY47">
            <v>3.5007395741E-5</v>
          </cell>
          <cell r="AZ47">
            <v>2.5964867193E-5</v>
          </cell>
          <cell r="BA47">
            <v>1.26614275333E-5</v>
          </cell>
        </row>
        <row r="48">
          <cell r="B48">
            <v>1.1734407293700001E-5</v>
          </cell>
          <cell r="C48">
            <v>9.0989548214800008E-6</v>
          </cell>
          <cell r="D48">
            <v>1.5687216611000001E-5</v>
          </cell>
          <cell r="E48">
            <v>2.55664999718E-5</v>
          </cell>
          <cell r="F48">
            <v>3.7851542856799999E-5</v>
          </cell>
          <cell r="G48">
            <v>4.0281604076499999E-5</v>
          </cell>
          <cell r="H48">
            <v>4.0632216563199997E-5</v>
          </cell>
          <cell r="I48">
            <v>3.8714037366299998E-5</v>
          </cell>
          <cell r="J48">
            <v>3.5125034934399998E-5</v>
          </cell>
          <cell r="K48">
            <v>2.8234222708400002E-5</v>
          </cell>
          <cell r="L48">
            <v>2.21819520256E-5</v>
          </cell>
          <cell r="M48">
            <v>2.1113348757799999E-5</v>
          </cell>
          <cell r="N48">
            <v>2.1138312041299998E-5</v>
          </cell>
          <cell r="O48">
            <v>3.31484280746E-5</v>
          </cell>
          <cell r="P48">
            <v>3.8316404334099998E-5</v>
          </cell>
          <cell r="Q48">
            <v>4.7278996689200001E-5</v>
          </cell>
          <cell r="R48">
            <v>5.93036510245E-5</v>
          </cell>
          <cell r="S48">
            <v>6.9420501091700004E-5</v>
          </cell>
          <cell r="T48">
            <v>8.39608072119E-5</v>
          </cell>
          <cell r="U48">
            <v>7.9623886038199997E-5</v>
          </cell>
          <cell r="V48">
            <v>7.39832640542E-5</v>
          </cell>
          <cell r="W48">
            <v>7.5808568612700005E-5</v>
          </cell>
          <cell r="X48">
            <v>6.2883359542199996E-5</v>
          </cell>
          <cell r="Y48">
            <v>4.9650637886000003E-5</v>
          </cell>
          <cell r="Z48">
            <v>3.8836719769399998E-5</v>
          </cell>
          <cell r="AA48">
            <v>6.1060317693700001E-6</v>
          </cell>
          <cell r="AB48">
            <v>4.2978965167900003E-5</v>
          </cell>
          <cell r="AC48">
            <v>4.1883873131700003E-5</v>
          </cell>
          <cell r="AD48">
            <v>5.5870452614899999E-5</v>
          </cell>
          <cell r="AE48">
            <v>8.5136534994900004E-5</v>
          </cell>
          <cell r="AF48">
            <v>1.1821857097E-4</v>
          </cell>
          <cell r="AG48">
            <v>1.1223666833E-4</v>
          </cell>
          <cell r="AH48">
            <v>9.8172383415399996E-5</v>
          </cell>
          <cell r="AI48">
            <v>8.7659209237099999E-5</v>
          </cell>
          <cell r="AJ48">
            <v>7.7362156498000007E-5</v>
          </cell>
          <cell r="AK48">
            <v>6.0099479563199998E-5</v>
          </cell>
          <cell r="AL48">
            <v>4.7078987063900002E-5</v>
          </cell>
          <cell r="AM48">
            <v>3.8137006248600003E-5</v>
          </cell>
          <cell r="AN48">
            <v>2.9906438120000001E-5</v>
          </cell>
          <cell r="AO48">
            <v>6.2699206946700001E-5</v>
          </cell>
          <cell r="AP48">
            <v>5.2824536315700002E-5</v>
          </cell>
          <cell r="AQ48">
            <v>6.7313345709500006E-5</v>
          </cell>
          <cell r="AR48">
            <v>1.06965826768E-4</v>
          </cell>
          <cell r="AS48">
            <v>1.4402500728499999E-4</v>
          </cell>
          <cell r="AT48">
            <v>1.3710800807800001E-4</v>
          </cell>
          <cell r="AU48">
            <v>1.1442964583500001E-4</v>
          </cell>
          <cell r="AV48">
            <v>1.00121375477E-4</v>
          </cell>
          <cell r="AW48">
            <v>9.4647865170600001E-5</v>
          </cell>
          <cell r="AX48">
            <v>8.2467198209000003E-5</v>
          </cell>
          <cell r="AY48">
            <v>6.9084665447100002E-5</v>
          </cell>
          <cell r="AZ48">
            <v>5.57905706127E-5</v>
          </cell>
          <cell r="BA48">
            <v>2.68297288433E-5</v>
          </cell>
        </row>
        <row r="49">
          <cell r="B49">
            <v>1.46068465171E-5</v>
          </cell>
          <cell r="C49">
            <v>9.8764298222600001E-6</v>
          </cell>
          <cell r="D49">
            <v>1.6691828475499999E-5</v>
          </cell>
          <cell r="E49">
            <v>2.9165156115399999E-5</v>
          </cell>
          <cell r="F49">
            <v>4.4966131088300001E-5</v>
          </cell>
          <cell r="G49">
            <v>5.1079537787000001E-5</v>
          </cell>
          <cell r="H49">
            <v>5.30740355886E-5</v>
          </cell>
          <cell r="I49">
            <v>5.1219945539399997E-5</v>
          </cell>
          <cell r="J49">
            <v>4.74128649314E-5</v>
          </cell>
          <cell r="K49">
            <v>4.0306906065199997E-5</v>
          </cell>
          <cell r="L49">
            <v>3.3495734676299997E-5</v>
          </cell>
          <cell r="M49">
            <v>3.25183925458E-5</v>
          </cell>
          <cell r="N49">
            <v>3.2528707753399999E-5</v>
          </cell>
          <cell r="O49">
            <v>2.3923455875999999E-5</v>
          </cell>
          <cell r="P49">
            <v>2.8444796750400001E-5</v>
          </cell>
          <cell r="Q49">
            <v>4.2780567287399998E-5</v>
          </cell>
          <cell r="R49">
            <v>5.86103900196E-5</v>
          </cell>
          <cell r="S49">
            <v>7.2583090190600003E-5</v>
          </cell>
          <cell r="T49">
            <v>9.61640385432E-5</v>
          </cell>
          <cell r="U49">
            <v>9.1809848522200001E-5</v>
          </cell>
          <cell r="V49">
            <v>8.7085451555599997E-5</v>
          </cell>
          <cell r="W49">
            <v>8.8625324863400001E-5</v>
          </cell>
          <cell r="X49">
            <v>7.4738000661299996E-5</v>
          </cell>
          <cell r="Y49">
            <v>5.9884574293700002E-5</v>
          </cell>
          <cell r="Z49">
            <v>4.8348659024399998E-5</v>
          </cell>
          <cell r="AA49">
            <v>1.0970692980900001E-5</v>
          </cell>
          <cell r="AB49">
            <v>3.2456989623199999E-5</v>
          </cell>
          <cell r="AC49">
            <v>3.2244471316400003E-5</v>
          </cell>
          <cell r="AD49">
            <v>4.5279442303300002E-5</v>
          </cell>
          <cell r="AE49">
            <v>7.4246931593799993E-5</v>
          </cell>
          <cell r="AF49">
            <v>1.1223666833E-4</v>
          </cell>
          <cell r="AG49">
            <v>1.20028832187E-4</v>
          </cell>
          <cell r="AH49">
            <v>1.06133817438E-4</v>
          </cell>
          <cell r="AI49">
            <v>9.6070879801099995E-5</v>
          </cell>
          <cell r="AJ49">
            <v>8.6176133853900006E-5</v>
          </cell>
          <cell r="AK49">
            <v>6.8166658297400001E-5</v>
          </cell>
          <cell r="AL49">
            <v>5.50334178855E-5</v>
          </cell>
          <cell r="AM49">
            <v>4.5720282564700001E-5</v>
          </cell>
          <cell r="AN49">
            <v>3.7448449888900003E-5</v>
          </cell>
          <cell r="AO49">
            <v>4.7557657696899999E-5</v>
          </cell>
          <cell r="AP49">
            <v>3.95153226691E-5</v>
          </cell>
          <cell r="AQ49">
            <v>5.9813304134400002E-5</v>
          </cell>
          <cell r="AR49">
            <v>1.04667109984E-4</v>
          </cell>
          <cell r="AS49">
            <v>1.51943402926E-4</v>
          </cell>
          <cell r="AT49">
            <v>1.53363289183E-4</v>
          </cell>
          <cell r="AU49">
            <v>1.3138165317399999E-4</v>
          </cell>
          <cell r="AV49">
            <v>1.1656297040000001E-4</v>
          </cell>
          <cell r="AW49">
            <v>1.11037979517E-4</v>
          </cell>
          <cell r="AX49">
            <v>9.8358988679000007E-5</v>
          </cell>
          <cell r="AY49">
            <v>8.3691662744599999E-5</v>
          </cell>
          <cell r="AZ49">
            <v>7.04644276893E-5</v>
          </cell>
          <cell r="BA49">
            <v>3.493600614E-5</v>
          </cell>
        </row>
        <row r="50">
          <cell r="B50">
            <v>1.5588574993400001E-5</v>
          </cell>
          <cell r="C50">
            <v>9.9559917163900003E-6</v>
          </cell>
          <cell r="D50">
            <v>1.3653833770600001E-5</v>
          </cell>
          <cell r="E50">
            <v>2.3806476190699999E-5</v>
          </cell>
          <cell r="F50">
            <v>3.6480274421400002E-5</v>
          </cell>
          <cell r="G50">
            <v>4.1016665384500002E-5</v>
          </cell>
          <cell r="H50">
            <v>4.2836444655800002E-5</v>
          </cell>
          <cell r="I50">
            <v>4.1873828730299998E-5</v>
          </cell>
          <cell r="J50">
            <v>3.9377257854299998E-5</v>
          </cell>
          <cell r="K50">
            <v>3.4530013361700001E-5</v>
          </cell>
          <cell r="L50">
            <v>2.99726329166E-5</v>
          </cell>
          <cell r="M50">
            <v>2.9888505585800001E-5</v>
          </cell>
          <cell r="N50">
            <v>2.98965691862E-5</v>
          </cell>
          <cell r="O50">
            <v>1.88235739375E-5</v>
          </cell>
          <cell r="P50">
            <v>2.09228389138E-5</v>
          </cell>
          <cell r="Q50">
            <v>3.04683562796E-5</v>
          </cell>
          <cell r="R50">
            <v>4.1269791996200001E-5</v>
          </cell>
          <cell r="S50">
            <v>5.3541044388800003E-5</v>
          </cell>
          <cell r="T50">
            <v>8.6166547505599995E-5</v>
          </cell>
          <cell r="U50">
            <v>8.3124141961199996E-5</v>
          </cell>
          <cell r="V50">
            <v>7.9327467015400006E-5</v>
          </cell>
          <cell r="W50">
            <v>8.2132667422900007E-5</v>
          </cell>
          <cell r="X50">
            <v>6.96456328735E-5</v>
          </cell>
          <cell r="Y50">
            <v>5.6588805928399999E-5</v>
          </cell>
          <cell r="Z50">
            <v>4.6089544436400001E-5</v>
          </cell>
          <cell r="AA50">
            <v>1.33528708316E-5</v>
          </cell>
          <cell r="AB50">
            <v>2.3305763180999999E-5</v>
          </cell>
          <cell r="AC50">
            <v>2.36956159808E-5</v>
          </cell>
          <cell r="AD50">
            <v>3.5630840181199999E-5</v>
          </cell>
          <cell r="AE50">
            <v>6.2919415305900007E-5</v>
          </cell>
          <cell r="AF50">
            <v>9.8172383415399996E-5</v>
          </cell>
          <cell r="AG50">
            <v>1.06133817438E-4</v>
          </cell>
          <cell r="AH50">
            <v>9.99080279017E-5</v>
          </cell>
          <cell r="AI50">
            <v>9.1888807383700002E-5</v>
          </cell>
          <cell r="AJ50">
            <v>8.3562168841700004E-5</v>
          </cell>
          <cell r="AK50">
            <v>6.6587066920800002E-5</v>
          </cell>
          <cell r="AL50">
            <v>5.3962584617000002E-5</v>
          </cell>
          <cell r="AM50">
            <v>4.6219978028600001E-5</v>
          </cell>
          <cell r="AN50">
            <v>3.9345793474000003E-5</v>
          </cell>
          <cell r="AO50">
            <v>3.8476356410100003E-5</v>
          </cell>
          <cell r="AP50">
            <v>3.1550437270099999E-5</v>
          </cell>
          <cell r="AQ50">
            <v>4.8483765994300002E-5</v>
          </cell>
          <cell r="AR50">
            <v>8.9468338765200006E-5</v>
          </cell>
          <cell r="AS50">
            <v>1.32799751735E-4</v>
          </cell>
          <cell r="AT50">
            <v>1.3496442451900001E-4</v>
          </cell>
          <cell r="AU50">
            <v>1.19264524693E-4</v>
          </cell>
          <cell r="AV50">
            <v>1.07215686376E-4</v>
          </cell>
          <cell r="AW50">
            <v>1.03115261982E-4</v>
          </cell>
          <cell r="AX50">
            <v>9.2534713129300002E-5</v>
          </cell>
          <cell r="AY50">
            <v>8.0513890080899996E-5</v>
          </cell>
          <cell r="AZ50">
            <v>6.8665921231900003E-5</v>
          </cell>
          <cell r="BA50">
            <v>3.6520948396200003E-5</v>
          </cell>
        </row>
        <row r="51">
          <cell r="B51">
            <v>1.45638661757E-5</v>
          </cell>
          <cell r="C51">
            <v>9.1663562427000002E-6</v>
          </cell>
          <cell r="D51">
            <v>1.15628223949E-5</v>
          </cell>
          <cell r="E51">
            <v>2.0575676981900001E-5</v>
          </cell>
          <cell r="F51">
            <v>3.14034293584E-5</v>
          </cell>
          <cell r="G51">
            <v>3.4020405880300001E-5</v>
          </cell>
          <cell r="H51">
            <v>3.6183225481000003E-5</v>
          </cell>
          <cell r="I51">
            <v>3.5640430680500002E-5</v>
          </cell>
          <cell r="J51">
            <v>3.38096726312E-5</v>
          </cell>
          <cell r="K51">
            <v>2.98370129717E-5</v>
          </cell>
          <cell r="L51">
            <v>2.6286345468600001E-5</v>
          </cell>
          <cell r="M51">
            <v>2.6543229836500001E-5</v>
          </cell>
          <cell r="N51">
            <v>2.65473030987E-5</v>
          </cell>
          <cell r="O51">
            <v>1.5300014525799999E-5</v>
          </cell>
          <cell r="P51">
            <v>1.6826745710600001E-5</v>
          </cell>
          <cell r="Q51">
            <v>2.4011995718E-5</v>
          </cell>
          <cell r="R51">
            <v>3.2486574060800002E-5</v>
          </cell>
          <cell r="S51">
            <v>4.2734490070600001E-5</v>
          </cell>
          <cell r="T51">
            <v>7.9767934964700005E-5</v>
          </cell>
          <cell r="U51">
            <v>7.6894297860800003E-5</v>
          </cell>
          <cell r="V51">
            <v>7.3923105473399996E-5</v>
          </cell>
          <cell r="W51">
            <v>7.60815839341E-5</v>
          </cell>
          <cell r="X51">
            <v>6.5050724879400003E-5</v>
          </cell>
          <cell r="Y51">
            <v>5.3729789655100003E-5</v>
          </cell>
          <cell r="Z51">
            <v>4.4056113894799997E-5</v>
          </cell>
          <cell r="AA51">
            <v>1.35536588033E-5</v>
          </cell>
          <cell r="AB51">
            <v>1.8299914892500001E-5</v>
          </cell>
          <cell r="AC51">
            <v>1.85108837859E-5</v>
          </cell>
          <cell r="AD51">
            <v>2.9517943392899999E-5</v>
          </cell>
          <cell r="AE51">
            <v>5.5035871668400001E-5</v>
          </cell>
          <cell r="AF51">
            <v>8.7659209237099999E-5</v>
          </cell>
          <cell r="AG51">
            <v>9.6070879801099995E-5</v>
          </cell>
          <cell r="AH51">
            <v>9.1888807383700002E-5</v>
          </cell>
          <cell r="AI51">
            <v>8.64400637488E-5</v>
          </cell>
          <cell r="AJ51">
            <v>7.9570406797700003E-5</v>
          </cell>
          <cell r="AK51">
            <v>6.4399415104000006E-5</v>
          </cell>
          <cell r="AL51">
            <v>5.34350266372E-5</v>
          </cell>
          <cell r="AM51">
            <v>4.6748634503099998E-5</v>
          </cell>
          <cell r="AN51">
            <v>4.0492792646699997E-5</v>
          </cell>
          <cell r="AO51">
            <v>3.1629735871199999E-5</v>
          </cell>
          <cell r="AP51">
            <v>2.56035669065E-5</v>
          </cell>
          <cell r="AQ51">
            <v>4.1670746692799997E-5</v>
          </cell>
          <cell r="AR51">
            <v>7.9574688668699995E-5</v>
          </cell>
          <cell r="AS51">
            <v>1.20337151581E-4</v>
          </cell>
          <cell r="AT51">
            <v>1.2282373504900001E-4</v>
          </cell>
          <cell r="AU51">
            <v>1.10511546002E-4</v>
          </cell>
          <cell r="AV51">
            <v>9.9950823331399996E-5</v>
          </cell>
          <cell r="AW51">
            <v>9.6678047556799995E-5</v>
          </cell>
          <cell r="AX51">
            <v>8.7341557113299994E-5</v>
          </cell>
          <cell r="AY51">
            <v>7.6762118407900002E-5</v>
          </cell>
          <cell r="AZ51">
            <v>6.5682367093299998E-5</v>
          </cell>
          <cell r="BA51">
            <v>3.5511146348300001E-5</v>
          </cell>
        </row>
        <row r="52">
          <cell r="B52">
            <v>1.2811028484699999E-5</v>
          </cell>
          <cell r="C52">
            <v>7.9569004178999997E-6</v>
          </cell>
          <cell r="D52">
            <v>1.02185193321E-5</v>
          </cell>
          <cell r="E52">
            <v>1.77445102024E-5</v>
          </cell>
          <cell r="F52">
            <v>2.7210295686300001E-5</v>
          </cell>
          <cell r="G52">
            <v>2.8343012870500001E-5</v>
          </cell>
          <cell r="H52">
            <v>3.0487552665599999E-5</v>
          </cell>
          <cell r="I52">
            <v>2.99694114366E-5</v>
          </cell>
          <cell r="J52">
            <v>2.8810187440100002E-5</v>
          </cell>
          <cell r="K52">
            <v>2.59423923457E-5</v>
          </cell>
          <cell r="L52">
            <v>2.3270069062500001E-5</v>
          </cell>
          <cell r="M52">
            <v>2.3729835859099999E-5</v>
          </cell>
          <cell r="N52">
            <v>2.37334565577E-5</v>
          </cell>
          <cell r="O52">
            <v>9.2797476230999998E-6</v>
          </cell>
          <cell r="P52">
            <v>1.0782898440100001E-5</v>
          </cell>
          <cell r="Q52">
            <v>1.81204910989E-5</v>
          </cell>
          <cell r="R52">
            <v>2.6615778818599999E-5</v>
          </cell>
          <cell r="S52">
            <v>3.5583242402800003E-5</v>
          </cell>
          <cell r="T52">
            <v>7.5356371454799999E-5</v>
          </cell>
          <cell r="U52">
            <v>7.3954669063200002E-5</v>
          </cell>
          <cell r="V52">
            <v>7.1831284560099995E-5</v>
          </cell>
          <cell r="W52">
            <v>7.5143616971100005E-5</v>
          </cell>
          <cell r="X52">
            <v>6.3448550867400001E-5</v>
          </cell>
          <cell r="Y52">
            <v>5.1595171213499998E-5</v>
          </cell>
          <cell r="Z52">
            <v>4.2131459900400003E-5</v>
          </cell>
          <cell r="AA52">
            <v>1.37363914975E-5</v>
          </cell>
          <cell r="AB52">
            <v>1.1572326801E-5</v>
          </cell>
          <cell r="AC52">
            <v>1.14713501406E-5</v>
          </cell>
          <cell r="AD52">
            <v>2.1615592468399999E-5</v>
          </cell>
          <cell r="AE52">
            <v>4.6288430220599998E-5</v>
          </cell>
          <cell r="AF52">
            <v>7.7362156498000007E-5</v>
          </cell>
          <cell r="AG52">
            <v>8.6176133853900006E-5</v>
          </cell>
          <cell r="AH52">
            <v>8.3562168841700004E-5</v>
          </cell>
          <cell r="AI52">
            <v>7.9570406797700003E-5</v>
          </cell>
          <cell r="AJ52">
            <v>7.5068018228900005E-5</v>
          </cell>
          <cell r="AK52">
            <v>6.13782084778E-5</v>
          </cell>
          <cell r="AL52">
            <v>5.1878975965400002E-5</v>
          </cell>
          <cell r="AM52">
            <v>4.6197773674599997E-5</v>
          </cell>
          <cell r="AN52">
            <v>4.0656863973400003E-5</v>
          </cell>
          <cell r="AO52">
            <v>2.6489203767599999E-5</v>
          </cell>
          <cell r="AP52">
            <v>2.10572982424E-5</v>
          </cell>
          <cell r="AQ52">
            <v>3.7354230412200003E-5</v>
          </cell>
          <cell r="AR52">
            <v>7.3408424153099998E-5</v>
          </cell>
          <cell r="AS52">
            <v>1.11798911747E-4</v>
          </cell>
          <cell r="AT52">
            <v>1.14934284203E-4</v>
          </cell>
          <cell r="AU52">
            <v>1.04597078288E-4</v>
          </cell>
          <cell r="AV52">
            <v>9.50719199472E-5</v>
          </cell>
          <cell r="AW52">
            <v>9.2277177746700006E-5</v>
          </cell>
          <cell r="AX52">
            <v>8.4078475400399999E-5</v>
          </cell>
          <cell r="AY52">
            <v>7.4032923516899996E-5</v>
          </cell>
          <cell r="AZ52">
            <v>6.3944294435300004E-5</v>
          </cell>
          <cell r="BA52">
            <v>3.50008838508E-5</v>
          </cell>
        </row>
        <row r="53">
          <cell r="B53">
            <v>8.8289073278999999E-6</v>
          </cell>
          <cell r="C53">
            <v>4.9061473385699997E-6</v>
          </cell>
          <cell r="D53">
            <v>7.1841682503599996E-6</v>
          </cell>
          <cell r="E53">
            <v>1.30492863873E-5</v>
          </cell>
          <cell r="F53">
            <v>2.1293373849700001E-5</v>
          </cell>
          <cell r="G53">
            <v>2.22878382438E-5</v>
          </cell>
          <cell r="H53">
            <v>2.3920752676499999E-5</v>
          </cell>
          <cell r="I53">
            <v>2.39413716758E-5</v>
          </cell>
          <cell r="J53">
            <v>2.3123394928299999E-5</v>
          </cell>
          <cell r="K53">
            <v>2.0393709045899999E-5</v>
          </cell>
          <cell r="L53">
            <v>1.8736534798099998E-5</v>
          </cell>
          <cell r="M53">
            <v>1.9691032975299999E-5</v>
          </cell>
          <cell r="N53">
            <v>1.9695562452500001E-5</v>
          </cell>
          <cell r="O53">
            <v>7.7567481416400001E-6</v>
          </cell>
          <cell r="P53">
            <v>9.7051639922500006E-6</v>
          </cell>
          <cell r="Q53">
            <v>1.52471982234E-5</v>
          </cell>
          <cell r="R53">
            <v>2.2163851990499999E-5</v>
          </cell>
          <cell r="S53">
            <v>2.8861840118499999E-5</v>
          </cell>
          <cell r="T53">
            <v>6.1328344745599994E-5</v>
          </cell>
          <cell r="U53">
            <v>6.0813118062100002E-5</v>
          </cell>
          <cell r="V53">
            <v>5.7063059023200002E-5</v>
          </cell>
          <cell r="W53">
            <v>6.2956721472999993E-5</v>
          </cell>
          <cell r="X53">
            <v>5.3864351045799998E-5</v>
          </cell>
          <cell r="Y53">
            <v>4.5199063487900001E-5</v>
          </cell>
          <cell r="Z53">
            <v>3.6733940269600003E-5</v>
          </cell>
          <cell r="AA53">
            <v>1.27287375103E-5</v>
          </cell>
          <cell r="AB53">
            <v>5.9481604228800002E-6</v>
          </cell>
          <cell r="AC53">
            <v>6.4929539264600002E-6</v>
          </cell>
          <cell r="AD53">
            <v>1.50192314762E-5</v>
          </cell>
          <cell r="AE53">
            <v>3.4972091290600001E-5</v>
          </cell>
          <cell r="AF53">
            <v>6.0099479563199998E-5</v>
          </cell>
          <cell r="AG53">
            <v>6.8166658297400001E-5</v>
          </cell>
          <cell r="AH53">
            <v>6.6587066920800002E-5</v>
          </cell>
          <cell r="AI53">
            <v>6.4399415104000006E-5</v>
          </cell>
          <cell r="AJ53">
            <v>6.13782084778E-5</v>
          </cell>
          <cell r="AK53">
            <v>5.5747845585199998E-5</v>
          </cell>
          <cell r="AL53">
            <v>4.8988656977899999E-5</v>
          </cell>
          <cell r="AM53">
            <v>4.4513985960300002E-5</v>
          </cell>
          <cell r="AN53">
            <v>3.9918051050800001E-5</v>
          </cell>
          <cell r="AO53">
            <v>1.58060497765E-5</v>
          </cell>
          <cell r="AP53">
            <v>1.2355572719600001E-5</v>
          </cell>
          <cell r="AQ53">
            <v>2.4929807207500001E-5</v>
          </cell>
          <cell r="AR53">
            <v>5.3271461191799999E-5</v>
          </cell>
          <cell r="AS53">
            <v>8.4678690206500004E-5</v>
          </cell>
          <cell r="AT53">
            <v>9.2216628101799995E-5</v>
          </cell>
          <cell r="AU53">
            <v>8.50185559195E-5</v>
          </cell>
          <cell r="AV53">
            <v>7.8352276333099996E-5</v>
          </cell>
          <cell r="AW53">
            <v>7.7477248735099998E-5</v>
          </cell>
          <cell r="AX53">
            <v>7.1202298460599998E-5</v>
          </cell>
          <cell r="AY53">
            <v>6.4939428057899994E-5</v>
          </cell>
          <cell r="AZ53">
            <v>5.6301783512100003E-5</v>
          </cell>
          <cell r="BA53">
            <v>3.2742626116500002E-5</v>
          </cell>
        </row>
        <row r="54">
          <cell r="B54">
            <v>7.1159294551900002E-6</v>
          </cell>
          <cell r="C54">
            <v>3.7336420212199999E-6</v>
          </cell>
          <cell r="D54">
            <v>4.7133772597899999E-6</v>
          </cell>
          <cell r="E54">
            <v>9.2605777693700001E-6</v>
          </cell>
          <cell r="F54">
            <v>1.5963073112000001E-5</v>
          </cell>
          <cell r="G54">
            <v>1.4182319503000001E-5</v>
          </cell>
          <cell r="H54">
            <v>1.6100383114999999E-5</v>
          </cell>
          <cell r="I54">
            <v>1.6464843057699999E-5</v>
          </cell>
          <cell r="J54">
            <v>1.64531783289E-5</v>
          </cell>
          <cell r="K54">
            <v>1.4981896902799999E-5</v>
          </cell>
          <cell r="L54">
            <v>1.4541545283500001E-5</v>
          </cell>
          <cell r="M54">
            <v>1.5449104999000001E-5</v>
          </cell>
          <cell r="N54">
            <v>1.54452435585E-5</v>
          </cell>
          <cell r="O54">
            <v>6.3634074883700001E-6</v>
          </cell>
          <cell r="P54">
            <v>7.2523536801700003E-6</v>
          </cell>
          <cell r="Q54">
            <v>1.1330104154399999E-5</v>
          </cell>
          <cell r="R54">
            <v>1.6346672922800001E-5</v>
          </cell>
          <cell r="S54">
            <v>2.1417961688900001E-5</v>
          </cell>
          <cell r="T54">
            <v>5.1851230730199997E-5</v>
          </cell>
          <cell r="U54">
            <v>5.1075718416199998E-5</v>
          </cell>
          <cell r="V54">
            <v>4.7662807264999997E-5</v>
          </cell>
          <cell r="W54">
            <v>5.2773326958799998E-5</v>
          </cell>
          <cell r="X54">
            <v>4.60560977815E-5</v>
          </cell>
          <cell r="Y54">
            <v>4.07158047435E-5</v>
          </cell>
          <cell r="Z54">
            <v>3.3049675365399999E-5</v>
          </cell>
          <cell r="AA54">
            <v>1.2912227409E-5</v>
          </cell>
          <cell r="AB54">
            <v>3.3361777604E-6</v>
          </cell>
          <cell r="AC54">
            <v>3.4693378635200001E-6</v>
          </cell>
          <cell r="AD54">
            <v>1.04912695775E-5</v>
          </cell>
          <cell r="AE54">
            <v>2.6378753569600001E-5</v>
          </cell>
          <cell r="AF54">
            <v>4.7078987063900002E-5</v>
          </cell>
          <cell r="AG54">
            <v>5.50334178855E-5</v>
          </cell>
          <cell r="AH54">
            <v>5.3962584617000002E-5</v>
          </cell>
          <cell r="AI54">
            <v>5.34350266372E-5</v>
          </cell>
          <cell r="AJ54">
            <v>5.1878975965400002E-5</v>
          </cell>
          <cell r="AK54">
            <v>4.8988656977899999E-5</v>
          </cell>
          <cell r="AL54">
            <v>4.7809279162600001E-5</v>
          </cell>
          <cell r="AM54">
            <v>4.4529690121100003E-5</v>
          </cell>
          <cell r="AN54">
            <v>4.0322226738300001E-5</v>
          </cell>
          <cell r="AO54">
            <v>1.2804169444000001E-5</v>
          </cell>
          <cell r="AP54">
            <v>1.1142506714700001E-5</v>
          </cell>
          <cell r="AQ54">
            <v>2.1672358806300001E-5</v>
          </cell>
          <cell r="AR54">
            <v>4.4983724800200001E-5</v>
          </cell>
          <cell r="AS54">
            <v>7.2526459503500005E-5</v>
          </cell>
          <cell r="AT54">
            <v>7.8797155202500006E-5</v>
          </cell>
          <cell r="AU54">
            <v>7.3076715056599994E-5</v>
          </cell>
          <cell r="AV54">
            <v>6.7715274798899996E-5</v>
          </cell>
          <cell r="AW54">
            <v>6.7124701973399998E-5</v>
          </cell>
          <cell r="AX54">
            <v>6.3273168815299998E-5</v>
          </cell>
          <cell r="AY54">
            <v>5.9139431253899999E-5</v>
          </cell>
          <cell r="AZ54">
            <v>5.1856194864800002E-5</v>
          </cell>
          <cell r="BA54">
            <v>3.2400517528699997E-5</v>
          </cell>
        </row>
        <row r="55">
          <cell r="B55">
            <v>7.4668171180899997E-6</v>
          </cell>
          <cell r="C55">
            <v>3.8689219801400002E-6</v>
          </cell>
          <cell r="D55">
            <v>2.75385948066E-6</v>
          </cell>
          <cell r="E55">
            <v>5.9050623224299996E-6</v>
          </cell>
          <cell r="F55">
            <v>1.0806357004999999E-5</v>
          </cell>
          <cell r="G55">
            <v>7.6418768379699995E-6</v>
          </cell>
          <cell r="H55">
            <v>1.03003860756E-5</v>
          </cell>
          <cell r="I55">
            <v>1.11040716046E-5</v>
          </cell>
          <cell r="J55">
            <v>1.17426390434E-5</v>
          </cell>
          <cell r="K55">
            <v>1.16447809871E-5</v>
          </cell>
          <cell r="L55">
            <v>1.24779625904E-5</v>
          </cell>
          <cell r="M55">
            <v>1.34968529103E-5</v>
          </cell>
          <cell r="N55">
            <v>1.3485983476100001E-5</v>
          </cell>
          <cell r="O55">
            <v>5.55522710975E-6</v>
          </cell>
          <cell r="P55">
            <v>5.1931629687899997E-6</v>
          </cell>
          <cell r="Q55">
            <v>7.9417772495500004E-6</v>
          </cell>
          <cell r="R55">
            <v>1.03693147419E-5</v>
          </cell>
          <cell r="S55">
            <v>1.49323221937E-5</v>
          </cell>
          <cell r="T55">
            <v>4.3973509385899998E-5</v>
          </cell>
          <cell r="U55">
            <v>4.3631776293600002E-5</v>
          </cell>
          <cell r="V55">
            <v>4.18167589966E-5</v>
          </cell>
          <cell r="W55">
            <v>4.6428915527599997E-5</v>
          </cell>
          <cell r="X55">
            <v>4.0663300446099999E-5</v>
          </cell>
          <cell r="Y55">
            <v>3.68284839139E-5</v>
          </cell>
          <cell r="Z55">
            <v>3.0060516930899999E-5</v>
          </cell>
          <cell r="AA55">
            <v>1.2703470256300001E-5</v>
          </cell>
          <cell r="AB55">
            <v>6.9129015387600001E-7</v>
          </cell>
          <cell r="AC55">
            <v>8.5701279430899999E-7</v>
          </cell>
          <cell r="AD55">
            <v>6.6754451984500001E-6</v>
          </cell>
          <cell r="AE55">
            <v>2.01106161956E-5</v>
          </cell>
          <cell r="AF55">
            <v>3.8137006248600003E-5</v>
          </cell>
          <cell r="AG55">
            <v>4.5720282564700001E-5</v>
          </cell>
          <cell r="AH55">
            <v>4.6219978028600001E-5</v>
          </cell>
          <cell r="AI55">
            <v>4.6748634503099998E-5</v>
          </cell>
          <cell r="AJ55">
            <v>4.6197773674599997E-5</v>
          </cell>
          <cell r="AK55">
            <v>4.4513985960300002E-5</v>
          </cell>
          <cell r="AL55">
            <v>4.4529690121100003E-5</v>
          </cell>
          <cell r="AM55">
            <v>4.3645466550700003E-5</v>
          </cell>
          <cell r="AN55">
            <v>4.04600421021E-5</v>
          </cell>
          <cell r="AO55">
            <v>1.18011271787E-5</v>
          </cell>
          <cell r="AP55">
            <v>1.00524329626E-5</v>
          </cell>
          <cell r="AQ55">
            <v>1.87714471199E-5</v>
          </cell>
          <cell r="AR55">
            <v>3.90052833693E-5</v>
          </cell>
          <cell r="AS55">
            <v>6.3325103999999999E-5</v>
          </cell>
          <cell r="AT55">
            <v>6.7354653943499997E-5</v>
          </cell>
          <cell r="AU55">
            <v>6.3767576670000002E-5</v>
          </cell>
          <cell r="AV55">
            <v>6.0185956273000002E-5</v>
          </cell>
          <cell r="AW55">
            <v>6.0125750223299999E-5</v>
          </cell>
          <cell r="AX55">
            <v>5.7187157849300003E-5</v>
          </cell>
          <cell r="AY55">
            <v>5.4506058892699998E-5</v>
          </cell>
          <cell r="AZ55">
            <v>4.7598366285400001E-5</v>
          </cell>
          <cell r="BA55">
            <v>3.1150582877099998E-5</v>
          </cell>
        </row>
        <row r="56">
          <cell r="B56">
            <v>5.9255297749099998E-6</v>
          </cell>
          <cell r="C56">
            <v>2.2476156447500001E-6</v>
          </cell>
          <cell r="D56">
            <v>9.0221427466400003E-8</v>
          </cell>
          <cell r="E56">
            <v>1.9288671473099999E-6</v>
          </cell>
          <cell r="F56">
            <v>5.9473981882099996E-6</v>
          </cell>
          <cell r="G56">
            <v>4.4514734447000002E-6</v>
          </cell>
          <cell r="H56">
            <v>6.11426826314E-6</v>
          </cell>
          <cell r="I56">
            <v>7.1874005901099997E-6</v>
          </cell>
          <cell r="J56">
            <v>8.2309177979599995E-6</v>
          </cell>
          <cell r="K56">
            <v>9.3661547205699992E-6</v>
          </cell>
          <cell r="L56">
            <v>1.10734897042E-5</v>
          </cell>
          <cell r="M56">
            <v>1.2132168641000001E-5</v>
          </cell>
          <cell r="N56">
            <v>1.2126623772799999E-5</v>
          </cell>
          <cell r="O56">
            <v>3.24092558373E-6</v>
          </cell>
          <cell r="P56">
            <v>2.6326160301799999E-6</v>
          </cell>
          <cell r="Q56">
            <v>4.3784195146999996E-6</v>
          </cell>
          <cell r="R56">
            <v>5.1193385830699998E-6</v>
          </cell>
          <cell r="S56">
            <v>8.6372075469599993E-6</v>
          </cell>
          <cell r="T56">
            <v>3.4228923149300002E-5</v>
          </cell>
          <cell r="U56">
            <v>3.62030772564E-5</v>
          </cell>
          <cell r="V56">
            <v>3.8452059238299999E-5</v>
          </cell>
          <cell r="W56">
            <v>4.2701614187800001E-5</v>
          </cell>
          <cell r="X56">
            <v>3.5993490511700003E-5</v>
          </cell>
          <cell r="Y56">
            <v>3.10175508388E-5</v>
          </cell>
          <cell r="Z56">
            <v>2.57693204308E-5</v>
          </cell>
          <cell r="AA56">
            <v>1.37387675572E-5</v>
          </cell>
          <cell r="AB56">
            <v>-4.9914983215700004E-7</v>
          </cell>
          <cell r="AC56">
            <v>-1.10337565208E-6</v>
          </cell>
          <cell r="AD56">
            <v>3.42737614271E-6</v>
          </cell>
          <cell r="AE56">
            <v>1.45635172005E-5</v>
          </cell>
          <cell r="AF56">
            <v>2.9906438120000001E-5</v>
          </cell>
          <cell r="AG56">
            <v>3.7448449888900003E-5</v>
          </cell>
          <cell r="AH56">
            <v>3.9345793474000003E-5</v>
          </cell>
          <cell r="AI56">
            <v>4.0492792646699997E-5</v>
          </cell>
          <cell r="AJ56">
            <v>4.0656863973400003E-5</v>
          </cell>
          <cell r="AK56">
            <v>3.9918051050800001E-5</v>
          </cell>
          <cell r="AL56">
            <v>4.0322226738300001E-5</v>
          </cell>
          <cell r="AM56">
            <v>4.04600421021E-5</v>
          </cell>
          <cell r="AN56">
            <v>4.2569959593800002E-5</v>
          </cell>
          <cell r="AO56">
            <v>3.9650447458400002E-6</v>
          </cell>
          <cell r="AP56">
            <v>4.7968781323499996E-7</v>
          </cell>
          <cell r="AQ56">
            <v>9.9384691363300003E-6</v>
          </cell>
          <cell r="AR56">
            <v>2.72599825837E-5</v>
          </cell>
          <cell r="AS56">
            <v>4.7974000924999997E-5</v>
          </cell>
          <cell r="AT56">
            <v>5.3756993561999999E-5</v>
          </cell>
          <cell r="AU56">
            <v>5.2355484980300002E-5</v>
          </cell>
          <cell r="AV56">
            <v>5.0949074329199997E-5</v>
          </cell>
          <cell r="AW56">
            <v>5.1208577755100003E-5</v>
          </cell>
          <cell r="AX56">
            <v>4.9516323956300003E-5</v>
          </cell>
          <cell r="AY56">
            <v>4.7719805229399999E-5</v>
          </cell>
          <cell r="AZ56">
            <v>4.2145251236499999E-5</v>
          </cell>
          <cell r="BA56">
            <v>2.94685999115E-5</v>
          </cell>
        </row>
        <row r="57">
          <cell r="B57">
            <v>5.8343404447099997E-5</v>
          </cell>
          <cell r="C57">
            <v>6.0903637462600002E-5</v>
          </cell>
          <cell r="D57">
            <v>6.3026673123500003E-5</v>
          </cell>
          <cell r="E57">
            <v>5.5243748279700002E-5</v>
          </cell>
          <cell r="F57">
            <v>5.10433635649E-5</v>
          </cell>
          <cell r="G57">
            <v>1.3581197546299999E-5</v>
          </cell>
          <cell r="H57">
            <v>1.3708734432499999E-5</v>
          </cell>
          <cell r="I57">
            <v>1.4833569580600001E-5</v>
          </cell>
          <cell r="J57">
            <v>9.2664216140500001E-6</v>
          </cell>
          <cell r="K57">
            <v>2.92274847235E-6</v>
          </cell>
          <cell r="L57">
            <v>-8.0231669131999996E-7</v>
          </cell>
          <cell r="M57">
            <v>-6.4646853649499999E-6</v>
          </cell>
          <cell r="N57">
            <v>-6.4891739133999996E-6</v>
          </cell>
          <cell r="O57">
            <v>1.3393810424799999E-4</v>
          </cell>
          <cell r="P57">
            <v>1.09639936847E-4</v>
          </cell>
          <cell r="Q57">
            <v>8.2696267420100003E-5</v>
          </cell>
          <cell r="R57">
            <v>7.2100459053199998E-5</v>
          </cell>
          <cell r="S57">
            <v>7.1317263300199997E-5</v>
          </cell>
          <cell r="T57">
            <v>5.4289865795799998E-5</v>
          </cell>
          <cell r="U57">
            <v>3.2510225531899998E-5</v>
          </cell>
          <cell r="V57">
            <v>1.6213503584800002E-5</v>
          </cell>
          <cell r="W57">
            <v>5.2185734311899996E-7</v>
          </cell>
          <cell r="X57">
            <v>-1.9571950595400001E-6</v>
          </cell>
          <cell r="Y57">
            <v>5.7507481712400002E-6</v>
          </cell>
          <cell r="Z57">
            <v>2.3458912601599999E-7</v>
          </cell>
          <cell r="AA57">
            <v>-7.3435207843700002E-6</v>
          </cell>
          <cell r="AB57">
            <v>1.5502107693899999E-4</v>
          </cell>
          <cell r="AC57">
            <v>1.1369867608E-4</v>
          </cell>
          <cell r="AD57">
            <v>7.9067254056800005E-5</v>
          </cell>
          <cell r="AE57">
            <v>6.9522758943000001E-5</v>
          </cell>
          <cell r="AF57">
            <v>6.2699206946700001E-5</v>
          </cell>
          <cell r="AG57">
            <v>4.7557657696899999E-5</v>
          </cell>
          <cell r="AH57">
            <v>3.8476356410100003E-5</v>
          </cell>
          <cell r="AI57">
            <v>3.1629735871199999E-5</v>
          </cell>
          <cell r="AJ57">
            <v>2.6489203767599999E-5</v>
          </cell>
          <cell r="AK57">
            <v>1.58060497765E-5</v>
          </cell>
          <cell r="AL57">
            <v>1.2804169444000001E-5</v>
          </cell>
          <cell r="AM57">
            <v>1.18011271787E-5</v>
          </cell>
          <cell r="AN57">
            <v>3.9650447458400002E-6</v>
          </cell>
          <cell r="AO57">
            <v>5.7868539229499999E-4</v>
          </cell>
          <cell r="AP57">
            <v>3.6032119238399999E-4</v>
          </cell>
          <cell r="AQ57">
            <v>1.96190449799E-4</v>
          </cell>
          <cell r="AR57">
            <v>1.6755050808400001E-4</v>
          </cell>
          <cell r="AS57">
            <v>1.4384245149300001E-4</v>
          </cell>
          <cell r="AT57">
            <v>7.8967346107999999E-5</v>
          </cell>
          <cell r="AU57">
            <v>6.1037960534199995E-5</v>
          </cell>
          <cell r="AV57">
            <v>4.6381017395799999E-5</v>
          </cell>
          <cell r="AW57">
            <v>4.0229897511499999E-5</v>
          </cell>
          <cell r="AX57">
            <v>3.3790571787300003E-5</v>
          </cell>
          <cell r="AY57">
            <v>2.93514800458E-5</v>
          </cell>
          <cell r="AZ57">
            <v>2.2934523204200001E-5</v>
          </cell>
          <cell r="BA57">
            <v>1.07919004426E-5</v>
          </cell>
        </row>
        <row r="58">
          <cell r="B58">
            <v>4.03263048657E-5</v>
          </cell>
          <cell r="C58">
            <v>5.21191303348E-5</v>
          </cell>
          <cell r="D58">
            <v>5.9282169262900001E-5</v>
          </cell>
          <cell r="E58">
            <v>6.3660772613399999E-5</v>
          </cell>
          <cell r="F58">
            <v>6.2881458726800005E-5</v>
          </cell>
          <cell r="G58">
            <v>3.2251533674600002E-5</v>
          </cell>
          <cell r="H58">
            <v>3.0788258704999999E-5</v>
          </cell>
          <cell r="I58">
            <v>2.8994212775899998E-5</v>
          </cell>
          <cell r="J58">
            <v>2.26477386295E-5</v>
          </cell>
          <cell r="K58">
            <v>1.2593863824299999E-5</v>
          </cell>
          <cell r="L58">
            <v>3.3993666591199999E-6</v>
          </cell>
          <cell r="M58">
            <v>4.8580215009300002E-7</v>
          </cell>
          <cell r="N58">
            <v>4.89851396328E-7</v>
          </cell>
          <cell r="O58">
            <v>9.2109266182300006E-5</v>
          </cell>
          <cell r="P58">
            <v>9.0830873565599994E-5</v>
          </cell>
          <cell r="Q58">
            <v>8.8061078133800004E-5</v>
          </cell>
          <cell r="R58">
            <v>8.5262747908700003E-5</v>
          </cell>
          <cell r="S58">
            <v>9.0602566407999995E-5</v>
          </cell>
          <cell r="T58">
            <v>5.4036707477599998E-5</v>
          </cell>
          <cell r="U58">
            <v>3.1576830548899997E-5</v>
          </cell>
          <cell r="V58">
            <v>1.46738211477E-5</v>
          </cell>
          <cell r="W58">
            <v>9.3236702113600003E-8</v>
          </cell>
          <cell r="X58">
            <v>-1.4669432601499999E-6</v>
          </cell>
          <cell r="Y58">
            <v>4.9584485891800002E-6</v>
          </cell>
          <cell r="Z58">
            <v>-2.35771490964E-6</v>
          </cell>
          <cell r="AA58">
            <v>-1.5785256340600001E-5</v>
          </cell>
          <cell r="AB58">
            <v>9.8285854678100006E-5</v>
          </cell>
          <cell r="AC58">
            <v>8.4937574191699995E-5</v>
          </cell>
          <cell r="AD58">
            <v>6.5978765960100004E-5</v>
          </cell>
          <cell r="AE58">
            <v>5.8055806023499998E-5</v>
          </cell>
          <cell r="AF58">
            <v>5.2824536315700002E-5</v>
          </cell>
          <cell r="AG58">
            <v>3.95153226691E-5</v>
          </cell>
          <cell r="AH58">
            <v>3.1550437270099999E-5</v>
          </cell>
          <cell r="AI58">
            <v>2.56035669065E-5</v>
          </cell>
          <cell r="AJ58">
            <v>2.10572982424E-5</v>
          </cell>
          <cell r="AK58">
            <v>1.2355572719600001E-5</v>
          </cell>
          <cell r="AL58">
            <v>1.1142506714700001E-5</v>
          </cell>
          <cell r="AM58">
            <v>1.00524329626E-5</v>
          </cell>
          <cell r="AN58">
            <v>4.7968781323499996E-7</v>
          </cell>
          <cell r="AO58">
            <v>3.6032119238399999E-4</v>
          </cell>
          <cell r="AP58">
            <v>3.0343577799800002E-4</v>
          </cell>
          <cell r="AQ58">
            <v>2.0083806470899999E-4</v>
          </cell>
          <cell r="AR58">
            <v>1.7422497606499999E-4</v>
          </cell>
          <cell r="AS58">
            <v>1.51852964832E-4</v>
          </cell>
          <cell r="AT58">
            <v>8.0019653810400006E-5</v>
          </cell>
          <cell r="AU58">
            <v>6.1520737084899999E-5</v>
          </cell>
          <cell r="AV58">
            <v>4.8768265231300001E-5</v>
          </cell>
          <cell r="AW58">
            <v>3.94804442311E-5</v>
          </cell>
          <cell r="AX58">
            <v>3.1850396457000003E-5</v>
          </cell>
          <cell r="AY58">
            <v>2.42132503513E-5</v>
          </cell>
          <cell r="AZ58">
            <v>1.60408163622E-5</v>
          </cell>
          <cell r="BA58">
            <v>9.2563493850100006E-6</v>
          </cell>
        </row>
        <row r="59">
          <cell r="B59">
            <v>2.4713158530900001E-5</v>
          </cell>
          <cell r="C59">
            <v>3.7515080441599998E-5</v>
          </cell>
          <cell r="D59">
            <v>5.22382056281E-5</v>
          </cell>
          <cell r="E59">
            <v>6.2479430419899994E-5</v>
          </cell>
          <cell r="F59">
            <v>6.8878818073600005E-5</v>
          </cell>
          <cell r="G59">
            <v>4.8602925398000003E-5</v>
          </cell>
          <cell r="H59">
            <v>4.6959324816599997E-5</v>
          </cell>
          <cell r="I59">
            <v>4.47383435271E-5</v>
          </cell>
          <cell r="J59">
            <v>3.88103453648E-5</v>
          </cell>
          <cell r="K59">
            <v>2.70831114027E-5</v>
          </cell>
          <cell r="L59">
            <v>1.60413780375E-5</v>
          </cell>
          <cell r="M59">
            <v>1.36969440846E-5</v>
          </cell>
          <cell r="N59">
            <v>1.36796773567E-5</v>
          </cell>
          <cell r="O59">
            <v>5.7104190601300003E-5</v>
          </cell>
          <cell r="P59">
            <v>6.5573982176800005E-5</v>
          </cell>
          <cell r="Q59">
            <v>8.3051862594199995E-5</v>
          </cell>
          <cell r="R59">
            <v>9.6604537775599997E-5</v>
          </cell>
          <cell r="S59">
            <v>1.11761647943E-4</v>
          </cell>
          <cell r="T59">
            <v>8.6712880688799996E-5</v>
          </cell>
          <cell r="U59">
            <v>7.0011011821500001E-5</v>
          </cell>
          <cell r="V59">
            <v>5.3348419890999999E-5</v>
          </cell>
          <cell r="W59">
            <v>4.5862130373300001E-5</v>
          </cell>
          <cell r="X59">
            <v>3.5974603323199998E-5</v>
          </cell>
          <cell r="Y59">
            <v>2.69194843086E-5</v>
          </cell>
          <cell r="Z59">
            <v>1.21551878746E-5</v>
          </cell>
          <cell r="AA59">
            <v>-1.5655310523800001E-5</v>
          </cell>
          <cell r="AB59">
            <v>5.3044290857099997E-5</v>
          </cell>
          <cell r="AC59">
            <v>5.36111793826E-5</v>
          </cell>
          <cell r="AD59">
            <v>5.0265983075E-5</v>
          </cell>
          <cell r="AE59">
            <v>5.6295976281599998E-5</v>
          </cell>
          <cell r="AF59">
            <v>6.7313345709500006E-5</v>
          </cell>
          <cell r="AG59">
            <v>5.9813304134400002E-5</v>
          </cell>
          <cell r="AH59">
            <v>4.8483765994300002E-5</v>
          </cell>
          <cell r="AI59">
            <v>4.1670746692799997E-5</v>
          </cell>
          <cell r="AJ59">
            <v>3.7354230412200003E-5</v>
          </cell>
          <cell r="AK59">
            <v>2.4929807207500001E-5</v>
          </cell>
          <cell r="AL59">
            <v>2.1672358806300001E-5</v>
          </cell>
          <cell r="AM59">
            <v>1.87714471199E-5</v>
          </cell>
          <cell r="AN59">
            <v>9.9384691363300003E-6</v>
          </cell>
          <cell r="AO59">
            <v>1.96190449799E-4</v>
          </cell>
          <cell r="AP59">
            <v>2.0083806470899999E-4</v>
          </cell>
          <cell r="AQ59">
            <v>2.13970170687E-4</v>
          </cell>
          <cell r="AR59">
            <v>2.2605984487900001E-4</v>
          </cell>
          <cell r="AS59">
            <v>2.3000126857499999E-4</v>
          </cell>
          <cell r="AT59">
            <v>1.44503611443E-4</v>
          </cell>
          <cell r="AU59">
            <v>1.15024843358E-4</v>
          </cell>
          <cell r="AV59">
            <v>1.0024891942399999E-4</v>
          </cell>
          <cell r="AW59">
            <v>8.7152081919500001E-5</v>
          </cell>
          <cell r="AX59">
            <v>6.9970570330000006E-5</v>
          </cell>
          <cell r="AY59">
            <v>5.1573880018199997E-5</v>
          </cell>
          <cell r="AZ59">
            <v>4.1663482828900001E-5</v>
          </cell>
          <cell r="BA59">
            <v>9.8340652024999995E-6</v>
          </cell>
        </row>
        <row r="60">
          <cell r="B60">
            <v>3.2173440180700001E-5</v>
          </cell>
          <cell r="C60">
            <v>3.9579492040299999E-5</v>
          </cell>
          <cell r="D60">
            <v>4.8391127447200001E-5</v>
          </cell>
          <cell r="E60">
            <v>5.9150809186700001E-5</v>
          </cell>
          <cell r="F60">
            <v>7.2433324580300004E-5</v>
          </cell>
          <cell r="G60">
            <v>5.4263666103099997E-5</v>
          </cell>
          <cell r="H60">
            <v>5.6506282795099997E-5</v>
          </cell>
          <cell r="I60">
            <v>5.4710271404799998E-5</v>
          </cell>
          <cell r="J60">
            <v>4.8978478822400001E-5</v>
          </cell>
          <cell r="K60">
            <v>3.54671073776E-5</v>
          </cell>
          <cell r="L60">
            <v>2.39425185266E-5</v>
          </cell>
          <cell r="M60">
            <v>2.1368757651700001E-5</v>
          </cell>
          <cell r="N60">
            <v>2.13622935564E-5</v>
          </cell>
          <cell r="O60">
            <v>5.3031452236999999E-5</v>
          </cell>
          <cell r="P60">
            <v>6.0965196504499999E-5</v>
          </cell>
          <cell r="Q60">
            <v>7.81713891224E-5</v>
          </cell>
          <cell r="R60">
            <v>9.6841855296300001E-5</v>
          </cell>
          <cell r="S60">
            <v>1.20253106175E-4</v>
          </cell>
          <cell r="T60">
            <v>1.3931045959099999E-4</v>
          </cell>
          <cell r="U60">
            <v>1.24879314329E-4</v>
          </cell>
          <cell r="V60">
            <v>1.07368874377E-4</v>
          </cell>
          <cell r="W60">
            <v>1.07332576711E-4</v>
          </cell>
          <cell r="X60">
            <v>8.3317341709300004E-5</v>
          </cell>
          <cell r="Y60">
            <v>5.45002073586E-5</v>
          </cell>
          <cell r="Z60">
            <v>3.3698089907799997E-5</v>
          </cell>
          <cell r="AA60">
            <v>-1.32074234034E-5</v>
          </cell>
          <cell r="AB60">
            <v>5.1128426250200001E-5</v>
          </cell>
          <cell r="AC60">
            <v>4.8917477836899998E-5</v>
          </cell>
          <cell r="AD60">
            <v>4.7935996262599999E-5</v>
          </cell>
          <cell r="AE60">
            <v>7.3754501612299995E-5</v>
          </cell>
          <cell r="AF60">
            <v>1.06965826768E-4</v>
          </cell>
          <cell r="AG60">
            <v>1.04667109984E-4</v>
          </cell>
          <cell r="AH60">
            <v>8.9468338765200006E-5</v>
          </cell>
          <cell r="AI60">
            <v>7.9574688668699995E-5</v>
          </cell>
          <cell r="AJ60">
            <v>7.3408424153099998E-5</v>
          </cell>
          <cell r="AK60">
            <v>5.3271461191799999E-5</v>
          </cell>
          <cell r="AL60">
            <v>4.4983724800200001E-5</v>
          </cell>
          <cell r="AM60">
            <v>3.90052833693E-5</v>
          </cell>
          <cell r="AN60">
            <v>2.72599825837E-5</v>
          </cell>
          <cell r="AO60">
            <v>1.6755050808400001E-4</v>
          </cell>
          <cell r="AP60">
            <v>1.7422497606499999E-4</v>
          </cell>
          <cell r="AQ60">
            <v>2.2605984487900001E-4</v>
          </cell>
          <cell r="AR60">
            <v>2.92744705031E-4</v>
          </cell>
          <cell r="AS60">
            <v>3.37262971369E-4</v>
          </cell>
          <cell r="AT60">
            <v>2.36657263222E-4</v>
          </cell>
          <cell r="AU60">
            <v>1.9333771169600001E-4</v>
          </cell>
          <cell r="AV60">
            <v>1.7032737902700001E-4</v>
          </cell>
          <cell r="AW60">
            <v>1.5468696166199999E-4</v>
          </cell>
          <cell r="AX60">
            <v>1.27456097638E-4</v>
          </cell>
          <cell r="AY60">
            <v>9.4482039702699998E-5</v>
          </cell>
          <cell r="AZ60">
            <v>7.7884824065299995E-5</v>
          </cell>
          <cell r="BA60">
            <v>1.6072044805300002E-5</v>
          </cell>
        </row>
        <row r="61">
          <cell r="B61">
            <v>3.6333339825899997E-5</v>
          </cell>
          <cell r="C61">
            <v>4.0807448507000003E-5</v>
          </cell>
          <cell r="D61">
            <v>4.7986888047099999E-5</v>
          </cell>
          <cell r="E61">
            <v>6.3384355685599993E-5</v>
          </cell>
          <cell r="F61">
            <v>8.6274561805400006E-5</v>
          </cell>
          <cell r="G61">
            <v>7.4723229746500005E-5</v>
          </cell>
          <cell r="H61">
            <v>7.9974644917199997E-5</v>
          </cell>
          <cell r="I61">
            <v>7.8892030510799998E-5</v>
          </cell>
          <cell r="J61">
            <v>7.2839735353300006E-5</v>
          </cell>
          <cell r="K61">
            <v>5.8107312391099999E-5</v>
          </cell>
          <cell r="L61">
            <v>4.5372854443899998E-5</v>
          </cell>
          <cell r="M61">
            <v>4.2132919934999999E-5</v>
          </cell>
          <cell r="N61">
            <v>4.2124896924899998E-5</v>
          </cell>
          <cell r="O61">
            <v>4.3161640899800003E-5</v>
          </cell>
          <cell r="P61">
            <v>5.1944149860399998E-5</v>
          </cell>
          <cell r="Q61">
            <v>7.7147084777099998E-5</v>
          </cell>
          <cell r="R61">
            <v>1.04783677596E-4</v>
          </cell>
          <cell r="S61">
            <v>1.40235088408E-4</v>
          </cell>
          <cell r="T61">
            <v>1.8396575372800001E-4</v>
          </cell>
          <cell r="U61">
            <v>1.74285240435E-4</v>
          </cell>
          <cell r="V61">
            <v>1.61107255639E-4</v>
          </cell>
          <cell r="W61">
            <v>1.6537301224399999E-4</v>
          </cell>
          <cell r="X61">
            <v>1.31676669118E-4</v>
          </cell>
          <cell r="Y61">
            <v>9.0577702114000007E-5</v>
          </cell>
          <cell r="Z61">
            <v>6.34396331153E-5</v>
          </cell>
          <cell r="AA61">
            <v>-5.0472470110000001E-6</v>
          </cell>
          <cell r="AB61">
            <v>4.9250245516499998E-5</v>
          </cell>
          <cell r="AC61">
            <v>4.4263197762900002E-5</v>
          </cell>
          <cell r="AD61">
            <v>4.6857270703500003E-5</v>
          </cell>
          <cell r="AE61">
            <v>8.8496716380500007E-5</v>
          </cell>
          <cell r="AF61">
            <v>1.4402500728499999E-4</v>
          </cell>
          <cell r="AG61">
            <v>1.51943402926E-4</v>
          </cell>
          <cell r="AH61">
            <v>1.32799751735E-4</v>
          </cell>
          <cell r="AI61">
            <v>1.20337151581E-4</v>
          </cell>
          <cell r="AJ61">
            <v>1.11798911747E-4</v>
          </cell>
          <cell r="AK61">
            <v>8.4678690206500004E-5</v>
          </cell>
          <cell r="AL61">
            <v>7.2526459503500005E-5</v>
          </cell>
          <cell r="AM61">
            <v>6.3325103999999999E-5</v>
          </cell>
          <cell r="AN61">
            <v>4.7974000924999997E-5</v>
          </cell>
          <cell r="AO61">
            <v>1.4384245149300001E-4</v>
          </cell>
          <cell r="AP61">
            <v>1.51852964832E-4</v>
          </cell>
          <cell r="AQ61">
            <v>2.3000126857499999E-4</v>
          </cell>
          <cell r="AR61">
            <v>3.37262971369E-4</v>
          </cell>
          <cell r="AS61">
            <v>4.2789572883400001E-4</v>
          </cell>
          <cell r="AT61">
            <v>3.32904515397E-4</v>
          </cell>
          <cell r="AU61">
            <v>2.7724125832400001E-4</v>
          </cell>
          <cell r="AV61">
            <v>2.4559109145299999E-4</v>
          </cell>
          <cell r="AW61">
            <v>2.27847266699E-4</v>
          </cell>
          <cell r="AX61">
            <v>1.9249272851100001E-4</v>
          </cell>
          <cell r="AY61">
            <v>1.4871035917600001E-4</v>
          </cell>
          <cell r="AZ61">
            <v>1.24734015398E-4</v>
          </cell>
          <cell r="BA61">
            <v>3.24272789705E-5</v>
          </cell>
        </row>
        <row r="62">
          <cell r="B62">
            <v>1.36643823532E-5</v>
          </cell>
          <cell r="C62">
            <v>2.04291777178E-5</v>
          </cell>
          <cell r="D62">
            <v>4.1391087252500002E-5</v>
          </cell>
          <cell r="E62">
            <v>6.5787037677400004E-5</v>
          </cell>
          <cell r="F62">
            <v>9.7569082622900004E-5</v>
          </cell>
          <cell r="G62">
            <v>1.0697647598E-4</v>
          </cell>
          <cell r="H62">
            <v>1.1204436426E-4</v>
          </cell>
          <cell r="I62">
            <v>1.08616623363E-4</v>
          </cell>
          <cell r="J62">
            <v>1.0163824049700001E-4</v>
          </cell>
          <cell r="K62">
            <v>8.4671851569699999E-5</v>
          </cell>
          <cell r="L62">
            <v>7.0646810469600002E-5</v>
          </cell>
          <cell r="M62">
            <v>6.49122310105E-5</v>
          </cell>
          <cell r="N62">
            <v>6.4893453190400006E-5</v>
          </cell>
          <cell r="O62">
            <v>1.51022093618E-5</v>
          </cell>
          <cell r="P62">
            <v>3.1942912397500001E-5</v>
          </cell>
          <cell r="Q62">
            <v>7.83910805746E-5</v>
          </cell>
          <cell r="R62">
            <v>1.2662544000000001E-4</v>
          </cell>
          <cell r="S62">
            <v>1.60993099186E-4</v>
          </cell>
          <cell r="T62">
            <v>1.9922372227100001E-4</v>
          </cell>
          <cell r="U62">
            <v>1.92160794826E-4</v>
          </cell>
          <cell r="V62">
            <v>1.8335780328599999E-4</v>
          </cell>
          <cell r="W62">
            <v>1.8982036897499999E-4</v>
          </cell>
          <cell r="X62">
            <v>1.5438119974900001E-4</v>
          </cell>
          <cell r="Y62">
            <v>1.11829619559E-4</v>
          </cell>
          <cell r="Z62">
            <v>8.5627478462400002E-5</v>
          </cell>
          <cell r="AA62">
            <v>6.0127946803999999E-6</v>
          </cell>
          <cell r="AB62">
            <v>1.20169732914E-5</v>
          </cell>
          <cell r="AC62">
            <v>1.86085957552E-5</v>
          </cell>
          <cell r="AD62">
            <v>3.6356256475100003E-5</v>
          </cell>
          <cell r="AE62">
            <v>7.8459046258699998E-5</v>
          </cell>
          <cell r="AF62">
            <v>1.3710800807800001E-4</v>
          </cell>
          <cell r="AG62">
            <v>1.53363289183E-4</v>
          </cell>
          <cell r="AH62">
            <v>1.3496442451900001E-4</v>
          </cell>
          <cell r="AI62">
            <v>1.2282373504900001E-4</v>
          </cell>
          <cell r="AJ62">
            <v>1.14934284203E-4</v>
          </cell>
          <cell r="AK62">
            <v>9.2216628101799995E-5</v>
          </cell>
          <cell r="AL62">
            <v>7.8797155202500006E-5</v>
          </cell>
          <cell r="AM62">
            <v>6.7354653943499997E-5</v>
          </cell>
          <cell r="AN62">
            <v>5.3756993561999999E-5</v>
          </cell>
          <cell r="AO62">
            <v>7.8967346107999999E-5</v>
          </cell>
          <cell r="AP62">
            <v>8.0019653810400006E-5</v>
          </cell>
          <cell r="AQ62">
            <v>1.44503611443E-4</v>
          </cell>
          <cell r="AR62">
            <v>2.36657263222E-4</v>
          </cell>
          <cell r="AS62">
            <v>3.32904515397E-4</v>
          </cell>
          <cell r="AT62">
            <v>3.4847719221999999E-4</v>
          </cell>
          <cell r="AU62">
            <v>2.9369507521899999E-4</v>
          </cell>
          <cell r="AV62">
            <v>2.5891861991600001E-4</v>
          </cell>
          <cell r="AW62">
            <v>2.4279367543400001E-4</v>
          </cell>
          <cell r="AX62">
            <v>2.1208329267400001E-4</v>
          </cell>
          <cell r="AY62">
            <v>1.7055650607799999E-4</v>
          </cell>
          <cell r="AZ62">
            <v>1.4273725140899999E-4</v>
          </cell>
          <cell r="BA62">
            <v>5.4917789122599997E-5</v>
          </cell>
        </row>
        <row r="63">
          <cell r="B63">
            <v>1.6184226693699998E-5</v>
          </cell>
          <cell r="C63">
            <v>1.8435375632000001E-5</v>
          </cell>
          <cell r="D63">
            <v>3.1955264863000003E-5</v>
          </cell>
          <cell r="E63">
            <v>5.2903745690200002E-5</v>
          </cell>
          <cell r="F63">
            <v>7.9298394798399998E-5</v>
          </cell>
          <cell r="G63">
            <v>8.7654970457999996E-5</v>
          </cell>
          <cell r="H63">
            <v>9.1412827330299997E-5</v>
          </cell>
          <cell r="I63">
            <v>9.0000643779099995E-5</v>
          </cell>
          <cell r="J63">
            <v>8.5798813361000006E-5</v>
          </cell>
          <cell r="K63">
            <v>7.5514226399699995E-5</v>
          </cell>
          <cell r="L63">
            <v>6.6200504696699997E-5</v>
          </cell>
          <cell r="M63">
            <v>6.2691998684E-5</v>
          </cell>
          <cell r="N63">
            <v>6.2657650391899998E-5</v>
          </cell>
          <cell r="O63">
            <v>5.7016066402600003E-6</v>
          </cell>
          <cell r="P63">
            <v>1.7480902868699999E-5</v>
          </cell>
          <cell r="Q63">
            <v>5.3922794127800001E-5</v>
          </cell>
          <cell r="R63">
            <v>9.1446460470100003E-5</v>
          </cell>
          <cell r="S63">
            <v>1.20898253118E-4</v>
          </cell>
          <cell r="T63">
            <v>1.91045819061E-4</v>
          </cell>
          <cell r="U63">
            <v>1.7910020475600001E-4</v>
          </cell>
          <cell r="V63">
            <v>1.6787142358099999E-4</v>
          </cell>
          <cell r="W63">
            <v>1.6957938959399999E-4</v>
          </cell>
          <cell r="X63">
            <v>1.3987320459700001E-4</v>
          </cell>
          <cell r="Y63">
            <v>1.03980828738E-4</v>
          </cell>
          <cell r="Z63">
            <v>8.1171323633500003E-5</v>
          </cell>
          <cell r="AA63">
            <v>1.2934060074900001E-5</v>
          </cell>
          <cell r="AB63">
            <v>5.8447299428900001E-6</v>
          </cell>
          <cell r="AC63">
            <v>1.09873868813E-5</v>
          </cell>
          <cell r="AD63">
            <v>2.5710477333799998E-5</v>
          </cell>
          <cell r="AE63">
            <v>6.2850758778699997E-5</v>
          </cell>
          <cell r="AF63">
            <v>1.1442964583500001E-4</v>
          </cell>
          <cell r="AG63">
            <v>1.3138165317399999E-4</v>
          </cell>
          <cell r="AH63">
            <v>1.19264524693E-4</v>
          </cell>
          <cell r="AI63">
            <v>1.10511546002E-4</v>
          </cell>
          <cell r="AJ63">
            <v>1.04597078288E-4</v>
          </cell>
          <cell r="AK63">
            <v>8.50185559195E-5</v>
          </cell>
          <cell r="AL63">
            <v>7.3076715056599994E-5</v>
          </cell>
          <cell r="AM63">
            <v>6.3767576670000002E-5</v>
          </cell>
          <cell r="AN63">
            <v>5.2355484980300002E-5</v>
          </cell>
          <cell r="AO63">
            <v>6.1037960534199995E-5</v>
          </cell>
          <cell r="AP63">
            <v>6.1520737084899999E-5</v>
          </cell>
          <cell r="AQ63">
            <v>1.15024843358E-4</v>
          </cell>
          <cell r="AR63">
            <v>1.9333771169600001E-4</v>
          </cell>
          <cell r="AS63">
            <v>2.7724125832400001E-4</v>
          </cell>
          <cell r="AT63">
            <v>2.9369507521899999E-4</v>
          </cell>
          <cell r="AU63">
            <v>2.6342145168299999E-4</v>
          </cell>
          <cell r="AV63">
            <v>2.3758306924E-4</v>
          </cell>
          <cell r="AW63">
            <v>2.27265414839E-4</v>
          </cell>
          <cell r="AX63">
            <v>2.02077706438E-4</v>
          </cell>
          <cell r="AY63">
            <v>1.6912129220299999E-4</v>
          </cell>
          <cell r="AZ63">
            <v>1.4349969272199999E-4</v>
          </cell>
          <cell r="BA63">
            <v>6.0005835297699998E-5</v>
          </cell>
        </row>
        <row r="64">
          <cell r="B64">
            <v>1.7649943321100002E-5</v>
          </cell>
          <cell r="C64">
            <v>1.8080234083899999E-5</v>
          </cell>
          <cell r="D64">
            <v>2.7275533373500002E-5</v>
          </cell>
          <cell r="E64">
            <v>4.68146883936E-5</v>
          </cell>
          <cell r="F64">
            <v>7.0764613693599995E-5</v>
          </cell>
          <cell r="G64">
            <v>8.0158827993800002E-5</v>
          </cell>
          <cell r="H64">
            <v>8.30783550639E-5</v>
          </cell>
          <cell r="I64">
            <v>8.3010914455599995E-5</v>
          </cell>
          <cell r="J64">
            <v>8.0166201208400003E-5</v>
          </cell>
          <cell r="K64">
            <v>7.2597126246000006E-5</v>
          </cell>
          <cell r="L64">
            <v>6.58874287693E-5</v>
          </cell>
          <cell r="M64">
            <v>6.3534594151800003E-5</v>
          </cell>
          <cell r="N64">
            <v>6.3491041441599995E-5</v>
          </cell>
          <cell r="O64">
            <v>3.9030429067100001E-6</v>
          </cell>
          <cell r="P64">
            <v>1.1492766309499999E-5</v>
          </cell>
          <cell r="Q64">
            <v>4.2911661347599998E-5</v>
          </cell>
          <cell r="R64">
            <v>7.5192404821500006E-5</v>
          </cell>
          <cell r="S64">
            <v>1.02834787933E-4</v>
          </cell>
          <cell r="T64">
            <v>1.72102475974E-4</v>
          </cell>
          <cell r="U64">
            <v>1.6219840876099999E-4</v>
          </cell>
          <cell r="V64">
            <v>1.5686408318199999E-4</v>
          </cell>
          <cell r="W64">
            <v>1.5576566662999999E-4</v>
          </cell>
          <cell r="X64">
            <v>1.29710945262E-4</v>
          </cell>
          <cell r="Y64">
            <v>9.8875793026700004E-5</v>
          </cell>
          <cell r="Z64">
            <v>7.7064168246999997E-5</v>
          </cell>
          <cell r="AA64">
            <v>1.3906610452E-5</v>
          </cell>
          <cell r="AB64">
            <v>6.0014766349599998E-6</v>
          </cell>
          <cell r="AC64">
            <v>8.5954537093200004E-6</v>
          </cell>
          <cell r="AD64">
            <v>2.0592963079099999E-5</v>
          </cell>
          <cell r="AE64">
            <v>5.4023060233900002E-5</v>
          </cell>
          <cell r="AF64">
            <v>1.00121375477E-4</v>
          </cell>
          <cell r="AG64">
            <v>1.1656297040000001E-4</v>
          </cell>
          <cell r="AH64">
            <v>1.07215686376E-4</v>
          </cell>
          <cell r="AI64">
            <v>9.9950823331399996E-5</v>
          </cell>
          <cell r="AJ64">
            <v>9.50719199472E-5</v>
          </cell>
          <cell r="AK64">
            <v>7.8352276333099996E-5</v>
          </cell>
          <cell r="AL64">
            <v>6.7715274798899996E-5</v>
          </cell>
          <cell r="AM64">
            <v>6.0185956273000002E-5</v>
          </cell>
          <cell r="AN64">
            <v>5.0949074329199997E-5</v>
          </cell>
          <cell r="AO64">
            <v>4.6381017395799999E-5</v>
          </cell>
          <cell r="AP64">
            <v>4.8768265231300001E-5</v>
          </cell>
          <cell r="AQ64">
            <v>1.0024891942399999E-4</v>
          </cell>
          <cell r="AR64">
            <v>1.7032737902700001E-4</v>
          </cell>
          <cell r="AS64">
            <v>2.4559109145299999E-4</v>
          </cell>
          <cell r="AT64">
            <v>2.5891861991600001E-4</v>
          </cell>
          <cell r="AU64">
            <v>2.3758306924E-4</v>
          </cell>
          <cell r="AV64">
            <v>2.21901731022E-4</v>
          </cell>
          <cell r="AW64">
            <v>2.1426608586899999E-4</v>
          </cell>
          <cell r="AX64">
            <v>1.9277476754899999E-4</v>
          </cell>
          <cell r="AY64">
            <v>1.6476854519800001E-4</v>
          </cell>
          <cell r="AZ64">
            <v>1.41152436583E-4</v>
          </cell>
          <cell r="BA64">
            <v>6.44359858153E-5</v>
          </cell>
        </row>
        <row r="65">
          <cell r="B65">
            <v>1.9050776869899999E-5</v>
          </cell>
          <cell r="C65">
            <v>1.7324106908999999E-5</v>
          </cell>
          <cell r="D65">
            <v>2.3334025888399999E-5</v>
          </cell>
          <cell r="E65">
            <v>4.0840078927700003E-5</v>
          </cell>
          <cell r="F65">
            <v>6.2698552063899995E-5</v>
          </cell>
          <cell r="G65">
            <v>7.2101896194400001E-5</v>
          </cell>
          <cell r="H65">
            <v>7.4989095830099996E-5</v>
          </cell>
          <cell r="I65">
            <v>7.5917825672200002E-5</v>
          </cell>
          <cell r="J65">
            <v>7.41962243511E-5</v>
          </cell>
          <cell r="K65">
            <v>6.8582005799099999E-5</v>
          </cell>
          <cell r="L65">
            <v>6.3837511377500003E-5</v>
          </cell>
          <cell r="M65">
            <v>6.2592517864800006E-5</v>
          </cell>
          <cell r="N65">
            <v>6.25511989935E-5</v>
          </cell>
          <cell r="O65">
            <v>8.7683370541099996E-8</v>
          </cell>
          <cell r="P65">
            <v>7.1476887191199996E-6</v>
          </cell>
          <cell r="Q65">
            <v>3.32375796686E-5</v>
          </cell>
          <cell r="R65">
            <v>6.0295894078200003E-5</v>
          </cell>
          <cell r="S65">
            <v>8.6644538737799996E-5</v>
          </cell>
          <cell r="T65">
            <v>1.6057838399799999E-4</v>
          </cell>
          <cell r="U65">
            <v>1.5388379704699999E-4</v>
          </cell>
          <cell r="V65">
            <v>1.5076942240300001E-4</v>
          </cell>
          <cell r="W65">
            <v>1.5141715619E-4</v>
          </cell>
          <cell r="X65">
            <v>1.2716221853299999E-4</v>
          </cell>
          <cell r="Y65">
            <v>9.9087918073500003E-5</v>
          </cell>
          <cell r="Z65">
            <v>7.7487519181700004E-5</v>
          </cell>
          <cell r="AA65">
            <v>1.5897918258899999E-5</v>
          </cell>
          <cell r="AB65">
            <v>1.6567919691700001E-6</v>
          </cell>
          <cell r="AC65">
            <v>5.6502109281000002E-6</v>
          </cell>
          <cell r="AD65">
            <v>1.7026807388799998E-5</v>
          </cell>
          <cell r="AE65">
            <v>4.9898204907200002E-5</v>
          </cell>
          <cell r="AF65">
            <v>9.4647865170600001E-5</v>
          </cell>
          <cell r="AG65">
            <v>1.11037979517E-4</v>
          </cell>
          <cell r="AH65">
            <v>1.03115261982E-4</v>
          </cell>
          <cell r="AI65">
            <v>9.6678047556799995E-5</v>
          </cell>
          <cell r="AJ65">
            <v>9.2277177746700006E-5</v>
          </cell>
          <cell r="AK65">
            <v>7.7477248735099998E-5</v>
          </cell>
          <cell r="AL65">
            <v>6.7124701973399998E-5</v>
          </cell>
          <cell r="AM65">
            <v>6.0125750223299999E-5</v>
          </cell>
          <cell r="AN65">
            <v>5.1208577755100003E-5</v>
          </cell>
          <cell r="AO65">
            <v>4.0229897511499999E-5</v>
          </cell>
          <cell r="AP65">
            <v>3.94804442311E-5</v>
          </cell>
          <cell r="AQ65">
            <v>8.7152081919500001E-5</v>
          </cell>
          <cell r="AR65">
            <v>1.5468696166199999E-4</v>
          </cell>
          <cell r="AS65">
            <v>2.27847266699E-4</v>
          </cell>
          <cell r="AT65">
            <v>2.4279367543400001E-4</v>
          </cell>
          <cell r="AU65">
            <v>2.27265414839E-4</v>
          </cell>
          <cell r="AV65">
            <v>2.1426608586899999E-4</v>
          </cell>
          <cell r="AW65">
            <v>2.1407649237899999E-4</v>
          </cell>
          <cell r="AX65">
            <v>1.9397005668400001E-4</v>
          </cell>
          <cell r="AY65">
            <v>1.6881132160599999E-4</v>
          </cell>
          <cell r="AZ65">
            <v>1.4484486196300001E-4</v>
          </cell>
          <cell r="BA65">
            <v>6.8359466079399996E-5</v>
          </cell>
        </row>
        <row r="66">
          <cell r="B66">
            <v>2.0208561362700001E-5</v>
          </cell>
          <cell r="C66">
            <v>1.6870310438800001E-5</v>
          </cell>
          <cell r="D66">
            <v>2.0475475830099999E-5</v>
          </cell>
          <cell r="E66">
            <v>3.6246949510099999E-5</v>
          </cell>
          <cell r="F66">
            <v>5.7114370942400002E-5</v>
          </cell>
          <cell r="G66">
            <v>6.7138259801899998E-5</v>
          </cell>
          <cell r="H66">
            <v>6.8034576910300002E-5</v>
          </cell>
          <cell r="I66">
            <v>6.9622239754699999E-5</v>
          </cell>
          <cell r="J66">
            <v>6.8931443679100005E-5</v>
          </cell>
          <cell r="K66">
            <v>6.5881719165199995E-5</v>
          </cell>
          <cell r="L66">
            <v>6.2548162759499995E-5</v>
          </cell>
          <cell r="M66">
            <v>6.1649190365899997E-5</v>
          </cell>
          <cell r="N66">
            <v>6.1609096967600005E-5</v>
          </cell>
          <cell r="O66">
            <v>-1.7623798492699999E-6</v>
          </cell>
          <cell r="P66">
            <v>2.5701125153900002E-6</v>
          </cell>
          <cell r="Q66">
            <v>2.6737582432100001E-5</v>
          </cell>
          <cell r="R66">
            <v>4.9899709891100003E-5</v>
          </cell>
          <cell r="S66">
            <v>7.4937325676300006E-5</v>
          </cell>
          <cell r="T66">
            <v>1.4102232684499999E-4</v>
          </cell>
          <cell r="U66">
            <v>1.3569646776399999E-4</v>
          </cell>
          <cell r="V66">
            <v>1.3263973314499999E-4</v>
          </cell>
          <cell r="W66">
            <v>1.3473540928600001E-4</v>
          </cell>
          <cell r="X66">
            <v>1.16005170648E-4</v>
          </cell>
          <cell r="Y66">
            <v>9.5608089898599995E-5</v>
          </cell>
          <cell r="Z66">
            <v>7.5631284991700007E-5</v>
          </cell>
          <cell r="AA66">
            <v>2.07576053013E-5</v>
          </cell>
          <cell r="AB66">
            <v>5.4327104871999999E-7</v>
          </cell>
          <cell r="AC66">
            <v>2.6179470152100002E-6</v>
          </cell>
          <cell r="AD66">
            <v>1.2960293942000001E-5</v>
          </cell>
          <cell r="AE66">
            <v>4.2585457513499999E-5</v>
          </cell>
          <cell r="AF66">
            <v>8.2467198209000003E-5</v>
          </cell>
          <cell r="AG66">
            <v>9.8358988679000007E-5</v>
          </cell>
          <cell r="AH66">
            <v>9.2534713129300002E-5</v>
          </cell>
          <cell r="AI66">
            <v>8.7341557113299994E-5</v>
          </cell>
          <cell r="AJ66">
            <v>8.4078475400399999E-5</v>
          </cell>
          <cell r="AK66">
            <v>7.1202298460599998E-5</v>
          </cell>
          <cell r="AL66">
            <v>6.3273168815299998E-5</v>
          </cell>
          <cell r="AM66">
            <v>5.7187157849300003E-5</v>
          </cell>
          <cell r="AN66">
            <v>4.9516323956300003E-5</v>
          </cell>
          <cell r="AO66">
            <v>3.3790571787300003E-5</v>
          </cell>
          <cell r="AP66">
            <v>3.1850396457000003E-5</v>
          </cell>
          <cell r="AQ66">
            <v>6.9970570330000006E-5</v>
          </cell>
          <cell r="AR66">
            <v>1.27456097638E-4</v>
          </cell>
          <cell r="AS66">
            <v>1.9249272851100001E-4</v>
          </cell>
          <cell r="AT66">
            <v>2.1208329267400001E-4</v>
          </cell>
          <cell r="AU66">
            <v>2.02077706438E-4</v>
          </cell>
          <cell r="AV66">
            <v>1.9277476754899999E-4</v>
          </cell>
          <cell r="AW66">
            <v>1.9397005668400001E-4</v>
          </cell>
          <cell r="AX66">
            <v>1.84297963378E-4</v>
          </cell>
          <cell r="AY66">
            <v>1.6343605641E-4</v>
          </cell>
          <cell r="AZ66">
            <v>1.41171898296E-4</v>
          </cell>
          <cell r="BA66">
            <v>7.3316401142300001E-5</v>
          </cell>
        </row>
        <row r="67">
          <cell r="B67">
            <v>2.0261175537399999E-5</v>
          </cell>
          <cell r="C67">
            <v>1.61474070807E-5</v>
          </cell>
          <cell r="D67">
            <v>1.7576701541099998E-5</v>
          </cell>
          <cell r="E67">
            <v>3.1280513507399998E-5</v>
          </cell>
          <cell r="F67">
            <v>4.8635284224799998E-5</v>
          </cell>
          <cell r="G67">
            <v>5.98159207382E-5</v>
          </cell>
          <cell r="H67">
            <v>5.83290318825E-5</v>
          </cell>
          <cell r="I67">
            <v>6.0078371765599997E-5</v>
          </cell>
          <cell r="J67">
            <v>6.0026001515500003E-5</v>
          </cell>
          <cell r="K67">
            <v>5.8902500151500002E-5</v>
          </cell>
          <cell r="L67">
            <v>5.7780423739999997E-5</v>
          </cell>
          <cell r="M67">
            <v>5.7741742773699997E-5</v>
          </cell>
          <cell r="N67">
            <v>5.7699782497700002E-5</v>
          </cell>
          <cell r="O67">
            <v>-5.4645838345899997E-6</v>
          </cell>
          <cell r="P67">
            <v>-9.4862073583100004E-7</v>
          </cell>
          <cell r="Q67">
            <v>2.10558419789E-5</v>
          </cell>
          <cell r="R67">
            <v>3.8567097275300003E-5</v>
          </cell>
          <cell r="S67">
            <v>6.13270998013E-5</v>
          </cell>
          <cell r="T67">
            <v>1.12348630606E-4</v>
          </cell>
          <cell r="U67">
            <v>1.10260773898E-4</v>
          </cell>
          <cell r="V67">
            <v>1.0716108709499999E-4</v>
          </cell>
          <cell r="W67">
            <v>1.120193643E-4</v>
          </cell>
          <cell r="X67">
            <v>1.0172127549500001E-4</v>
          </cell>
          <cell r="Y67">
            <v>9.2792090537099995E-5</v>
          </cell>
          <cell r="Z67">
            <v>7.4666584894200001E-5</v>
          </cell>
          <cell r="AA67">
            <v>2.8204097507599999E-5</v>
          </cell>
          <cell r="AB67">
            <v>-2.5589280570000002E-6</v>
          </cell>
          <cell r="AC67">
            <v>-6.3767105473200003E-7</v>
          </cell>
          <cell r="AD67">
            <v>9.9870606223699994E-6</v>
          </cell>
          <cell r="AE67">
            <v>3.5007395741E-5</v>
          </cell>
          <cell r="AF67">
            <v>6.9084665447100002E-5</v>
          </cell>
          <cell r="AG67">
            <v>8.3691662744599999E-5</v>
          </cell>
          <cell r="AH67">
            <v>8.0513890080899996E-5</v>
          </cell>
          <cell r="AI67">
            <v>7.6762118407900002E-5</v>
          </cell>
          <cell r="AJ67">
            <v>7.4032923516899996E-5</v>
          </cell>
          <cell r="AK67">
            <v>6.4939428057899994E-5</v>
          </cell>
          <cell r="AL67">
            <v>5.9139431253899999E-5</v>
          </cell>
          <cell r="AM67">
            <v>5.4506058892699998E-5</v>
          </cell>
          <cell r="AN67">
            <v>4.7719805229399999E-5</v>
          </cell>
          <cell r="AO67">
            <v>2.93514800458E-5</v>
          </cell>
          <cell r="AP67">
            <v>2.42132503513E-5</v>
          </cell>
          <cell r="AQ67">
            <v>5.1573880018199997E-5</v>
          </cell>
          <cell r="AR67">
            <v>9.4482039702699998E-5</v>
          </cell>
          <cell r="AS67">
            <v>1.4871035917600001E-4</v>
          </cell>
          <cell r="AT67">
            <v>1.7055650607799999E-4</v>
          </cell>
          <cell r="AU67">
            <v>1.6912129220299999E-4</v>
          </cell>
          <cell r="AV67">
            <v>1.6476854519800001E-4</v>
          </cell>
          <cell r="AW67">
            <v>1.6881132160599999E-4</v>
          </cell>
          <cell r="AX67">
            <v>1.6343605641E-4</v>
          </cell>
          <cell r="AY67">
            <v>1.57945527969E-4</v>
          </cell>
          <cell r="AZ67">
            <v>1.38455045632E-4</v>
          </cell>
          <cell r="BA67">
            <v>8.1576412699500001E-5</v>
          </cell>
        </row>
        <row r="68">
          <cell r="B68">
            <v>1.7167105670200001E-5</v>
          </cell>
          <cell r="C68">
            <v>1.32833174101E-5</v>
          </cell>
          <cell r="D68">
            <v>1.45243523733E-5</v>
          </cell>
          <cell r="E68">
            <v>2.5492415100200001E-5</v>
          </cell>
          <cell r="F68">
            <v>4.09472459137E-5</v>
          </cell>
          <cell r="G68">
            <v>5.1960810047099999E-5</v>
          </cell>
          <cell r="H68">
            <v>4.9817947673100002E-5</v>
          </cell>
          <cell r="I68">
            <v>5.1550799827900003E-5</v>
          </cell>
          <cell r="J68">
            <v>5.1781854996000002E-5</v>
          </cell>
          <cell r="K68">
            <v>5.17397370568E-5</v>
          </cell>
          <cell r="L68">
            <v>5.1275070044999999E-5</v>
          </cell>
          <cell r="M68">
            <v>5.1771569075300002E-5</v>
          </cell>
          <cell r="N68">
            <v>5.1737749499500003E-5</v>
          </cell>
          <cell r="O68">
            <v>-7.1724909557500001E-6</v>
          </cell>
          <cell r="P68">
            <v>-4.53690416758E-6</v>
          </cell>
          <cell r="Q68">
            <v>1.4604937797400001E-5</v>
          </cell>
          <cell r="R68">
            <v>2.9495917497600001E-5</v>
          </cell>
          <cell r="S68">
            <v>4.9180487227100001E-5</v>
          </cell>
          <cell r="T68">
            <v>8.8688448910699997E-5</v>
          </cell>
          <cell r="U68">
            <v>9.0277316047899999E-5</v>
          </cell>
          <cell r="V68">
            <v>8.9258309842700005E-5</v>
          </cell>
          <cell r="W68">
            <v>9.5264377914099999E-5</v>
          </cell>
          <cell r="X68">
            <v>8.7660772467499997E-5</v>
          </cell>
          <cell r="Y68">
            <v>8.1945793551799998E-5</v>
          </cell>
          <cell r="Z68">
            <v>6.6958034001700007E-5</v>
          </cell>
          <cell r="AA68">
            <v>3.1073079593699997E-5</v>
          </cell>
          <cell r="AB68">
            <v>-4.1173086046600003E-6</v>
          </cell>
          <cell r="AC68">
            <v>-3.2913853484899998E-6</v>
          </cell>
          <cell r="AD68">
            <v>4.8837857432300001E-6</v>
          </cell>
          <cell r="AE68">
            <v>2.5964867193E-5</v>
          </cell>
          <cell r="AF68">
            <v>5.57905706127E-5</v>
          </cell>
          <cell r="AG68">
            <v>7.04644276893E-5</v>
          </cell>
          <cell r="AH68">
            <v>6.8665921231900003E-5</v>
          </cell>
          <cell r="AI68">
            <v>6.5682367093299998E-5</v>
          </cell>
          <cell r="AJ68">
            <v>6.3944294435300004E-5</v>
          </cell>
          <cell r="AK68">
            <v>5.6301783512100003E-5</v>
          </cell>
          <cell r="AL68">
            <v>5.1856194864800002E-5</v>
          </cell>
          <cell r="AM68">
            <v>4.7598366285400001E-5</v>
          </cell>
          <cell r="AN68">
            <v>4.2145251236499999E-5</v>
          </cell>
          <cell r="AO68">
            <v>2.2934523204200001E-5</v>
          </cell>
          <cell r="AP68">
            <v>1.60408163622E-5</v>
          </cell>
          <cell r="AQ68">
            <v>4.1663482828900001E-5</v>
          </cell>
          <cell r="AR68">
            <v>7.7884824065299995E-5</v>
          </cell>
          <cell r="AS68">
            <v>1.24734015398E-4</v>
          </cell>
          <cell r="AT68">
            <v>1.4273725140899999E-4</v>
          </cell>
          <cell r="AU68">
            <v>1.4349969272199999E-4</v>
          </cell>
          <cell r="AV68">
            <v>1.41152436583E-4</v>
          </cell>
          <cell r="AW68">
            <v>1.4484486196300001E-4</v>
          </cell>
          <cell r="AX68">
            <v>1.41171898296E-4</v>
          </cell>
          <cell r="AY68">
            <v>1.38455045632E-4</v>
          </cell>
          <cell r="AZ68">
            <v>1.29321694051E-4</v>
          </cell>
          <cell r="BA68">
            <v>7.7335326035199995E-5</v>
          </cell>
        </row>
        <row r="69">
          <cell r="B69">
            <v>1.50722495766E-5</v>
          </cell>
          <cell r="C69">
            <v>8.5978083715600006E-6</v>
          </cell>
          <cell r="D69">
            <v>9.2533451285300006E-6</v>
          </cell>
          <cell r="E69">
            <v>1.6624827344700001E-5</v>
          </cell>
          <cell r="F69">
            <v>2.2435708825900002E-5</v>
          </cell>
          <cell r="G69">
            <v>2.9327169626800001E-5</v>
          </cell>
          <cell r="H69">
            <v>3.0746919409999997E-5</v>
          </cell>
          <cell r="I69">
            <v>3.1052751281699998E-5</v>
          </cell>
          <cell r="J69">
            <v>3.2350819998399999E-5</v>
          </cell>
          <cell r="K69">
            <v>3.4214734923099998E-5</v>
          </cell>
          <cell r="L69">
            <v>3.6027231326899997E-5</v>
          </cell>
          <cell r="M69">
            <v>3.7410235416999997E-5</v>
          </cell>
          <cell r="N69">
            <v>3.7390687210900001E-5</v>
          </cell>
          <cell r="O69">
            <v>-5.0761558130899995E-7</v>
          </cell>
          <cell r="P69">
            <v>1.75861568381E-6</v>
          </cell>
          <cell r="Q69">
            <v>1.27230265509E-5</v>
          </cell>
          <cell r="R69">
            <v>1.9559421942200001E-5</v>
          </cell>
          <cell r="S69">
            <v>3.2730244580100002E-5</v>
          </cell>
          <cell r="T69">
            <v>1.4351925392899999E-5</v>
          </cell>
          <cell r="U69">
            <v>2.9119952065999999E-5</v>
          </cell>
          <cell r="V69">
            <v>4.2862105210800003E-5</v>
          </cell>
          <cell r="W69">
            <v>5.4595178009999998E-5</v>
          </cell>
          <cell r="X69">
            <v>5.0793488665400001E-5</v>
          </cell>
          <cell r="Y69">
            <v>5.0975450886499997E-5</v>
          </cell>
          <cell r="Z69">
            <v>4.47609486886E-5</v>
          </cell>
          <cell r="AA69">
            <v>3.7496182056199998E-5</v>
          </cell>
          <cell r="AB69">
            <v>-1.13315928397E-5</v>
          </cell>
          <cell r="AC69">
            <v>-7.6199617091800002E-6</v>
          </cell>
          <cell r="AD69">
            <v>2.8982921230199999E-6</v>
          </cell>
          <cell r="AE69">
            <v>1.26614275333E-5</v>
          </cell>
          <cell r="AF69">
            <v>2.68297288433E-5</v>
          </cell>
          <cell r="AG69">
            <v>3.493600614E-5</v>
          </cell>
          <cell r="AH69">
            <v>3.6520948396200003E-5</v>
          </cell>
          <cell r="AI69">
            <v>3.5511146348300001E-5</v>
          </cell>
          <cell r="AJ69">
            <v>3.50008838508E-5</v>
          </cell>
          <cell r="AK69">
            <v>3.2742626116500002E-5</v>
          </cell>
          <cell r="AL69">
            <v>3.2400517528699997E-5</v>
          </cell>
          <cell r="AM69">
            <v>3.1150582877099998E-5</v>
          </cell>
          <cell r="AN69">
            <v>2.94685999115E-5</v>
          </cell>
          <cell r="AO69">
            <v>1.07919004426E-5</v>
          </cell>
          <cell r="AP69">
            <v>9.2563493850100006E-6</v>
          </cell>
          <cell r="AQ69">
            <v>9.8340652024999995E-6</v>
          </cell>
          <cell r="AR69">
            <v>1.6072044805300002E-5</v>
          </cell>
          <cell r="AS69">
            <v>3.24272789705E-5</v>
          </cell>
          <cell r="AT69">
            <v>5.4917789122599997E-5</v>
          </cell>
          <cell r="AU69">
            <v>6.0005835297699998E-5</v>
          </cell>
          <cell r="AV69">
            <v>6.44359858153E-5</v>
          </cell>
          <cell r="AW69">
            <v>6.8359466079399996E-5</v>
          </cell>
          <cell r="AX69">
            <v>7.3316401142300001E-5</v>
          </cell>
          <cell r="AY69">
            <v>8.1576412699500001E-5</v>
          </cell>
          <cell r="AZ69">
            <v>7.7335326035199995E-5</v>
          </cell>
          <cell r="BA69">
            <v>1.1460199817000001E-4</v>
          </cell>
        </row>
      </sheetData>
      <sheetData sheetId="15"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16" refreshError="1">
        <row r="12">
          <cell r="C12">
            <v>37225</v>
          </cell>
        </row>
      </sheetData>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oduction"/>
      <sheetName val="Update Overview"/>
      <sheetName val="OR distr"/>
      <sheetName val="Stand Alone DB"/>
      <sheetName val="Scenario Control"/>
      <sheetName val="Scenario Output"/>
      <sheetName val="Raw Data Input"/>
      <sheetName val="Insurance - FX Translation"/>
      <sheetName val="Insurance - Op risk"/>
      <sheetName val="Insurance - ECAPS and KMV"/>
      <sheetName val="Insurance - BU Input EaR"/>
      <sheetName val="Bank - MR input"/>
      <sheetName val="Bank - Other Risks"/>
      <sheetName val="Distribution scaled to RAROC"/>
      <sheetName val="1. Parameter Inputs"/>
      <sheetName val="Data Input"/>
      <sheetName val="Disaggregation Raw Data"/>
      <sheetName val="1. Inputs and scaling"/>
      <sheetName val="1. Banking CaR"/>
      <sheetName val="1. Banking CaR aggregate 1"/>
      <sheetName val="1. Banking EaR"/>
      <sheetName val="1. Banking ECap"/>
      <sheetName val="1. Banking EaR aggregate 1"/>
      <sheetName val="1. Insurance CaR"/>
      <sheetName val="1. Insurance CaR aggregate 1"/>
      <sheetName val="1. Insurance EaR"/>
      <sheetName val="1. Insurance ECap"/>
      <sheetName val="1. Insurance EaR aggregate 1"/>
      <sheetName val="1. Insurance summary aggregate"/>
      <sheetName val="2. Mortality"/>
      <sheetName val="2. Business"/>
      <sheetName val="2. P&amp;C"/>
      <sheetName val="2. Morbidity"/>
      <sheetName val="2. Currency"/>
      <sheetName val="2. Real estate"/>
      <sheetName val="2. Interest"/>
      <sheetName val="2. Equity"/>
      <sheetName val="2. BU div aggregation"/>
      <sheetName val="2. Ins. sub-risk div"/>
      <sheetName val="2. Insurance SRT div aggregate"/>
      <sheetName val="2. Insurance overview aggregate"/>
      <sheetName val="2. Banking overview aggregate"/>
      <sheetName val="3. BI IRR EaR"/>
      <sheetName val="3. Bank-Insurance div"/>
      <sheetName val="3. BI div Bank"/>
      <sheetName val="3. BI div Insurance"/>
      <sheetName val="4. Analytic inter-risk"/>
      <sheetName val="4. simulation Link"/>
      <sheetName val="Insurance Analytic Output"/>
      <sheetName val="Insurance Output aggregation"/>
      <sheetName val="Bank Analytic Output"/>
      <sheetName val="Bank Output aggregation"/>
      <sheetName val="Bank - ECap Business &amp; Op Risk"/>
      <sheetName val="Read Me"/>
      <sheetName val="Results"/>
      <sheetName val="i2o Bank input"/>
      <sheetName val="i2o Bank analytic output"/>
      <sheetName val="i2o Bank output"/>
      <sheetName val="i2o Insurance input"/>
      <sheetName val="i2o Insurance analytic output"/>
      <sheetName val="Current Risk Profile"/>
      <sheetName val="i2o Insurance output"/>
      <sheetName val="Eigenvalues"/>
      <sheetName val="EigenVectors"/>
      <sheetName val="Intermediate Results"/>
      <sheetName val="Simulated Scenarios"/>
      <sheetName val="Simulated Correlations"/>
      <sheetName val="Lists"/>
      <sheetName val="Histogram"/>
      <sheetName val="Correlation Matrix Up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2">
          <cell r="I2">
            <v>2</v>
          </cell>
        </row>
      </sheetData>
      <sheetData sheetId="69" refreshError="1"/>
      <sheetData sheetId="7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 06 2003"/>
      <sheetName val="Grid"/>
      <sheetName val="Sheet3"/>
    </sheetNames>
    <sheetDataSet>
      <sheetData sheetId="0" refreshError="1"/>
      <sheetData sheetId="1" refreshError="1">
        <row r="1">
          <cell r="B1" t="str">
            <v>Union Carbide Corp</v>
          </cell>
          <cell r="C1" t="str">
            <v>UK US EQUITY</v>
          </cell>
          <cell r="D1">
            <v>905581</v>
          </cell>
          <cell r="E1">
            <v>8</v>
          </cell>
          <cell r="F1">
            <v>28</v>
          </cell>
          <cell r="G1" t="str">
            <v>USD</v>
          </cell>
          <cell r="H1" t="str">
            <v>Acquired by Dow Chemicals</v>
          </cell>
          <cell r="I1">
            <v>36033925</v>
          </cell>
        </row>
        <row r="2">
          <cell r="B2" t="str">
            <v>Hertz</v>
          </cell>
          <cell r="C2" t="str">
            <v>HRZ US EQUITY</v>
          </cell>
          <cell r="D2">
            <v>428040</v>
          </cell>
          <cell r="E2">
            <v>2</v>
          </cell>
          <cell r="F2">
            <v>28</v>
          </cell>
          <cell r="G2" t="str">
            <v>USD</v>
          </cell>
          <cell r="H2" t="str">
            <v>Acquired by Ford Motor</v>
          </cell>
          <cell r="I2">
            <v>36019731</v>
          </cell>
        </row>
        <row r="3">
          <cell r="B3" t="str">
            <v>Credit Commercial de France</v>
          </cell>
          <cell r="C3" t="str">
            <v>CCF FP EQUITY</v>
          </cell>
          <cell r="D3" t="str">
            <v>G13419</v>
          </cell>
          <cell r="E3">
            <v>3</v>
          </cell>
          <cell r="F3">
            <v>10</v>
          </cell>
          <cell r="G3" t="str">
            <v>EUR</v>
          </cell>
          <cell r="H3" t="str">
            <v>Acquired by HSBC</v>
          </cell>
        </row>
        <row r="4">
          <cell r="B4" t="str">
            <v>Banca Commerciale Italiana</v>
          </cell>
          <cell r="C4" t="str">
            <v>COMR IM EQUITY</v>
          </cell>
          <cell r="D4" t="str">
            <v>G12851</v>
          </cell>
          <cell r="E4">
            <v>3</v>
          </cell>
          <cell r="F4">
            <v>14</v>
          </cell>
          <cell r="G4" t="str">
            <v>EUR</v>
          </cell>
          <cell r="H4" t="str">
            <v>Acquired by IntesaBci</v>
          </cell>
          <cell r="I4">
            <v>36000660</v>
          </cell>
        </row>
        <row r="5">
          <cell r="B5" t="str">
            <v>Infinity Broadcasting</v>
          </cell>
          <cell r="C5" t="str">
            <v>INF US EQUITY</v>
          </cell>
          <cell r="D5" t="str">
            <v>N05190</v>
          </cell>
          <cell r="E5">
            <v>5</v>
          </cell>
          <cell r="F5">
            <v>28</v>
          </cell>
          <cell r="G5" t="str">
            <v>USD</v>
          </cell>
          <cell r="H5" t="str">
            <v>Acquired by Viacom</v>
          </cell>
        </row>
        <row r="6">
          <cell r="B6" t="str">
            <v>AMP Bank</v>
          </cell>
          <cell r="C6" t="str">
            <v>1295Z AU Equity</v>
          </cell>
          <cell r="D6" t="str">
            <v>W00147</v>
          </cell>
          <cell r="E6">
            <v>3</v>
          </cell>
          <cell r="F6">
            <v>3</v>
          </cell>
          <cell r="G6" t="str">
            <v>AUD</v>
          </cell>
          <cell r="H6" t="str">
            <v>Amp limited for KMV and Amp bank for Bloomberg</v>
          </cell>
          <cell r="I6">
            <v>36104920</v>
          </cell>
        </row>
        <row r="7">
          <cell r="B7" t="str">
            <v>Countrywide Financial Corp</v>
          </cell>
          <cell r="C7" t="str">
            <v>CCR US Equity</v>
          </cell>
          <cell r="D7">
            <v>222372</v>
          </cell>
          <cell r="E7">
            <v>16</v>
          </cell>
          <cell r="F7">
            <v>28</v>
          </cell>
          <cell r="G7" t="str">
            <v>USD</v>
          </cell>
          <cell r="H7" t="str">
            <v>Bonds are issued by Countrywide Home Loans</v>
          </cell>
          <cell r="I7" t="str">
            <v xml:space="preserve"> a subsidiary of Countrywide Credit Ind</v>
          </cell>
        </row>
        <row r="8">
          <cell r="B8" t="str">
            <v>General Motors</v>
          </cell>
          <cell r="C8" t="str">
            <v>GM US Equity</v>
          </cell>
          <cell r="D8" t="str">
            <v>37044A</v>
          </cell>
          <cell r="E8">
            <v>2</v>
          </cell>
          <cell r="F8">
            <v>28</v>
          </cell>
          <cell r="G8" t="str">
            <v>USD</v>
          </cell>
          <cell r="H8" t="str">
            <v>CDS Spreads on GMAC</v>
          </cell>
          <cell r="I8">
            <v>24009334</v>
          </cell>
        </row>
        <row r="9">
          <cell r="B9" t="str">
            <v>Devel.  Bank  Singapore</v>
          </cell>
          <cell r="C9" t="str">
            <v>DBS SP EQUITY</v>
          </cell>
          <cell r="D9" t="str">
            <v>G12984</v>
          </cell>
          <cell r="E9">
            <v>3</v>
          </cell>
          <cell r="F9">
            <v>23</v>
          </cell>
          <cell r="G9" t="str">
            <v>SGD</v>
          </cell>
          <cell r="H9" t="str">
            <v>DBS Group Holdings</v>
          </cell>
          <cell r="I9">
            <v>36133256</v>
          </cell>
        </row>
        <row r="10">
          <cell r="B10" t="str">
            <v>UFJ Bank</v>
          </cell>
          <cell r="C10" t="str">
            <v>8320 JP EQUITY</v>
          </cell>
          <cell r="D10" t="str">
            <v>G13496</v>
          </cell>
          <cell r="E10">
            <v>3</v>
          </cell>
          <cell r="F10">
            <v>15</v>
          </cell>
          <cell r="G10" t="str">
            <v>JPY</v>
          </cell>
          <cell r="H10" t="str">
            <v>EDF from Sanwa Bank!</v>
          </cell>
          <cell r="I10">
            <v>36006347</v>
          </cell>
        </row>
        <row r="11">
          <cell r="B11" t="str">
            <v>Freddie Mac</v>
          </cell>
          <cell r="C11" t="str">
            <v>FRE US EQUITY</v>
          </cell>
          <cell r="D11">
            <v>313400</v>
          </cell>
          <cell r="E11">
            <v>16</v>
          </cell>
          <cell r="F11">
            <v>28</v>
          </cell>
          <cell r="G11" t="str">
            <v>USD</v>
          </cell>
          <cell r="H11" t="str">
            <v>Federal Home Loan Mortgage Corp</v>
          </cell>
          <cell r="I11">
            <v>36077052</v>
          </cell>
        </row>
        <row r="12">
          <cell r="B12" t="str">
            <v>Six Continents Plc</v>
          </cell>
          <cell r="C12" t="str">
            <v>SXC LN EQUITY</v>
          </cell>
          <cell r="D12" t="str">
            <v>G13629</v>
          </cell>
          <cell r="E12">
            <v>20</v>
          </cell>
          <cell r="F12">
            <v>27</v>
          </cell>
          <cell r="G12" t="str">
            <v>GBP</v>
          </cell>
          <cell r="H12" t="str">
            <v>From Bass Plc</v>
          </cell>
          <cell r="I12">
            <v>36011063</v>
          </cell>
        </row>
        <row r="13">
          <cell r="B13" t="str">
            <v>Altria Group</v>
          </cell>
          <cell r="D13" t="str">
            <v>71815A</v>
          </cell>
          <cell r="E13">
            <v>7</v>
          </cell>
          <cell r="F13">
            <v>28</v>
          </cell>
          <cell r="G13" t="str">
            <v>USD</v>
          </cell>
          <cell r="H13" t="str">
            <v>Mother Company of Philip Morris and Kraft</v>
          </cell>
        </row>
        <row r="14">
          <cell r="B14" t="str">
            <v>MunichRe</v>
          </cell>
          <cell r="C14" t="str">
            <v>MUV2 GR EQUITY</v>
          </cell>
          <cell r="D14" t="str">
            <v>G12947</v>
          </cell>
          <cell r="E14">
            <v>21</v>
          </cell>
          <cell r="F14">
            <v>11</v>
          </cell>
          <cell r="G14" t="str">
            <v>EUR</v>
          </cell>
          <cell r="H14" t="str">
            <v>Muenchener_Rueckversicherung</v>
          </cell>
          <cell r="I14">
            <v>36052427</v>
          </cell>
        </row>
        <row r="15">
          <cell r="B15" t="str">
            <v>Veolia_Environnement</v>
          </cell>
          <cell r="C15" t="str">
            <v>VIE FP EQUITY_</v>
          </cell>
          <cell r="D15" t="str">
            <v>W25480_</v>
          </cell>
          <cell r="E15">
            <v>33</v>
          </cell>
          <cell r="F15">
            <v>10</v>
          </cell>
          <cell r="G15" t="str">
            <v>EUR</v>
          </cell>
          <cell r="H15" t="str">
            <v>New Name of Vivendi Environnement</v>
          </cell>
          <cell r="I15">
            <v>1</v>
          </cell>
        </row>
        <row r="16">
          <cell r="B16" t="str">
            <v>Ansell Ltd</v>
          </cell>
          <cell r="C16" t="str">
            <v>ANN AU EQUITY</v>
          </cell>
          <cell r="D16" t="str">
            <v>G12819</v>
          </cell>
          <cell r="E16">
            <v>8</v>
          </cell>
          <cell r="F16">
            <v>3</v>
          </cell>
          <cell r="G16" t="str">
            <v>AUD</v>
          </cell>
          <cell r="H16" t="str">
            <v>Old Pacific Dunlop Ltd</v>
          </cell>
          <cell r="I16">
            <v>36017342</v>
          </cell>
        </row>
        <row r="17">
          <cell r="B17" t="str">
            <v>Allstate Corp</v>
          </cell>
          <cell r="C17" t="str">
            <v>ALL US EQUITY</v>
          </cell>
          <cell r="D17">
            <v>20002</v>
          </cell>
          <cell r="E17">
            <v>21</v>
          </cell>
          <cell r="F17">
            <v>28</v>
          </cell>
          <cell r="G17" t="str">
            <v>USD</v>
          </cell>
          <cell r="H17" t="str">
            <v>PID and Ticker from Allstate Corp</v>
          </cell>
          <cell r="I17">
            <v>36008870</v>
          </cell>
        </row>
        <row r="18">
          <cell r="B18" t="str">
            <v>Heller Financial</v>
          </cell>
          <cell r="C18" t="str">
            <v>HF US EQUITY</v>
          </cell>
          <cell r="E18">
            <v>16</v>
          </cell>
          <cell r="F18">
            <v>28</v>
          </cell>
          <cell r="G18" t="str">
            <v>USD</v>
          </cell>
          <cell r="H18" t="str">
            <v>Purchased by General Electric</v>
          </cell>
          <cell r="I18">
            <v>36063152</v>
          </cell>
        </row>
        <row r="19">
          <cell r="B19" t="str">
            <v>Shell</v>
          </cell>
          <cell r="C19" t="str">
            <v>RDA NA EQUITY</v>
          </cell>
          <cell r="D19" t="str">
            <v>G13511</v>
          </cell>
          <cell r="E19">
            <v>25</v>
          </cell>
          <cell r="F19">
            <v>19</v>
          </cell>
          <cell r="G19" t="str">
            <v>EUR</v>
          </cell>
          <cell r="H19" t="str">
            <v>Royal Dutch Petroleum</v>
          </cell>
          <cell r="I19">
            <v>24008587</v>
          </cell>
        </row>
        <row r="20">
          <cell r="B20" t="str">
            <v>International Lease Fin Corp</v>
          </cell>
          <cell r="C20" t="str">
            <v>ILFC US EQUITY</v>
          </cell>
          <cell r="E20">
            <v>16</v>
          </cell>
          <cell r="F20">
            <v>28</v>
          </cell>
          <cell r="G20" t="str">
            <v>USD</v>
          </cell>
          <cell r="H20" t="str">
            <v>Subsidiary of AIG</v>
          </cell>
          <cell r="I20">
            <v>36055220</v>
          </cell>
        </row>
        <row r="21">
          <cell r="B21" t="str">
            <v>BellSouth Capital Funding</v>
          </cell>
          <cell r="C21" t="str">
            <v>3073Z US EQUITY</v>
          </cell>
          <cell r="E21">
            <v>16</v>
          </cell>
          <cell r="F21">
            <v>28</v>
          </cell>
          <cell r="G21" t="str">
            <v>USD</v>
          </cell>
          <cell r="H21" t="str">
            <v>Subsidiary of BellSouth</v>
          </cell>
          <cell r="I21">
            <v>36375417</v>
          </cell>
        </row>
        <row r="22">
          <cell r="B22" t="str">
            <v>Caterpillar Fin Serv Corp</v>
          </cell>
          <cell r="C22" t="str">
            <v>CAT1 US EQUITY</v>
          </cell>
          <cell r="E22">
            <v>16</v>
          </cell>
          <cell r="F22">
            <v>28</v>
          </cell>
          <cell r="G22" t="str">
            <v>USD</v>
          </cell>
          <cell r="H22" t="str">
            <v>Subsidiary of Caterpillar</v>
          </cell>
          <cell r="I22">
            <v>36066177</v>
          </cell>
        </row>
        <row r="23">
          <cell r="B23" t="str">
            <v>Consolidated Edison Co NY</v>
          </cell>
          <cell r="C23" t="str">
            <v>14111Z US EQUITY</v>
          </cell>
          <cell r="E23">
            <v>33</v>
          </cell>
          <cell r="F23">
            <v>28</v>
          </cell>
          <cell r="G23" t="str">
            <v>USD</v>
          </cell>
          <cell r="H23" t="str">
            <v>Subsidiary of Consolidate Edison Inc</v>
          </cell>
          <cell r="I23">
            <v>36009110</v>
          </cell>
        </row>
        <row r="24">
          <cell r="B24" t="str">
            <v>Countrywide Home Loans Inc</v>
          </cell>
          <cell r="C24" t="str">
            <v>8191Z US EQUITY</v>
          </cell>
          <cell r="E24">
            <v>16</v>
          </cell>
          <cell r="F24">
            <v>28</v>
          </cell>
          <cell r="G24" t="str">
            <v>USD</v>
          </cell>
          <cell r="H24" t="str">
            <v>Subsidiary of Countrywide Financial Corp</v>
          </cell>
          <cell r="I24">
            <v>36077073</v>
          </cell>
        </row>
        <row r="25">
          <cell r="B25" t="str">
            <v>Dao Heng Bank Group Ltd</v>
          </cell>
          <cell r="C25" t="str">
            <v>82769Q HK EQUITY</v>
          </cell>
          <cell r="D25" t="str">
            <v>W03193</v>
          </cell>
          <cell r="E25">
            <v>3</v>
          </cell>
          <cell r="F25">
            <v>12</v>
          </cell>
          <cell r="G25" t="str">
            <v>HKD</v>
          </cell>
          <cell r="H25" t="str">
            <v>Subsidiary of Development Bank of Singapore</v>
          </cell>
        </row>
        <row r="26">
          <cell r="B26" t="str">
            <v>Financial Sec Assurance Inc</v>
          </cell>
          <cell r="C26" t="str">
            <v>16994Z US EQUITY</v>
          </cell>
          <cell r="E26">
            <v>16</v>
          </cell>
          <cell r="F26">
            <v>28</v>
          </cell>
          <cell r="G26" t="str">
            <v>USD</v>
          </cell>
          <cell r="H26" t="str">
            <v>Subsidiary of Dexia</v>
          </cell>
        </row>
        <row r="27">
          <cell r="B27" t="str">
            <v>Echostar DBS Corp</v>
          </cell>
          <cell r="C27" t="str">
            <v>56938Z US EQUITY</v>
          </cell>
          <cell r="E27">
            <v>5</v>
          </cell>
          <cell r="F27">
            <v>28</v>
          </cell>
          <cell r="G27" t="str">
            <v>USD</v>
          </cell>
          <cell r="H27" t="str">
            <v>Subsidiary of Echostar Communication</v>
          </cell>
        </row>
        <row r="28">
          <cell r="B28" t="str">
            <v>Florida Power and Light Co</v>
          </cell>
          <cell r="C28" t="str">
            <v>FPL1 US EQUITY</v>
          </cell>
          <cell r="E28">
            <v>33</v>
          </cell>
          <cell r="F28">
            <v>28</v>
          </cell>
          <cell r="G28" t="str">
            <v>USD</v>
          </cell>
          <cell r="H28" t="str">
            <v>Subsidiary of FPL</v>
          </cell>
          <cell r="I28">
            <v>36364781</v>
          </cell>
        </row>
        <row r="29">
          <cell r="B29" t="str">
            <v>Loblaw Companies Ltd</v>
          </cell>
          <cell r="C29" t="str">
            <v>L CN EQUITY</v>
          </cell>
          <cell r="D29" t="str">
            <v>C10212</v>
          </cell>
          <cell r="E29">
            <v>17</v>
          </cell>
          <cell r="F29">
            <v>6</v>
          </cell>
          <cell r="G29" t="str">
            <v>CAD</v>
          </cell>
          <cell r="H29" t="str">
            <v>Subsidiary of George Weston Ltd</v>
          </cell>
          <cell r="I29">
            <v>36073681</v>
          </cell>
        </row>
        <row r="30">
          <cell r="B30" t="str">
            <v>News America Inc</v>
          </cell>
          <cell r="C30" t="str">
            <v>14408Z US EQUITY</v>
          </cell>
          <cell r="E30">
            <v>5</v>
          </cell>
          <cell r="F30">
            <v>28</v>
          </cell>
          <cell r="G30" t="str">
            <v>USD</v>
          </cell>
          <cell r="H30" t="str">
            <v>Subsidiary of News America Holdings</v>
          </cell>
          <cell r="I30" t="str">
            <v xml:space="preserve"> a subsidiary of News Corp Ltd</v>
          </cell>
        </row>
        <row r="31">
          <cell r="B31" t="str">
            <v>Niagara Mohawk Power Corp</v>
          </cell>
          <cell r="C31" t="str">
            <v>15137Z US EQUITY</v>
          </cell>
          <cell r="E31">
            <v>33</v>
          </cell>
          <cell r="F31">
            <v>28</v>
          </cell>
          <cell r="G31" t="str">
            <v>USD</v>
          </cell>
          <cell r="H31" t="str">
            <v>Subsidiary of Niagara Mohawk Holding which is a subsidiary of National Grid Transco</v>
          </cell>
          <cell r="I31">
            <v>36134701</v>
          </cell>
        </row>
        <row r="32">
          <cell r="B32" t="str">
            <v>Portugal Telecom Int. Fin.</v>
          </cell>
          <cell r="C32" t="str">
            <v>1332Z NA EQUITY</v>
          </cell>
          <cell r="E32">
            <v>16</v>
          </cell>
          <cell r="F32">
            <v>19</v>
          </cell>
          <cell r="G32" t="str">
            <v>EUR</v>
          </cell>
          <cell r="H32" t="str">
            <v>Subsidiary of Portugal Telecom</v>
          </cell>
          <cell r="I32">
            <v>36061522</v>
          </cell>
        </row>
        <row r="33">
          <cell r="B33" t="str">
            <v>Sears_Roebuck_Acceptance_Corp</v>
          </cell>
          <cell r="C33" t="str">
            <v>S1 US EQUITY</v>
          </cell>
          <cell r="E33">
            <v>16</v>
          </cell>
          <cell r="F33">
            <v>28</v>
          </cell>
          <cell r="G33" t="str">
            <v>USD</v>
          </cell>
          <cell r="H33" t="str">
            <v>Subsidiary of Sears Roebuck</v>
          </cell>
        </row>
        <row r="34">
          <cell r="B34" t="str">
            <v>Vodafone AG</v>
          </cell>
          <cell r="C34" t="str">
            <v>CDF GR EQUITY</v>
          </cell>
          <cell r="D34" t="str">
            <v>G10074</v>
          </cell>
          <cell r="E34">
            <v>31</v>
          </cell>
          <cell r="F34">
            <v>11</v>
          </cell>
          <cell r="G34" t="str">
            <v>EUR</v>
          </cell>
          <cell r="H34" t="str">
            <v>Subsidiary of Vodafone Group Plc</v>
          </cell>
          <cell r="I34">
            <v>36274158</v>
          </cell>
        </row>
        <row r="35">
          <cell r="B35" t="str">
            <v>Royal Bank of Scotland</v>
          </cell>
          <cell r="C35" t="str">
            <v>RBS LN EQUITY</v>
          </cell>
          <cell r="D35" t="str">
            <v>G14629</v>
          </cell>
          <cell r="E35">
            <v>3</v>
          </cell>
          <cell r="F35">
            <v>27</v>
          </cell>
          <cell r="G35" t="str">
            <v>GBP</v>
          </cell>
          <cell r="H35" t="str">
            <v xml:space="preserve">changed ticker on 28/04 from RBOS LN Equity </v>
          </cell>
          <cell r="I35">
            <v>36009826</v>
          </cell>
        </row>
        <row r="36">
          <cell r="B36" t="str">
            <v>Erste Bank</v>
          </cell>
          <cell r="C36" t="str">
            <v>DESC AV EQUITY</v>
          </cell>
          <cell r="D36" t="str">
            <v>W00375</v>
          </cell>
          <cell r="E36">
            <v>3</v>
          </cell>
          <cell r="F36">
            <v>4</v>
          </cell>
          <cell r="G36" t="str">
            <v>EUR</v>
          </cell>
          <cell r="I36">
            <v>36003000</v>
          </cell>
        </row>
        <row r="37">
          <cell r="B37" t="str">
            <v>Distrigaz</v>
          </cell>
          <cell r="C37" t="str">
            <v>DIST BB EQUITY</v>
          </cell>
          <cell r="D37" t="str">
            <v>W00588</v>
          </cell>
          <cell r="E37">
            <v>33</v>
          </cell>
          <cell r="F37">
            <v>5</v>
          </cell>
          <cell r="G37" t="str">
            <v>EUR</v>
          </cell>
          <cell r="I37">
            <v>36021448</v>
          </cell>
        </row>
        <row r="38">
          <cell r="B38" t="str">
            <v>Solvay</v>
          </cell>
          <cell r="C38" t="str">
            <v>SOLB BB EQUITY</v>
          </cell>
          <cell r="D38" t="str">
            <v>G10705</v>
          </cell>
          <cell r="E38">
            <v>8</v>
          </cell>
          <cell r="F38">
            <v>5</v>
          </cell>
          <cell r="G38" t="str">
            <v>EUR</v>
          </cell>
          <cell r="I38">
            <v>24008932</v>
          </cell>
        </row>
        <row r="39">
          <cell r="B39" t="str">
            <v>Bekaert</v>
          </cell>
          <cell r="C39" t="str">
            <v>BEKB BB EQUITY</v>
          </cell>
          <cell r="D39" t="str">
            <v>G10332</v>
          </cell>
          <cell r="E39">
            <v>24</v>
          </cell>
          <cell r="F39">
            <v>5</v>
          </cell>
          <cell r="G39" t="str">
            <v>EUR</v>
          </cell>
          <cell r="I39">
            <v>36017281</v>
          </cell>
        </row>
        <row r="40">
          <cell r="B40" t="str">
            <v>GBL</v>
          </cell>
          <cell r="C40" t="str">
            <v>GBL BB EQUITY</v>
          </cell>
          <cell r="D40" t="str">
            <v>G13347</v>
          </cell>
          <cell r="E40">
            <v>16</v>
          </cell>
          <cell r="F40">
            <v>5</v>
          </cell>
          <cell r="G40" t="str">
            <v>EUR</v>
          </cell>
          <cell r="I40">
            <v>36009259</v>
          </cell>
        </row>
        <row r="41">
          <cell r="B41" t="str">
            <v>Glaverbel</v>
          </cell>
          <cell r="C41" t="str">
            <v>GLAB BB EQUITY</v>
          </cell>
          <cell r="D41" t="str">
            <v>G18672</v>
          </cell>
          <cell r="E41">
            <v>9</v>
          </cell>
          <cell r="F41">
            <v>5</v>
          </cell>
          <cell r="G41" t="str">
            <v>EUR</v>
          </cell>
          <cell r="I41">
            <v>36015156</v>
          </cell>
        </row>
        <row r="42">
          <cell r="B42" t="str">
            <v>Australia - New Zealand BKG</v>
          </cell>
          <cell r="C42" t="str">
            <v>ANZ AU EQUITY</v>
          </cell>
          <cell r="D42" t="str">
            <v>G13054</v>
          </cell>
          <cell r="E42">
            <v>3</v>
          </cell>
          <cell r="F42">
            <v>3</v>
          </cell>
          <cell r="G42" t="str">
            <v>AUD</v>
          </cell>
          <cell r="I42">
            <v>36000262</v>
          </cell>
        </row>
        <row r="43">
          <cell r="B43" t="str">
            <v>BHP Billiton</v>
          </cell>
          <cell r="C43" t="str">
            <v>BHP AU EQUITY</v>
          </cell>
          <cell r="D43" t="str">
            <v>W12439</v>
          </cell>
          <cell r="E43">
            <v>24</v>
          </cell>
          <cell r="F43">
            <v>3</v>
          </cell>
          <cell r="G43" t="str">
            <v>AUD</v>
          </cell>
          <cell r="I43">
            <v>36014920</v>
          </cell>
        </row>
        <row r="44">
          <cell r="B44" t="str">
            <v>Lend Lease Corp</v>
          </cell>
          <cell r="C44" t="str">
            <v>LLC AU EQUITY</v>
          </cell>
          <cell r="D44" t="str">
            <v>A01625</v>
          </cell>
          <cell r="E44">
            <v>6</v>
          </cell>
          <cell r="F44">
            <v>3</v>
          </cell>
          <cell r="G44" t="str">
            <v>AUD</v>
          </cell>
          <cell r="I44">
            <v>36012094</v>
          </cell>
        </row>
        <row r="45">
          <cell r="B45" t="str">
            <v>Qantas Airways</v>
          </cell>
          <cell r="C45" t="str">
            <v>QAN AU EQUITY</v>
          </cell>
          <cell r="D45" t="str">
            <v>G16804</v>
          </cell>
          <cell r="E45">
            <v>27</v>
          </cell>
          <cell r="F45">
            <v>3</v>
          </cell>
          <cell r="G45" t="str">
            <v>AUD</v>
          </cell>
          <cell r="I45">
            <v>36027789</v>
          </cell>
        </row>
        <row r="46">
          <cell r="B46" t="str">
            <v>Suncorp Metway</v>
          </cell>
          <cell r="C46" t="str">
            <v>SUN AU EQUITY</v>
          </cell>
          <cell r="D46" t="str">
            <v>W00095</v>
          </cell>
          <cell r="E46">
            <v>3</v>
          </cell>
          <cell r="F46">
            <v>3</v>
          </cell>
          <cell r="G46" t="str">
            <v>AUD</v>
          </cell>
          <cell r="I46">
            <v>36062018</v>
          </cell>
        </row>
        <row r="47">
          <cell r="B47" t="str">
            <v>Publishing &amp; Broadcasting</v>
          </cell>
          <cell r="C47" t="str">
            <v>PBL AU EQUITY</v>
          </cell>
          <cell r="D47" t="str">
            <v>G18167</v>
          </cell>
          <cell r="E47">
            <v>22</v>
          </cell>
          <cell r="F47">
            <v>3</v>
          </cell>
          <cell r="G47" t="str">
            <v>AUD</v>
          </cell>
          <cell r="I47">
            <v>36265924</v>
          </cell>
        </row>
        <row r="48">
          <cell r="B48" t="str">
            <v>CSR</v>
          </cell>
          <cell r="C48" t="str">
            <v>CSR AU EQUITY</v>
          </cell>
          <cell r="D48" t="str">
            <v>G13243</v>
          </cell>
          <cell r="E48">
            <v>6</v>
          </cell>
          <cell r="F48">
            <v>3</v>
          </cell>
          <cell r="G48" t="str">
            <v>AUD</v>
          </cell>
          <cell r="I48">
            <v>36076760</v>
          </cell>
        </row>
        <row r="49">
          <cell r="B49" t="str">
            <v>Telstra</v>
          </cell>
          <cell r="C49" t="str">
            <v>TLS AU EQUITY</v>
          </cell>
          <cell r="D49" t="str">
            <v>W12442</v>
          </cell>
          <cell r="E49">
            <v>31</v>
          </cell>
          <cell r="F49">
            <v>3</v>
          </cell>
          <cell r="G49" t="str">
            <v>AUD</v>
          </cell>
          <cell r="I49">
            <v>36059944</v>
          </cell>
        </row>
        <row r="50">
          <cell r="B50" t="str">
            <v>Coca Cola Amatil</v>
          </cell>
          <cell r="C50" t="str">
            <v>CCL AU EQUITY</v>
          </cell>
          <cell r="D50" t="str">
            <v>G10076</v>
          </cell>
          <cell r="E50">
            <v>4</v>
          </cell>
          <cell r="F50">
            <v>3</v>
          </cell>
          <cell r="G50" t="str">
            <v>AUD</v>
          </cell>
          <cell r="I50">
            <v>36008569</v>
          </cell>
        </row>
        <row r="51">
          <cell r="B51" t="str">
            <v>Amcor</v>
          </cell>
          <cell r="C51" t="str">
            <v>AMC AU EQUITY</v>
          </cell>
          <cell r="D51" t="str">
            <v>G10097</v>
          </cell>
          <cell r="E51">
            <v>9</v>
          </cell>
          <cell r="F51">
            <v>3</v>
          </cell>
          <cell r="G51" t="str">
            <v>AUD</v>
          </cell>
          <cell r="I51">
            <v>36133032</v>
          </cell>
        </row>
        <row r="52">
          <cell r="B52" t="str">
            <v>Macquarie Bank</v>
          </cell>
          <cell r="C52" t="str">
            <v>MBL AU EQUITY</v>
          </cell>
          <cell r="D52" t="str">
            <v>A00647</v>
          </cell>
          <cell r="E52">
            <v>3</v>
          </cell>
          <cell r="F52">
            <v>3</v>
          </cell>
          <cell r="G52" t="str">
            <v>AUD</v>
          </cell>
          <cell r="I52">
            <v>36004948</v>
          </cell>
        </row>
        <row r="53">
          <cell r="B53" t="str">
            <v>TDC</v>
          </cell>
          <cell r="C53" t="str">
            <v>TDC DC EQUITY</v>
          </cell>
          <cell r="D53" t="str">
            <v>G18064</v>
          </cell>
          <cell r="E53">
            <v>31</v>
          </cell>
          <cell r="F53">
            <v>8</v>
          </cell>
          <cell r="G53" t="str">
            <v>DKK</v>
          </cell>
          <cell r="I53">
            <v>36014137</v>
          </cell>
        </row>
        <row r="54">
          <cell r="B54" t="str">
            <v>Ingersoll Rand</v>
          </cell>
          <cell r="C54" t="str">
            <v>IR US Equity</v>
          </cell>
          <cell r="D54">
            <v>456866</v>
          </cell>
          <cell r="E54">
            <v>11</v>
          </cell>
          <cell r="F54">
            <v>7</v>
          </cell>
          <cell r="G54" t="str">
            <v>USD</v>
          </cell>
          <cell r="I54">
            <v>36008744</v>
          </cell>
        </row>
        <row r="55">
          <cell r="B55" t="str">
            <v>Tyco International</v>
          </cell>
          <cell r="C55" t="str">
            <v>TYC US EQUITY</v>
          </cell>
          <cell r="D55">
            <v>902120</v>
          </cell>
          <cell r="E55">
            <v>11</v>
          </cell>
          <cell r="F55">
            <v>7</v>
          </cell>
          <cell r="G55" t="str">
            <v>USD</v>
          </cell>
          <cell r="I55">
            <v>36054636</v>
          </cell>
        </row>
        <row r="56">
          <cell r="B56" t="str">
            <v>XL Capital</v>
          </cell>
          <cell r="C56" t="str">
            <v>XL US EQUITY</v>
          </cell>
          <cell r="D56">
            <v>301616</v>
          </cell>
          <cell r="E56">
            <v>21</v>
          </cell>
          <cell r="F56">
            <v>7</v>
          </cell>
          <cell r="G56" t="str">
            <v>USD</v>
          </cell>
          <cell r="I56">
            <v>36031824</v>
          </cell>
        </row>
        <row r="57">
          <cell r="B57" t="str">
            <v>Ace</v>
          </cell>
          <cell r="C57" t="str">
            <v>ACE US EQUITY</v>
          </cell>
          <cell r="D57" t="str">
            <v>G0070K</v>
          </cell>
          <cell r="E57">
            <v>21</v>
          </cell>
          <cell r="F57">
            <v>7</v>
          </cell>
          <cell r="G57" t="str">
            <v>USD</v>
          </cell>
          <cell r="I57">
            <v>36024437</v>
          </cell>
        </row>
        <row r="58">
          <cell r="B58" t="str">
            <v>Abitibi</v>
          </cell>
          <cell r="C58" t="str">
            <v>A CN EQUITY</v>
          </cell>
          <cell r="D58" t="str">
            <v>C10372</v>
          </cell>
          <cell r="E58">
            <v>29</v>
          </cell>
          <cell r="F58">
            <v>6</v>
          </cell>
          <cell r="G58" t="str">
            <v>CAD</v>
          </cell>
          <cell r="I58">
            <v>36055381</v>
          </cell>
        </row>
        <row r="59">
          <cell r="B59" t="str">
            <v>Nova Chemical</v>
          </cell>
          <cell r="C59" t="str">
            <v>NCX CN EQUITY</v>
          </cell>
          <cell r="D59" t="str">
            <v>C10602</v>
          </cell>
          <cell r="E59">
            <v>8</v>
          </cell>
          <cell r="F59">
            <v>6</v>
          </cell>
          <cell r="G59" t="str">
            <v>CAD</v>
          </cell>
          <cell r="I59">
            <v>36134715</v>
          </cell>
        </row>
        <row r="60">
          <cell r="B60" t="str">
            <v>Agrium</v>
          </cell>
          <cell r="C60" t="str">
            <v>AGU CN EQUITY</v>
          </cell>
          <cell r="D60" t="str">
            <v>C10956</v>
          </cell>
          <cell r="E60">
            <v>15</v>
          </cell>
          <cell r="F60">
            <v>6</v>
          </cell>
          <cell r="G60" t="str">
            <v>CAD</v>
          </cell>
          <cell r="I60">
            <v>36266488</v>
          </cell>
        </row>
        <row r="61">
          <cell r="B61" t="str">
            <v>Canadian Utilities</v>
          </cell>
          <cell r="C61" t="str">
            <v>CU CN EQUITY</v>
          </cell>
          <cell r="D61" t="str">
            <v>C10062</v>
          </cell>
          <cell r="E61">
            <v>33</v>
          </cell>
          <cell r="F61">
            <v>6</v>
          </cell>
          <cell r="G61" t="str">
            <v>CAD</v>
          </cell>
          <cell r="I61">
            <v>36073665</v>
          </cell>
        </row>
        <row r="62">
          <cell r="B62" t="str">
            <v>Suez Lyonnaise des Eaux</v>
          </cell>
          <cell r="C62" t="str">
            <v>LY FP EQUITY</v>
          </cell>
          <cell r="D62" t="str">
            <v>G10241</v>
          </cell>
          <cell r="E62">
            <v>33</v>
          </cell>
          <cell r="F62">
            <v>10</v>
          </cell>
          <cell r="G62" t="str">
            <v>EUR</v>
          </cell>
          <cell r="I62">
            <v>36011916</v>
          </cell>
        </row>
        <row r="63">
          <cell r="B63" t="str">
            <v>Accor</v>
          </cell>
          <cell r="C63" t="str">
            <v>AC FP EQUITY</v>
          </cell>
          <cell r="D63" t="str">
            <v>G10000</v>
          </cell>
          <cell r="E63">
            <v>20</v>
          </cell>
          <cell r="F63">
            <v>10</v>
          </cell>
          <cell r="G63" t="str">
            <v>EUR</v>
          </cell>
          <cell r="I63">
            <v>36019028</v>
          </cell>
        </row>
        <row r="64">
          <cell r="B64" t="str">
            <v>France Telecom</v>
          </cell>
          <cell r="C64" t="str">
            <v>FTE fp equity</v>
          </cell>
          <cell r="D64" t="str">
            <v>G15852</v>
          </cell>
          <cell r="E64">
            <v>31</v>
          </cell>
          <cell r="F64">
            <v>10</v>
          </cell>
          <cell r="G64" t="str">
            <v>EUR</v>
          </cell>
          <cell r="I64">
            <v>36003266</v>
          </cell>
        </row>
        <row r="65">
          <cell r="B65" t="str">
            <v>Aventis</v>
          </cell>
          <cell r="C65" t="str">
            <v>AVE FP EQUITY</v>
          </cell>
          <cell r="D65" t="str">
            <v>G12813</v>
          </cell>
          <cell r="E65">
            <v>18</v>
          </cell>
          <cell r="F65">
            <v>10</v>
          </cell>
          <cell r="G65" t="str">
            <v>EUR</v>
          </cell>
          <cell r="I65">
            <v>36043115</v>
          </cell>
        </row>
        <row r="66">
          <cell r="B66" t="str">
            <v>Vivendi Environment</v>
          </cell>
          <cell r="C66" t="str">
            <v>VIE FP EQUITY</v>
          </cell>
          <cell r="D66" t="str">
            <v>W25480</v>
          </cell>
          <cell r="E66">
            <v>33</v>
          </cell>
          <cell r="F66">
            <v>10</v>
          </cell>
          <cell r="G66" t="str">
            <v>EUR</v>
          </cell>
          <cell r="I66">
            <v>36076375</v>
          </cell>
        </row>
        <row r="67">
          <cell r="B67" t="str">
            <v>Remy Cointreau</v>
          </cell>
          <cell r="C67" t="str">
            <v>RCO FP EQUITY</v>
          </cell>
          <cell r="D67" t="str">
            <v>G12589</v>
          </cell>
          <cell r="E67">
            <v>4</v>
          </cell>
          <cell r="F67">
            <v>10</v>
          </cell>
          <cell r="G67" t="str">
            <v>EUR</v>
          </cell>
          <cell r="I67">
            <v>36075608</v>
          </cell>
        </row>
        <row r="68">
          <cell r="B68" t="str">
            <v>Air Liquide</v>
          </cell>
          <cell r="C68" t="str">
            <v>AI FP EQUITY</v>
          </cell>
          <cell r="D68" t="str">
            <v>G10580</v>
          </cell>
          <cell r="E68">
            <v>8</v>
          </cell>
          <cell r="F68">
            <v>10</v>
          </cell>
          <cell r="G68" t="str">
            <v>EUR</v>
          </cell>
          <cell r="I68">
            <v>36008539</v>
          </cell>
        </row>
        <row r="69">
          <cell r="B69" t="str">
            <v>Air France</v>
          </cell>
          <cell r="C69" t="str">
            <v>AF FP equity</v>
          </cell>
          <cell r="D69" t="str">
            <v>G10777</v>
          </cell>
          <cell r="E69">
            <v>27</v>
          </cell>
          <cell r="F69">
            <v>10</v>
          </cell>
          <cell r="G69" t="str">
            <v>EUR</v>
          </cell>
          <cell r="I69">
            <v>36049294</v>
          </cell>
        </row>
        <row r="70">
          <cell r="B70" t="str">
            <v>Renault</v>
          </cell>
          <cell r="C70" t="str">
            <v>RNO FP EQUITY</v>
          </cell>
          <cell r="D70" t="str">
            <v>G16834</v>
          </cell>
          <cell r="E70">
            <v>2</v>
          </cell>
          <cell r="F70">
            <v>10</v>
          </cell>
          <cell r="G70" t="str">
            <v>EUR</v>
          </cell>
          <cell r="I70">
            <v>36008123</v>
          </cell>
        </row>
        <row r="71">
          <cell r="B71" t="str">
            <v>Aero Matra</v>
          </cell>
          <cell r="C71" t="str">
            <v>2061Q FP EQUITY</v>
          </cell>
          <cell r="D71" t="str">
            <v>G14983</v>
          </cell>
          <cell r="E71">
            <v>1</v>
          </cell>
          <cell r="F71">
            <v>10</v>
          </cell>
          <cell r="G71" t="str">
            <v>EUR</v>
          </cell>
          <cell r="I71">
            <v>36072990</v>
          </cell>
        </row>
        <row r="72">
          <cell r="B72" t="str">
            <v>BNP Paribas</v>
          </cell>
          <cell r="C72" t="str">
            <v>BNP FP EQUITY</v>
          </cell>
          <cell r="D72" t="str">
            <v>G12861</v>
          </cell>
          <cell r="E72">
            <v>3</v>
          </cell>
          <cell r="F72">
            <v>10</v>
          </cell>
          <cell r="G72" t="str">
            <v>EUR</v>
          </cell>
          <cell r="I72">
            <v>36001326</v>
          </cell>
        </row>
        <row r="73">
          <cell r="B73" t="str">
            <v>Usinor</v>
          </cell>
          <cell r="C73" t="str">
            <v>USIS FP equity</v>
          </cell>
          <cell r="D73" t="str">
            <v>G18845</v>
          </cell>
          <cell r="E73">
            <v>24</v>
          </cell>
          <cell r="F73">
            <v>10</v>
          </cell>
          <cell r="G73" t="str">
            <v>EUR</v>
          </cell>
          <cell r="I73">
            <v>36016062</v>
          </cell>
        </row>
        <row r="74">
          <cell r="B74" t="str">
            <v>Alcatel</v>
          </cell>
          <cell r="C74" t="str">
            <v>CGE fp equity</v>
          </cell>
          <cell r="D74" t="str">
            <v>G10663</v>
          </cell>
          <cell r="E74">
            <v>31</v>
          </cell>
          <cell r="F74">
            <v>10</v>
          </cell>
          <cell r="G74" t="str">
            <v>EUR</v>
          </cell>
          <cell r="I74">
            <v>24009019</v>
          </cell>
        </row>
        <row r="75">
          <cell r="B75" t="str">
            <v>Rhodia</v>
          </cell>
          <cell r="C75" t="str">
            <v>RHA FP EQUITY</v>
          </cell>
          <cell r="D75" t="str">
            <v>W12980</v>
          </cell>
          <cell r="E75">
            <v>8</v>
          </cell>
          <cell r="F75">
            <v>10</v>
          </cell>
          <cell r="G75" t="str">
            <v>EUR</v>
          </cell>
          <cell r="I75">
            <v>36033515</v>
          </cell>
        </row>
        <row r="76">
          <cell r="B76" t="str">
            <v>Sanofi-Synthelabo</v>
          </cell>
          <cell r="C76" t="str">
            <v>SAN FP EQUITY</v>
          </cell>
          <cell r="D76" t="str">
            <v>W21709</v>
          </cell>
          <cell r="E76">
            <v>18</v>
          </cell>
          <cell r="F76">
            <v>10</v>
          </cell>
          <cell r="G76" t="str">
            <v>EUR</v>
          </cell>
          <cell r="I76">
            <v>36013982</v>
          </cell>
        </row>
        <row r="77">
          <cell r="B77" t="str">
            <v>Pinault Printemps La Redoute</v>
          </cell>
          <cell r="C77" t="str">
            <v>PP FP EQUITY</v>
          </cell>
          <cell r="D77" t="str">
            <v>G18033</v>
          </cell>
          <cell r="E77">
            <v>30</v>
          </cell>
          <cell r="F77">
            <v>10</v>
          </cell>
          <cell r="G77" t="str">
            <v>EUR</v>
          </cell>
          <cell r="I77">
            <v>36021868</v>
          </cell>
        </row>
        <row r="78">
          <cell r="B78" t="str">
            <v>AXA</v>
          </cell>
          <cell r="C78" t="str">
            <v>CS FP EQUITY</v>
          </cell>
          <cell r="D78" t="str">
            <v>G13220</v>
          </cell>
          <cell r="E78">
            <v>21</v>
          </cell>
          <cell r="F78">
            <v>10</v>
          </cell>
          <cell r="G78" t="str">
            <v>EUR</v>
          </cell>
          <cell r="I78">
            <v>36007955</v>
          </cell>
        </row>
        <row r="79">
          <cell r="B79" t="str">
            <v>Bouygues</v>
          </cell>
          <cell r="C79" t="str">
            <v>EN FP EQUITY</v>
          </cell>
          <cell r="D79" t="str">
            <v>G10521</v>
          </cell>
          <cell r="E79">
            <v>11</v>
          </cell>
          <cell r="F79">
            <v>10</v>
          </cell>
          <cell r="G79" t="str">
            <v>EUR</v>
          </cell>
          <cell r="I79">
            <v>36017287</v>
          </cell>
        </row>
        <row r="80">
          <cell r="B80" t="str">
            <v>HannoverRe</v>
          </cell>
          <cell r="C80" t="str">
            <v>HNR1 GR equity</v>
          </cell>
          <cell r="D80" t="str">
            <v>W12253</v>
          </cell>
          <cell r="E80">
            <v>21</v>
          </cell>
          <cell r="F80">
            <v>11</v>
          </cell>
          <cell r="G80" t="str">
            <v>EUR</v>
          </cell>
          <cell r="I80">
            <v>36046205</v>
          </cell>
        </row>
        <row r="81">
          <cell r="B81" t="str">
            <v>Heidelberger Zement</v>
          </cell>
          <cell r="C81" t="str">
            <v>HEI GR EQUITY</v>
          </cell>
          <cell r="D81" t="str">
            <v>G10162</v>
          </cell>
          <cell r="E81">
            <v>6</v>
          </cell>
          <cell r="F81">
            <v>11</v>
          </cell>
          <cell r="G81" t="str">
            <v>EUR</v>
          </cell>
          <cell r="I81">
            <v>36017610</v>
          </cell>
        </row>
        <row r="82">
          <cell r="B82" t="str">
            <v>Siemens AG</v>
          </cell>
          <cell r="C82" t="str">
            <v>SIE gr equity</v>
          </cell>
          <cell r="D82" t="str">
            <v>G13299</v>
          </cell>
          <cell r="E82">
            <v>11</v>
          </cell>
          <cell r="F82">
            <v>11</v>
          </cell>
          <cell r="G82" t="str">
            <v>EUR</v>
          </cell>
          <cell r="I82">
            <v>24008505</v>
          </cell>
        </row>
        <row r="83">
          <cell r="B83" t="str">
            <v>Volkswagen</v>
          </cell>
          <cell r="C83" t="str">
            <v>VOW GR EQUITY</v>
          </cell>
          <cell r="D83" t="str">
            <v>G10327</v>
          </cell>
          <cell r="E83">
            <v>2</v>
          </cell>
          <cell r="F83">
            <v>11</v>
          </cell>
          <cell r="G83" t="str">
            <v>EUR</v>
          </cell>
          <cell r="I83">
            <v>24008507</v>
          </cell>
        </row>
        <row r="84">
          <cell r="B84" t="str">
            <v>Hypovereinsbank</v>
          </cell>
          <cell r="C84" t="str">
            <v>HVM GR EQUITY</v>
          </cell>
          <cell r="D84" t="str">
            <v>G12862</v>
          </cell>
          <cell r="E84">
            <v>3</v>
          </cell>
          <cell r="F84">
            <v>11</v>
          </cell>
          <cell r="G84" t="str">
            <v>EUR</v>
          </cell>
          <cell r="I84">
            <v>36004191</v>
          </cell>
        </row>
        <row r="85">
          <cell r="B85" t="str">
            <v>RWE AG</v>
          </cell>
          <cell r="C85" t="str">
            <v>RWE GR EQUITY</v>
          </cell>
          <cell r="D85" t="str">
            <v>G10466</v>
          </cell>
          <cell r="E85">
            <v>33</v>
          </cell>
          <cell r="F85">
            <v>11</v>
          </cell>
          <cell r="G85" t="str">
            <v>EUR</v>
          </cell>
          <cell r="I85">
            <v>36008551</v>
          </cell>
        </row>
        <row r="86">
          <cell r="B86" t="str">
            <v>Allianz AG</v>
          </cell>
          <cell r="C86" t="str">
            <v>ALV GR EQUITY</v>
          </cell>
          <cell r="D86" t="str">
            <v>G12972</v>
          </cell>
          <cell r="E86">
            <v>21</v>
          </cell>
          <cell r="F86">
            <v>11</v>
          </cell>
          <cell r="G86" t="str">
            <v>EUR</v>
          </cell>
          <cell r="I86">
            <v>36008108</v>
          </cell>
        </row>
        <row r="87">
          <cell r="B87" t="str">
            <v>Total Fina Elf</v>
          </cell>
          <cell r="C87" t="str">
            <v>FP FP EQUITY</v>
          </cell>
          <cell r="D87" t="str">
            <v>G10656</v>
          </cell>
          <cell r="E87">
            <v>25</v>
          </cell>
          <cell r="F87">
            <v>10</v>
          </cell>
          <cell r="G87" t="str">
            <v>EUR</v>
          </cell>
          <cell r="I87">
            <v>36047388</v>
          </cell>
        </row>
        <row r="88">
          <cell r="B88" t="str">
            <v>Publicis</v>
          </cell>
          <cell r="C88" t="str">
            <v>PUB FP EQUITY</v>
          </cell>
          <cell r="D88" t="str">
            <v>G10621</v>
          </cell>
          <cell r="E88">
            <v>5</v>
          </cell>
          <cell r="F88">
            <v>10</v>
          </cell>
          <cell r="G88" t="str">
            <v>EUR</v>
          </cell>
          <cell r="I88">
            <v>36050053</v>
          </cell>
        </row>
        <row r="89">
          <cell r="B89" t="str">
            <v>EON AG</v>
          </cell>
          <cell r="C89" t="str">
            <v>EOA GR EQUITY</v>
          </cell>
          <cell r="D89" t="str">
            <v>G10255</v>
          </cell>
          <cell r="E89">
            <v>33</v>
          </cell>
          <cell r="F89">
            <v>11</v>
          </cell>
          <cell r="G89" t="str">
            <v>EUR</v>
          </cell>
          <cell r="I89">
            <v>36054551</v>
          </cell>
        </row>
        <row r="90">
          <cell r="B90" t="str">
            <v>Linde</v>
          </cell>
          <cell r="C90" t="str">
            <v>LIN GR EQUITY</v>
          </cell>
          <cell r="D90" t="str">
            <v>G10016</v>
          </cell>
          <cell r="E90">
            <v>8</v>
          </cell>
          <cell r="F90">
            <v>11</v>
          </cell>
          <cell r="G90" t="str">
            <v>EUR</v>
          </cell>
          <cell r="I90">
            <v>36015163</v>
          </cell>
        </row>
        <row r="91">
          <cell r="B91" t="str">
            <v>Ekabel Hessen Gmhb</v>
          </cell>
          <cell r="C91" t="str">
            <v>3065Z GR EQUITY</v>
          </cell>
          <cell r="E91">
            <v>5</v>
          </cell>
          <cell r="F91">
            <v>11</v>
          </cell>
          <cell r="G91" t="str">
            <v>EUR</v>
          </cell>
        </row>
        <row r="92">
          <cell r="B92" t="str">
            <v>Lufthansa</v>
          </cell>
          <cell r="C92" t="str">
            <v>LHA gr equity</v>
          </cell>
          <cell r="D92" t="str">
            <v>G10045</v>
          </cell>
          <cell r="E92">
            <v>27</v>
          </cell>
          <cell r="F92">
            <v>11</v>
          </cell>
          <cell r="G92" t="str">
            <v>EUR</v>
          </cell>
          <cell r="I92">
            <v>36013196</v>
          </cell>
        </row>
        <row r="93">
          <cell r="B93" t="str">
            <v>Daimler Chrysler</v>
          </cell>
          <cell r="C93" t="str">
            <v>DCX GR EQUITY</v>
          </cell>
          <cell r="D93" t="str">
            <v>W12982</v>
          </cell>
          <cell r="E93">
            <v>2</v>
          </cell>
          <cell r="F93">
            <v>11</v>
          </cell>
          <cell r="G93" t="str">
            <v>EUR</v>
          </cell>
          <cell r="I93">
            <v>36009175</v>
          </cell>
        </row>
        <row r="94">
          <cell r="B94" t="str">
            <v>Dresdner Bank</v>
          </cell>
          <cell r="C94" t="str">
            <v>DRB GR EQUITY</v>
          </cell>
          <cell r="D94" t="str">
            <v>G12885</v>
          </cell>
          <cell r="E94">
            <v>3</v>
          </cell>
          <cell r="F94">
            <v>11</v>
          </cell>
          <cell r="G94" t="str">
            <v>EUR</v>
          </cell>
          <cell r="I94">
            <v>36002855</v>
          </cell>
        </row>
        <row r="95">
          <cell r="B95" t="str">
            <v>Metro AG</v>
          </cell>
          <cell r="C95" t="str">
            <v>MEO gr equity</v>
          </cell>
          <cell r="D95" t="str">
            <v>W11212</v>
          </cell>
          <cell r="E95">
            <v>30</v>
          </cell>
          <cell r="F95">
            <v>11</v>
          </cell>
          <cell r="G95" t="str">
            <v>EUR</v>
          </cell>
          <cell r="I95">
            <v>36013397</v>
          </cell>
        </row>
        <row r="96">
          <cell r="B96" t="str">
            <v>Deutsche Telekom</v>
          </cell>
          <cell r="C96" t="str">
            <v>DTE gr equity</v>
          </cell>
          <cell r="D96" t="str">
            <v>G19150</v>
          </cell>
          <cell r="E96">
            <v>31</v>
          </cell>
          <cell r="F96">
            <v>11</v>
          </cell>
          <cell r="G96" t="str">
            <v>EUR</v>
          </cell>
          <cell r="I96">
            <v>36009142</v>
          </cell>
        </row>
        <row r="97">
          <cell r="B97" t="str">
            <v>Commerzbank</v>
          </cell>
          <cell r="C97" t="str">
            <v>CBK GR EQUITY</v>
          </cell>
          <cell r="D97" t="str">
            <v>G12883</v>
          </cell>
          <cell r="E97">
            <v>3</v>
          </cell>
          <cell r="F97">
            <v>11</v>
          </cell>
          <cell r="G97" t="str">
            <v>EUR</v>
          </cell>
          <cell r="I97">
            <v>36002294</v>
          </cell>
        </row>
        <row r="98">
          <cell r="B98" t="str">
            <v>Pirelli</v>
          </cell>
          <cell r="C98" t="str">
            <v>P IM EQUITY</v>
          </cell>
          <cell r="D98" t="str">
            <v>G11553</v>
          </cell>
          <cell r="E98">
            <v>11</v>
          </cell>
          <cell r="F98">
            <v>14</v>
          </cell>
          <cell r="G98" t="str">
            <v>EUR</v>
          </cell>
          <cell r="I98">
            <v>36013830</v>
          </cell>
        </row>
        <row r="99">
          <cell r="B99" t="str">
            <v>Enel Spa</v>
          </cell>
          <cell r="C99" t="str">
            <v>ENEL IM EQUITY</v>
          </cell>
          <cell r="D99" t="str">
            <v>G19205</v>
          </cell>
          <cell r="E99">
            <v>33</v>
          </cell>
          <cell r="F99">
            <v>14</v>
          </cell>
          <cell r="G99" t="str">
            <v>EUR</v>
          </cell>
          <cell r="I99">
            <v>36053678</v>
          </cell>
        </row>
        <row r="100">
          <cell r="B100" t="str">
            <v>Unicredito Italiano</v>
          </cell>
          <cell r="C100" t="str">
            <v>UC IM EQUITY</v>
          </cell>
          <cell r="D100" t="str">
            <v>G12868</v>
          </cell>
          <cell r="E100">
            <v>3</v>
          </cell>
          <cell r="F100">
            <v>14</v>
          </cell>
          <cell r="G100" t="str">
            <v>EUR</v>
          </cell>
          <cell r="I100">
            <v>36002472</v>
          </cell>
        </row>
        <row r="101">
          <cell r="B101" t="str">
            <v>Mediobanca</v>
          </cell>
          <cell r="C101" t="str">
            <v>MB IM EQUITY</v>
          </cell>
          <cell r="D101" t="str">
            <v>G12893</v>
          </cell>
          <cell r="E101">
            <v>3</v>
          </cell>
          <cell r="F101">
            <v>14</v>
          </cell>
          <cell r="G101" t="str">
            <v>EUR</v>
          </cell>
          <cell r="I101">
            <v>36008501</v>
          </cell>
        </row>
        <row r="102">
          <cell r="B102" t="str">
            <v>Banca Di Roma</v>
          </cell>
          <cell r="C102" t="str">
            <v>BRM IM EQUITY</v>
          </cell>
          <cell r="D102" t="str">
            <v>G15154</v>
          </cell>
          <cell r="E102">
            <v>3</v>
          </cell>
          <cell r="F102">
            <v>14</v>
          </cell>
          <cell r="G102" t="str">
            <v>EUR</v>
          </cell>
          <cell r="I102">
            <v>36001626</v>
          </cell>
        </row>
        <row r="103">
          <cell r="B103" t="str">
            <v>Parmalat Finanziara</v>
          </cell>
          <cell r="C103" t="str">
            <v>PRF IM EQUITY</v>
          </cell>
          <cell r="D103" t="str">
            <v>G13205</v>
          </cell>
          <cell r="E103">
            <v>4</v>
          </cell>
          <cell r="F103">
            <v>14</v>
          </cell>
          <cell r="G103" t="str">
            <v>EUR</v>
          </cell>
          <cell r="I103">
            <v>36008554</v>
          </cell>
        </row>
        <row r="104">
          <cell r="B104" t="str">
            <v>Olivetti</v>
          </cell>
          <cell r="C104" t="str">
            <v>OL im equity</v>
          </cell>
          <cell r="D104" t="str">
            <v>G13289</v>
          </cell>
          <cell r="E104">
            <v>31</v>
          </cell>
          <cell r="F104">
            <v>14</v>
          </cell>
          <cell r="G104" t="str">
            <v>EUR</v>
          </cell>
          <cell r="I104">
            <v>36029113</v>
          </cell>
        </row>
        <row r="105">
          <cell r="B105" t="str">
            <v>Monte Del Paschi</v>
          </cell>
          <cell r="C105" t="str">
            <v>BMPS IM EQUITY</v>
          </cell>
          <cell r="D105" t="str">
            <v>W04158</v>
          </cell>
          <cell r="E105">
            <v>3</v>
          </cell>
          <cell r="F105">
            <v>14</v>
          </cell>
          <cell r="G105" t="str">
            <v>EUR</v>
          </cell>
          <cell r="I105">
            <v>36005908</v>
          </cell>
        </row>
        <row r="106">
          <cell r="B106" t="str">
            <v>Bayerische Vita</v>
          </cell>
          <cell r="C106" t="str">
            <v>BV IM EQUITY</v>
          </cell>
          <cell r="D106" t="str">
            <v>W21944</v>
          </cell>
          <cell r="E106">
            <v>21</v>
          </cell>
          <cell r="F106">
            <v>14</v>
          </cell>
          <cell r="G106" t="str">
            <v>EUR</v>
          </cell>
          <cell r="I106">
            <v>36268572</v>
          </cell>
        </row>
        <row r="107">
          <cell r="B107" t="str">
            <v>ABN Amro</v>
          </cell>
          <cell r="C107" t="str">
            <v>1054Z NA EQUITY</v>
          </cell>
          <cell r="D107" t="str">
            <v>G12840</v>
          </cell>
          <cell r="E107">
            <v>3</v>
          </cell>
          <cell r="F107">
            <v>19</v>
          </cell>
          <cell r="G107" t="str">
            <v>EUR</v>
          </cell>
          <cell r="I107">
            <v>36000080</v>
          </cell>
        </row>
        <row r="108">
          <cell r="B108" t="str">
            <v>DSM</v>
          </cell>
          <cell r="C108" t="str">
            <v>DSMA NA EQUITY</v>
          </cell>
          <cell r="D108" t="str">
            <v>G11657</v>
          </cell>
          <cell r="E108">
            <v>8</v>
          </cell>
          <cell r="F108">
            <v>19</v>
          </cell>
          <cell r="G108" t="str">
            <v>EUR</v>
          </cell>
          <cell r="I108">
            <v>24008394</v>
          </cell>
        </row>
        <row r="109">
          <cell r="B109" t="str">
            <v>Wolters Kluwer</v>
          </cell>
          <cell r="C109" t="str">
            <v>WLSNC NA EQUITY</v>
          </cell>
          <cell r="D109" t="str">
            <v>G10672</v>
          </cell>
          <cell r="E109">
            <v>29</v>
          </cell>
          <cell r="F109">
            <v>19</v>
          </cell>
          <cell r="G109" t="str">
            <v>EUR</v>
          </cell>
          <cell r="I109">
            <v>24008589</v>
          </cell>
        </row>
        <row r="110">
          <cell r="B110" t="str">
            <v>Getronics</v>
          </cell>
          <cell r="C110" t="str">
            <v>GTN NA EQUITY</v>
          </cell>
          <cell r="D110" t="str">
            <v>G11837</v>
          </cell>
          <cell r="E110">
            <v>14</v>
          </cell>
          <cell r="F110">
            <v>19</v>
          </cell>
          <cell r="G110" t="str">
            <v>EUR</v>
          </cell>
          <cell r="I110">
            <v>24009447</v>
          </cell>
        </row>
        <row r="111">
          <cell r="B111" t="str">
            <v>Heineken</v>
          </cell>
          <cell r="C111" t="str">
            <v>HEIA na EQUITY</v>
          </cell>
          <cell r="D111" t="str">
            <v>G17710</v>
          </cell>
          <cell r="E111">
            <v>4</v>
          </cell>
          <cell r="F111">
            <v>19</v>
          </cell>
          <cell r="G111" t="str">
            <v>EUR</v>
          </cell>
          <cell r="I111">
            <v>24009250</v>
          </cell>
        </row>
        <row r="112">
          <cell r="B112" t="str">
            <v>KPN</v>
          </cell>
          <cell r="C112" t="str">
            <v>KPN na equity</v>
          </cell>
          <cell r="D112" t="str">
            <v>G17759</v>
          </cell>
          <cell r="E112">
            <v>31</v>
          </cell>
          <cell r="F112">
            <v>19</v>
          </cell>
          <cell r="G112" t="str">
            <v>EUR</v>
          </cell>
          <cell r="I112">
            <v>24008430</v>
          </cell>
        </row>
        <row r="113">
          <cell r="B113" t="str">
            <v>Rabobank</v>
          </cell>
          <cell r="C113" t="str">
            <v>RABO NA EQUITY</v>
          </cell>
          <cell r="E113">
            <v>3</v>
          </cell>
          <cell r="F113">
            <v>19</v>
          </cell>
          <cell r="G113" t="str">
            <v>EUR</v>
          </cell>
          <cell r="I113">
            <v>36006122</v>
          </cell>
        </row>
        <row r="114">
          <cell r="B114" t="str">
            <v>Petroliam Nasional</v>
          </cell>
          <cell r="C114" t="str">
            <v>PET MK EQUITY</v>
          </cell>
          <cell r="E114">
            <v>25</v>
          </cell>
          <cell r="F114">
            <v>18</v>
          </cell>
          <cell r="G114" t="str">
            <v>MYR</v>
          </cell>
        </row>
        <row r="115">
          <cell r="B115" t="str">
            <v>Telekom Malaysia</v>
          </cell>
          <cell r="C115" t="str">
            <v>T MK EQUITY</v>
          </cell>
          <cell r="D115" t="str">
            <v>G12645</v>
          </cell>
          <cell r="E115">
            <v>31</v>
          </cell>
          <cell r="F115">
            <v>18</v>
          </cell>
          <cell r="G115" t="str">
            <v>MYR</v>
          </cell>
          <cell r="I115">
            <v>36034277</v>
          </cell>
        </row>
        <row r="116">
          <cell r="B116" t="str">
            <v>Tenaga Nasional</v>
          </cell>
          <cell r="C116" t="str">
            <v>TNB MK EQUITY</v>
          </cell>
          <cell r="D116" t="str">
            <v>G12744</v>
          </cell>
          <cell r="E116">
            <v>33</v>
          </cell>
          <cell r="F116">
            <v>18</v>
          </cell>
          <cell r="G116" t="str">
            <v>MYR</v>
          </cell>
          <cell r="I116">
            <v>36051289</v>
          </cell>
        </row>
        <row r="117">
          <cell r="B117" t="str">
            <v>Arbed</v>
          </cell>
          <cell r="C117" t="str">
            <v>ARB LX equity</v>
          </cell>
          <cell r="D117" t="str">
            <v>W25363</v>
          </cell>
          <cell r="E117">
            <v>24</v>
          </cell>
          <cell r="F117">
            <v>17</v>
          </cell>
          <cell r="G117" t="str">
            <v>EUR</v>
          </cell>
          <cell r="I117">
            <v>36008935</v>
          </cell>
        </row>
        <row r="118">
          <cell r="B118" t="str">
            <v>Arcelor</v>
          </cell>
          <cell r="C118" t="str">
            <v>LOR FP EQUITY</v>
          </cell>
          <cell r="D118" t="str">
            <v>W28493</v>
          </cell>
          <cell r="E118">
            <v>24</v>
          </cell>
          <cell r="F118">
            <v>17</v>
          </cell>
          <cell r="G118" t="str">
            <v>EUR</v>
          </cell>
          <cell r="I118">
            <v>36142003</v>
          </cell>
        </row>
        <row r="119">
          <cell r="B119" t="str">
            <v>Korea Development Bank</v>
          </cell>
          <cell r="C119" t="str">
            <v>4827Z US EQUITY</v>
          </cell>
          <cell r="E119">
            <v>3</v>
          </cell>
          <cell r="F119">
            <v>16</v>
          </cell>
          <cell r="G119" t="str">
            <v>KRW</v>
          </cell>
          <cell r="I119">
            <v>36004714</v>
          </cell>
        </row>
        <row r="120">
          <cell r="B120" t="str">
            <v>Kookmin Bank</v>
          </cell>
          <cell r="C120" t="str">
            <v>6000 KS EQUITY</v>
          </cell>
          <cell r="D120" t="str">
            <v>W27820</v>
          </cell>
          <cell r="E120">
            <v>3</v>
          </cell>
          <cell r="F120">
            <v>16</v>
          </cell>
          <cell r="G120" t="str">
            <v>KRW</v>
          </cell>
          <cell r="I120">
            <v>36002592</v>
          </cell>
        </row>
        <row r="121">
          <cell r="B121" t="str">
            <v>Korea Telecom Corp</v>
          </cell>
          <cell r="C121" t="str">
            <v>3020 KS EQUITY</v>
          </cell>
          <cell r="D121" t="str">
            <v>W22475</v>
          </cell>
          <cell r="E121">
            <v>31</v>
          </cell>
          <cell r="F121">
            <v>16</v>
          </cell>
          <cell r="G121" t="str">
            <v>KRW</v>
          </cell>
          <cell r="I121">
            <v>36015666</v>
          </cell>
        </row>
        <row r="122">
          <cell r="B122" t="str">
            <v>Pohan Iron and Steel</v>
          </cell>
          <cell r="C122" t="str">
            <v>0549 KS EQUITY</v>
          </cell>
          <cell r="D122" t="str">
            <v>G18427</v>
          </cell>
          <cell r="E122">
            <v>24</v>
          </cell>
          <cell r="F122">
            <v>16</v>
          </cell>
          <cell r="G122" t="str">
            <v>KRW</v>
          </cell>
          <cell r="I122">
            <v>36013837</v>
          </cell>
        </row>
        <row r="123">
          <cell r="B123" t="str">
            <v>SK Telecom Co</v>
          </cell>
          <cell r="C123" t="str">
            <v>1767 KS EQUITY</v>
          </cell>
          <cell r="D123" t="str">
            <v>G16278</v>
          </cell>
          <cell r="E123">
            <v>31</v>
          </cell>
          <cell r="F123">
            <v>16</v>
          </cell>
          <cell r="G123" t="str">
            <v>KRW</v>
          </cell>
          <cell r="I123">
            <v>36239821</v>
          </cell>
        </row>
        <row r="124">
          <cell r="B124" t="str">
            <v>Samsung Electronics Co</v>
          </cell>
          <cell r="C124" t="str">
            <v>0593 KS EQUITY</v>
          </cell>
          <cell r="D124" t="str">
            <v>G18401</v>
          </cell>
          <cell r="E124">
            <v>14</v>
          </cell>
          <cell r="F124">
            <v>16</v>
          </cell>
          <cell r="G124" t="str">
            <v>KRW</v>
          </cell>
          <cell r="I124">
            <v>36018670</v>
          </cell>
        </row>
        <row r="125">
          <cell r="B125" t="str">
            <v>Korea Electric Power</v>
          </cell>
          <cell r="C125" t="str">
            <v>1576 KS EQUITY</v>
          </cell>
          <cell r="D125" t="str">
            <v>G19049</v>
          </cell>
          <cell r="E125">
            <v>33</v>
          </cell>
          <cell r="F125">
            <v>16</v>
          </cell>
          <cell r="G125" t="str">
            <v>KRW</v>
          </cell>
          <cell r="I125">
            <v>36013177</v>
          </cell>
        </row>
        <row r="126">
          <cell r="B126" t="str">
            <v>SK Corp</v>
          </cell>
          <cell r="C126" t="str">
            <v>0360 KS EQUITY</v>
          </cell>
          <cell r="D126" t="str">
            <v>G17485</v>
          </cell>
          <cell r="E126">
            <v>25</v>
          </cell>
          <cell r="F126">
            <v>16</v>
          </cell>
          <cell r="G126" t="str">
            <v>KRW</v>
          </cell>
          <cell r="I126">
            <v>36018787</v>
          </cell>
        </row>
        <row r="127">
          <cell r="B127" t="str">
            <v>Sumitomo Corp</v>
          </cell>
          <cell r="C127" t="str">
            <v>8053 JP EQUITY</v>
          </cell>
          <cell r="D127" t="str">
            <v>G11101</v>
          </cell>
          <cell r="E127">
            <v>11</v>
          </cell>
          <cell r="F127">
            <v>15</v>
          </cell>
          <cell r="G127" t="str">
            <v>JPY</v>
          </cell>
          <cell r="I127">
            <v>36012969</v>
          </cell>
        </row>
        <row r="128">
          <cell r="B128" t="str">
            <v>Tokyo Electric Power</v>
          </cell>
          <cell r="C128" t="str">
            <v>9501 JP EQUITY</v>
          </cell>
          <cell r="D128" t="str">
            <v>G10294</v>
          </cell>
          <cell r="E128">
            <v>33</v>
          </cell>
          <cell r="F128">
            <v>15</v>
          </cell>
          <cell r="G128" t="str">
            <v>JPY</v>
          </cell>
          <cell r="I128">
            <v>36014155</v>
          </cell>
        </row>
        <row r="129">
          <cell r="B129" t="str">
            <v>NTT</v>
          </cell>
          <cell r="C129" t="str">
            <v>9432 jp equity</v>
          </cell>
          <cell r="D129" t="str">
            <v>G13502</v>
          </cell>
          <cell r="E129">
            <v>31</v>
          </cell>
          <cell r="F129">
            <v>15</v>
          </cell>
          <cell r="G129" t="str">
            <v>JPY</v>
          </cell>
          <cell r="I129">
            <v>36013553</v>
          </cell>
        </row>
        <row r="130">
          <cell r="B130" t="str">
            <v>NTT Docomo Inc</v>
          </cell>
          <cell r="C130" t="str">
            <v>9437 JP EQUITY</v>
          </cell>
          <cell r="D130" t="str">
            <v>W13018</v>
          </cell>
          <cell r="E130">
            <v>31</v>
          </cell>
          <cell r="F130">
            <v>15</v>
          </cell>
          <cell r="G130" t="str">
            <v>JPY</v>
          </cell>
          <cell r="I130">
            <v>36268636</v>
          </cell>
        </row>
        <row r="131">
          <cell r="B131" t="str">
            <v>UFJ Holdings</v>
          </cell>
          <cell r="C131" t="str">
            <v>8307 JP EQUITY</v>
          </cell>
          <cell r="E131">
            <v>3</v>
          </cell>
          <cell r="F131">
            <v>15</v>
          </cell>
          <cell r="G131" t="str">
            <v>JPY</v>
          </cell>
          <cell r="I131">
            <v>36073379</v>
          </cell>
        </row>
        <row r="132">
          <cell r="B132" t="str">
            <v>Sharp</v>
          </cell>
          <cell r="C132" t="str">
            <v>6753 JP EQUITY</v>
          </cell>
          <cell r="D132" t="str">
            <v>G10304</v>
          </cell>
          <cell r="E132">
            <v>14</v>
          </cell>
          <cell r="F132">
            <v>15</v>
          </cell>
          <cell r="G132" t="str">
            <v>JPY</v>
          </cell>
          <cell r="I132">
            <v>36079324</v>
          </cell>
        </row>
        <row r="133">
          <cell r="B133" t="str">
            <v>Sony</v>
          </cell>
          <cell r="C133" t="str">
            <v>6758 jp equity</v>
          </cell>
          <cell r="D133" t="str">
            <v>G13514</v>
          </cell>
          <cell r="E133">
            <v>14</v>
          </cell>
          <cell r="F133">
            <v>15</v>
          </cell>
          <cell r="G133" t="str">
            <v>JPY</v>
          </cell>
          <cell r="I133">
            <v>36012700</v>
          </cell>
        </row>
        <row r="134">
          <cell r="B134" t="str">
            <v>Sekisui House</v>
          </cell>
          <cell r="C134" t="str">
            <v>1928 JP EQUITY</v>
          </cell>
          <cell r="D134" t="str">
            <v>G10450</v>
          </cell>
          <cell r="E134">
            <v>6</v>
          </cell>
          <cell r="F134">
            <v>15</v>
          </cell>
          <cell r="G134" t="str">
            <v>JPY</v>
          </cell>
          <cell r="I134">
            <v>36270990</v>
          </cell>
        </row>
        <row r="135">
          <cell r="B135" t="str">
            <v>Yamaha Motors</v>
          </cell>
          <cell r="C135" t="str">
            <v>7272 JP EQUITY</v>
          </cell>
          <cell r="D135" t="str">
            <v>G10283</v>
          </cell>
          <cell r="E135">
            <v>2</v>
          </cell>
          <cell r="F135">
            <v>15</v>
          </cell>
          <cell r="G135" t="str">
            <v>JPY</v>
          </cell>
          <cell r="I135">
            <v>36017415</v>
          </cell>
        </row>
        <row r="136">
          <cell r="B136" t="str">
            <v>Nomura Secs</v>
          </cell>
          <cell r="C136" t="str">
            <v>NCLZ JP equity</v>
          </cell>
          <cell r="D136" t="str">
            <v>G12904</v>
          </cell>
          <cell r="E136">
            <v>16</v>
          </cell>
          <cell r="F136">
            <v>15</v>
          </cell>
          <cell r="G136" t="str">
            <v>JPY</v>
          </cell>
          <cell r="I136">
            <v>36005564</v>
          </cell>
        </row>
        <row r="137">
          <cell r="B137" t="str">
            <v>Orix Corp</v>
          </cell>
          <cell r="C137" t="str">
            <v>8591 JP EQUITY</v>
          </cell>
          <cell r="D137" t="str">
            <v>G12939</v>
          </cell>
          <cell r="E137">
            <v>16</v>
          </cell>
          <cell r="F137">
            <v>15</v>
          </cell>
          <cell r="G137" t="str">
            <v>JPY</v>
          </cell>
          <cell r="I137">
            <v>36010922</v>
          </cell>
        </row>
        <row r="138">
          <cell r="B138" t="str">
            <v>Osaka Gas</v>
          </cell>
          <cell r="C138" t="str">
            <v>9532 JP EQUITY</v>
          </cell>
          <cell r="D138" t="str">
            <v>G10410</v>
          </cell>
          <cell r="E138">
            <v>33</v>
          </cell>
          <cell r="F138">
            <v>15</v>
          </cell>
          <cell r="G138" t="str">
            <v>JPY</v>
          </cell>
          <cell r="I138">
            <v>36269138</v>
          </cell>
        </row>
        <row r="139">
          <cell r="B139" t="str">
            <v>Sumitomo Mitsui</v>
          </cell>
          <cell r="C139" t="str">
            <v>8318 JP EQUITY</v>
          </cell>
          <cell r="D139" t="str">
            <v>G10681</v>
          </cell>
          <cell r="E139">
            <v>3</v>
          </cell>
          <cell r="F139">
            <v>15</v>
          </cell>
          <cell r="G139" t="str">
            <v>JPY</v>
          </cell>
          <cell r="I139">
            <v>36006657</v>
          </cell>
        </row>
        <row r="140">
          <cell r="B140" t="str">
            <v>Suzuki Motors</v>
          </cell>
          <cell r="C140" t="str">
            <v>7269 JP EQUITY</v>
          </cell>
          <cell r="D140" t="str">
            <v>G10551</v>
          </cell>
          <cell r="E140">
            <v>2</v>
          </cell>
          <cell r="F140">
            <v>15</v>
          </cell>
          <cell r="G140" t="str">
            <v>JPY</v>
          </cell>
          <cell r="I140">
            <v>36015337</v>
          </cell>
        </row>
        <row r="141">
          <cell r="B141" t="str">
            <v>Ricoh</v>
          </cell>
          <cell r="C141" t="str">
            <v>7752 JP EQUITY</v>
          </cell>
          <cell r="D141" t="str">
            <v>G13510</v>
          </cell>
          <cell r="E141">
            <v>14</v>
          </cell>
          <cell r="F141">
            <v>15</v>
          </cell>
          <cell r="G141" t="str">
            <v>JPY</v>
          </cell>
          <cell r="I141">
            <v>36017347</v>
          </cell>
        </row>
        <row r="142">
          <cell r="B142" t="str">
            <v>Toyota Motor Corp</v>
          </cell>
          <cell r="C142" t="str">
            <v>7203 JP EQUITY</v>
          </cell>
          <cell r="D142" t="str">
            <v>G13317</v>
          </cell>
          <cell r="E142">
            <v>2</v>
          </cell>
          <cell r="F142">
            <v>15</v>
          </cell>
          <cell r="G142" t="str">
            <v>JPY</v>
          </cell>
          <cell r="I142">
            <v>36014055</v>
          </cell>
        </row>
        <row r="143">
          <cell r="B143" t="str">
            <v>Toshiba</v>
          </cell>
          <cell r="C143" t="str">
            <v>6502 JP EQUITY</v>
          </cell>
          <cell r="D143" t="str">
            <v>G12801</v>
          </cell>
          <cell r="E143">
            <v>14</v>
          </cell>
          <cell r="F143">
            <v>15</v>
          </cell>
          <cell r="G143" t="str">
            <v>JPY</v>
          </cell>
          <cell r="I143">
            <v>36014158</v>
          </cell>
        </row>
        <row r="144">
          <cell r="B144" t="str">
            <v>Tokyo Marine and Fire</v>
          </cell>
          <cell r="C144" t="str">
            <v>8751 JP EQUITY</v>
          </cell>
          <cell r="D144" t="str">
            <v>G12933</v>
          </cell>
          <cell r="E144">
            <v>21</v>
          </cell>
          <cell r="F144">
            <v>15</v>
          </cell>
          <cell r="G144" t="str">
            <v>JPY</v>
          </cell>
          <cell r="I144">
            <v>36011809</v>
          </cell>
        </row>
        <row r="145">
          <cell r="B145" t="str">
            <v>Takefuji Corporation</v>
          </cell>
          <cell r="C145" t="str">
            <v>8564 JP EQUITY</v>
          </cell>
          <cell r="D145" t="str">
            <v>W12726</v>
          </cell>
          <cell r="E145">
            <v>16</v>
          </cell>
          <cell r="F145">
            <v>15</v>
          </cell>
          <cell r="G145" t="str">
            <v>JPY</v>
          </cell>
          <cell r="I145">
            <v>36006940</v>
          </cell>
        </row>
        <row r="146">
          <cell r="B146" t="str">
            <v>Promise Co</v>
          </cell>
          <cell r="C146" t="str">
            <v>8574 JP EQUITY</v>
          </cell>
          <cell r="D146" t="str">
            <v>W05080</v>
          </cell>
          <cell r="E146">
            <v>16</v>
          </cell>
          <cell r="F146">
            <v>15</v>
          </cell>
          <cell r="G146" t="str">
            <v>JPY</v>
          </cell>
          <cell r="I146">
            <v>36024073</v>
          </cell>
        </row>
        <row r="147">
          <cell r="B147" t="str">
            <v>Tokyo Gas</v>
          </cell>
          <cell r="C147" t="str">
            <v>9531 JP EQUITY</v>
          </cell>
          <cell r="D147" t="str">
            <v>G10411</v>
          </cell>
          <cell r="E147">
            <v>33</v>
          </cell>
          <cell r="F147">
            <v>15</v>
          </cell>
          <cell r="G147" t="str">
            <v>JPY</v>
          </cell>
          <cell r="I147">
            <v>36068238</v>
          </cell>
        </row>
        <row r="148">
          <cell r="B148" t="str">
            <v>BOTM</v>
          </cell>
          <cell r="C148" t="str">
            <v>8315 JP EQUITY</v>
          </cell>
          <cell r="D148" t="str">
            <v>G12915</v>
          </cell>
          <cell r="E148">
            <v>3</v>
          </cell>
          <cell r="F148">
            <v>15</v>
          </cell>
          <cell r="G148" t="str">
            <v>JPY</v>
          </cell>
          <cell r="I148">
            <v>36001494</v>
          </cell>
        </row>
        <row r="149">
          <cell r="B149" t="str">
            <v>Mitsubishi Electric</v>
          </cell>
          <cell r="C149" t="str">
            <v>6503 JP EQUITY</v>
          </cell>
          <cell r="D149" t="str">
            <v>G13277</v>
          </cell>
          <cell r="E149">
            <v>14</v>
          </cell>
          <cell r="F149">
            <v>15</v>
          </cell>
          <cell r="G149" t="str">
            <v>JPY</v>
          </cell>
          <cell r="I149">
            <v>36147290</v>
          </cell>
        </row>
        <row r="150">
          <cell r="B150" t="str">
            <v>Asahi Glass Co</v>
          </cell>
          <cell r="C150" t="str">
            <v>5201 JP EQUITY</v>
          </cell>
          <cell r="D150" t="str">
            <v>G10105</v>
          </cell>
          <cell r="E150">
            <v>9</v>
          </cell>
          <cell r="F150">
            <v>15</v>
          </cell>
          <cell r="G150" t="str">
            <v>JPY</v>
          </cell>
          <cell r="I150">
            <v>36016100</v>
          </cell>
        </row>
        <row r="151">
          <cell r="B151" t="str">
            <v>Kawasaki Heavy</v>
          </cell>
          <cell r="C151" t="str">
            <v>7012 JP EQUITY</v>
          </cell>
          <cell r="D151" t="str">
            <v>G10117</v>
          </cell>
          <cell r="E151">
            <v>11</v>
          </cell>
          <cell r="F151">
            <v>15</v>
          </cell>
          <cell r="G151" t="str">
            <v>JPY</v>
          </cell>
          <cell r="I151">
            <v>36236806</v>
          </cell>
        </row>
        <row r="152">
          <cell r="B152" t="str">
            <v>Kawasaki Steel Corp</v>
          </cell>
          <cell r="C152" t="str">
            <v>5403 JP EQUITY</v>
          </cell>
          <cell r="D152" t="str">
            <v>G13267</v>
          </cell>
          <cell r="E152">
            <v>24</v>
          </cell>
          <cell r="F152">
            <v>15</v>
          </cell>
          <cell r="G152" t="str">
            <v>JPY</v>
          </cell>
          <cell r="I152">
            <v>36269300</v>
          </cell>
        </row>
        <row r="153">
          <cell r="B153" t="str">
            <v>Honda Motor</v>
          </cell>
          <cell r="C153" t="str">
            <v>7267 JP EQUITY</v>
          </cell>
          <cell r="D153" t="str">
            <v>G13489</v>
          </cell>
          <cell r="E153">
            <v>2</v>
          </cell>
          <cell r="F153">
            <v>15</v>
          </cell>
          <cell r="G153" t="str">
            <v>JPY</v>
          </cell>
          <cell r="I153">
            <v>36017239</v>
          </cell>
        </row>
        <row r="154">
          <cell r="B154" t="str">
            <v>Kinki Nippon Rail</v>
          </cell>
          <cell r="C154" t="str">
            <v>9041 JP EQUITY</v>
          </cell>
          <cell r="D154" t="str">
            <v>G11732</v>
          </cell>
          <cell r="E154">
            <v>27</v>
          </cell>
          <cell r="F154">
            <v>15</v>
          </cell>
          <cell r="G154" t="str">
            <v>JPY</v>
          </cell>
          <cell r="I154">
            <v>36015208</v>
          </cell>
        </row>
        <row r="155">
          <cell r="B155" t="str">
            <v>Matsush Elec Wrks</v>
          </cell>
          <cell r="C155" t="str">
            <v>6991 JP EQUITY</v>
          </cell>
          <cell r="D155" t="str">
            <v>G10065</v>
          </cell>
          <cell r="E155">
            <v>14</v>
          </cell>
          <cell r="F155">
            <v>15</v>
          </cell>
          <cell r="G155" t="str">
            <v>JPY</v>
          </cell>
          <cell r="I155">
            <v>36269173</v>
          </cell>
        </row>
        <row r="156">
          <cell r="B156" t="str">
            <v>Matsush Elec Ind</v>
          </cell>
          <cell r="C156" t="str">
            <v>6752 JP EQUITY</v>
          </cell>
          <cell r="D156" t="str">
            <v>G13498</v>
          </cell>
          <cell r="E156">
            <v>6</v>
          </cell>
          <cell r="F156">
            <v>15</v>
          </cell>
          <cell r="G156" t="str">
            <v>JPY</v>
          </cell>
          <cell r="I156">
            <v>36014052</v>
          </cell>
        </row>
        <row r="157">
          <cell r="B157" t="str">
            <v>Mitsubishi Estates</v>
          </cell>
          <cell r="C157" t="str">
            <v>8802 JP equity</v>
          </cell>
          <cell r="D157" t="str">
            <v>G12913</v>
          </cell>
          <cell r="E157">
            <v>6</v>
          </cell>
          <cell r="F157">
            <v>15</v>
          </cell>
          <cell r="G157" t="str">
            <v>JPY</v>
          </cell>
          <cell r="I157">
            <v>36268739</v>
          </cell>
        </row>
        <row r="158">
          <cell r="B158" t="str">
            <v>Canon</v>
          </cell>
          <cell r="C158" t="str">
            <v>7751 JP EQUITY</v>
          </cell>
          <cell r="D158" t="str">
            <v>G18206</v>
          </cell>
          <cell r="E158">
            <v>14</v>
          </cell>
          <cell r="F158">
            <v>15</v>
          </cell>
          <cell r="G158" t="str">
            <v>JPY</v>
          </cell>
          <cell r="I158">
            <v>36025652</v>
          </cell>
        </row>
        <row r="159">
          <cell r="B159" t="str">
            <v>Fujitsu</v>
          </cell>
          <cell r="C159" t="str">
            <v>6702 JP EQUITY</v>
          </cell>
          <cell r="D159" t="str">
            <v>G10187</v>
          </cell>
          <cell r="E159">
            <v>14</v>
          </cell>
          <cell r="F159">
            <v>15</v>
          </cell>
          <cell r="G159" t="str">
            <v>JPY</v>
          </cell>
          <cell r="I159">
            <v>36016324</v>
          </cell>
        </row>
        <row r="160">
          <cell r="B160" t="str">
            <v>Daiwa Securities</v>
          </cell>
          <cell r="C160" t="str">
            <v>8601 JP EQUITY</v>
          </cell>
          <cell r="D160" t="str">
            <v>G12834</v>
          </cell>
          <cell r="E160">
            <v>16</v>
          </cell>
          <cell r="F160">
            <v>15</v>
          </cell>
          <cell r="G160" t="str">
            <v>JPY</v>
          </cell>
          <cell r="I160">
            <v>36028219</v>
          </cell>
        </row>
        <row r="161">
          <cell r="B161" t="str">
            <v>East Japan Railway Co</v>
          </cell>
          <cell r="C161" t="str">
            <v>9020 JP EQUITY</v>
          </cell>
          <cell r="D161" t="str">
            <v>G18112</v>
          </cell>
          <cell r="E161">
            <v>27</v>
          </cell>
          <cell r="F161">
            <v>15</v>
          </cell>
          <cell r="G161" t="str">
            <v>JPY</v>
          </cell>
          <cell r="I161">
            <v>36268617</v>
          </cell>
        </row>
        <row r="162">
          <cell r="B162" t="str">
            <v>Fuji Bank</v>
          </cell>
          <cell r="C162" t="str">
            <v>8317 JP EQUITY</v>
          </cell>
          <cell r="D162" t="str">
            <v>G12873</v>
          </cell>
          <cell r="E162">
            <v>3</v>
          </cell>
          <cell r="F162">
            <v>15</v>
          </cell>
          <cell r="G162" t="str">
            <v>JPY</v>
          </cell>
          <cell r="I162">
            <v>36003287</v>
          </cell>
        </row>
        <row r="163">
          <cell r="B163" t="str">
            <v>Kyushu Electric Power</v>
          </cell>
          <cell r="C163" t="str">
            <v>9508 JP EQUITY</v>
          </cell>
          <cell r="D163" t="str">
            <v>G10220</v>
          </cell>
          <cell r="E163">
            <v>33</v>
          </cell>
          <cell r="F163">
            <v>15</v>
          </cell>
          <cell r="G163" t="str">
            <v>JPY</v>
          </cell>
          <cell r="I163">
            <v>36074019</v>
          </cell>
        </row>
        <row r="164">
          <cell r="B164" t="str">
            <v>Hitachi</v>
          </cell>
          <cell r="C164" t="str">
            <v>6501 JP EQUITY</v>
          </cell>
          <cell r="D164" t="str">
            <v>G13488</v>
          </cell>
          <cell r="E164">
            <v>14</v>
          </cell>
          <cell r="F164">
            <v>15</v>
          </cell>
          <cell r="G164" t="str">
            <v>JPY</v>
          </cell>
          <cell r="I164">
            <v>36012572</v>
          </cell>
        </row>
        <row r="165">
          <cell r="B165" t="str">
            <v>Japan Airlines</v>
          </cell>
          <cell r="C165" t="str">
            <v>9201 JP EQUITY</v>
          </cell>
          <cell r="D165" t="str">
            <v>G13274</v>
          </cell>
          <cell r="E165">
            <v>27</v>
          </cell>
          <cell r="F165">
            <v>15</v>
          </cell>
          <cell r="G165" t="str">
            <v>JPY</v>
          </cell>
          <cell r="I165">
            <v>36270388</v>
          </cell>
        </row>
        <row r="166">
          <cell r="B166" t="str">
            <v>Nippon Steel</v>
          </cell>
          <cell r="C166" t="str">
            <v>5401 JP EQUITY</v>
          </cell>
          <cell r="D166" t="str">
            <v>G10064</v>
          </cell>
          <cell r="E166">
            <v>24</v>
          </cell>
          <cell r="F166">
            <v>15</v>
          </cell>
          <cell r="G166" t="str">
            <v>JPY</v>
          </cell>
          <cell r="I166">
            <v>36013552</v>
          </cell>
        </row>
        <row r="167">
          <cell r="B167" t="str">
            <v>Nikon Corp</v>
          </cell>
          <cell r="C167" t="str">
            <v>7731 JP EQUITY</v>
          </cell>
          <cell r="D167" t="str">
            <v>G10218</v>
          </cell>
          <cell r="E167">
            <v>14</v>
          </cell>
          <cell r="F167">
            <v>15</v>
          </cell>
          <cell r="G167" t="str">
            <v>JPY</v>
          </cell>
          <cell r="I167">
            <v>36051474</v>
          </cell>
        </row>
        <row r="168">
          <cell r="B168" t="str">
            <v>NEC</v>
          </cell>
          <cell r="C168" t="str">
            <v>6701 JP EQUITY</v>
          </cell>
          <cell r="D168" t="str">
            <v>G13501</v>
          </cell>
          <cell r="E168">
            <v>14</v>
          </cell>
          <cell r="F168">
            <v>15</v>
          </cell>
          <cell r="G168" t="str">
            <v>JPY</v>
          </cell>
          <cell r="I168">
            <v>36051277</v>
          </cell>
        </row>
        <row r="169">
          <cell r="B169" t="str">
            <v>Acom</v>
          </cell>
          <cell r="C169" t="str">
            <v>8572 JP EQUITY</v>
          </cell>
          <cell r="D169" t="str">
            <v>W05755</v>
          </cell>
          <cell r="E169">
            <v>16</v>
          </cell>
          <cell r="F169">
            <v>15</v>
          </cell>
          <cell r="G169" t="str">
            <v>JPY</v>
          </cell>
          <cell r="I169">
            <v>36011420</v>
          </cell>
        </row>
        <row r="170">
          <cell r="B170" t="str">
            <v>Aiful Corp</v>
          </cell>
          <cell r="C170" t="str">
            <v>8515 JP EQUITY</v>
          </cell>
          <cell r="D170" t="str">
            <v>W21329</v>
          </cell>
          <cell r="E170">
            <v>16</v>
          </cell>
          <cell r="F170">
            <v>15</v>
          </cell>
          <cell r="G170" t="str">
            <v>JPY</v>
          </cell>
          <cell r="I170">
            <v>36012427</v>
          </cell>
        </row>
        <row r="171">
          <cell r="B171" t="str">
            <v>All Nippon Airway</v>
          </cell>
          <cell r="C171" t="str">
            <v>9202 JP EQUITY</v>
          </cell>
          <cell r="D171" t="str">
            <v>G10099</v>
          </cell>
          <cell r="E171">
            <v>27</v>
          </cell>
          <cell r="F171">
            <v>15</v>
          </cell>
          <cell r="G171" t="str">
            <v>JPY</v>
          </cell>
          <cell r="I171">
            <v>36270070</v>
          </cell>
        </row>
        <row r="172">
          <cell r="B172" t="str">
            <v>Mitsubishi Corp</v>
          </cell>
          <cell r="C172" t="str">
            <v>8058 JP EQUITY</v>
          </cell>
          <cell r="D172" t="str">
            <v>G10240</v>
          </cell>
          <cell r="E172">
            <v>11</v>
          </cell>
          <cell r="F172">
            <v>15</v>
          </cell>
          <cell r="G172" t="str">
            <v>JPY</v>
          </cell>
          <cell r="I172">
            <v>36010807</v>
          </cell>
        </row>
        <row r="173">
          <cell r="B173" t="str">
            <v>Asahi Breweries</v>
          </cell>
          <cell r="C173" t="str">
            <v>2502 JP EQUITY</v>
          </cell>
          <cell r="D173" t="str">
            <v>G12093</v>
          </cell>
          <cell r="E173">
            <v>4</v>
          </cell>
          <cell r="F173">
            <v>15</v>
          </cell>
          <cell r="G173" t="str">
            <v>JPY</v>
          </cell>
          <cell r="I173">
            <v>36271217</v>
          </cell>
        </row>
        <row r="174">
          <cell r="B174" t="str">
            <v>Kansai_Electric_Power</v>
          </cell>
          <cell r="C174" t="str">
            <v>9503 JP EQUITY</v>
          </cell>
          <cell r="D174" t="str">
            <v>G10125</v>
          </cell>
          <cell r="E174">
            <v>33</v>
          </cell>
          <cell r="F174">
            <v>15</v>
          </cell>
          <cell r="G174" t="str">
            <v>JPY</v>
          </cell>
          <cell r="I174">
            <v>36013150</v>
          </cell>
        </row>
        <row r="175">
          <cell r="B175" t="str">
            <v>Japan Tobacco</v>
          </cell>
          <cell r="C175" t="str">
            <v>2914 JP EQUITY</v>
          </cell>
          <cell r="D175" t="str">
            <v>G18450</v>
          </cell>
          <cell r="E175">
            <v>4</v>
          </cell>
          <cell r="F175">
            <v>15</v>
          </cell>
          <cell r="G175" t="str">
            <v>JPY</v>
          </cell>
          <cell r="I175">
            <v>36028988</v>
          </cell>
        </row>
        <row r="176">
          <cell r="B176" t="str">
            <v>Mizuho Corporate Bank</v>
          </cell>
          <cell r="C176" t="str">
            <v>MIZC JP EQUITY</v>
          </cell>
          <cell r="E176">
            <v>3</v>
          </cell>
          <cell r="F176">
            <v>15</v>
          </cell>
          <cell r="G176" t="str">
            <v>JPY</v>
          </cell>
        </row>
        <row r="177">
          <cell r="B177" t="str">
            <v>Mitsui Sumitomo Insurance</v>
          </cell>
          <cell r="C177" t="str">
            <v>8752 JP EQUITY</v>
          </cell>
          <cell r="D177" t="str">
            <v>G13005</v>
          </cell>
          <cell r="E177">
            <v>21</v>
          </cell>
          <cell r="F177">
            <v>15</v>
          </cell>
          <cell r="G177" t="str">
            <v>JPY</v>
          </cell>
          <cell r="I177">
            <v>36011799</v>
          </cell>
        </row>
        <row r="178">
          <cell r="B178" t="str">
            <v>Mitsui Fudosan Co</v>
          </cell>
          <cell r="C178" t="str">
            <v>8801 JP EQUITY</v>
          </cell>
          <cell r="D178" t="str">
            <v>G10229</v>
          </cell>
          <cell r="E178">
            <v>6</v>
          </cell>
          <cell r="F178">
            <v>15</v>
          </cell>
          <cell r="G178" t="str">
            <v>JPY</v>
          </cell>
          <cell r="I178">
            <v>36268726</v>
          </cell>
        </row>
        <row r="179">
          <cell r="B179" t="str">
            <v>Mitsui and Co</v>
          </cell>
          <cell r="C179" t="str">
            <v>8031 JP EQUITY</v>
          </cell>
          <cell r="D179" t="str">
            <v>G13500</v>
          </cell>
          <cell r="E179">
            <v>24</v>
          </cell>
          <cell r="F179">
            <v>15</v>
          </cell>
          <cell r="G179" t="str">
            <v>JPY</v>
          </cell>
          <cell r="I179">
            <v>36014053</v>
          </cell>
        </row>
        <row r="180">
          <cell r="B180" t="str">
            <v>Wachovia</v>
          </cell>
          <cell r="C180" t="str">
            <v>WB US Equity</v>
          </cell>
          <cell r="D180">
            <v>337358</v>
          </cell>
          <cell r="E180">
            <v>3</v>
          </cell>
          <cell r="F180">
            <v>28</v>
          </cell>
          <cell r="G180" t="str">
            <v>USD</v>
          </cell>
          <cell r="I180">
            <v>24008201</v>
          </cell>
        </row>
        <row r="181">
          <cell r="B181" t="str">
            <v>Alcoa Inc</v>
          </cell>
          <cell r="C181" t="str">
            <v>AA US EQUITY</v>
          </cell>
          <cell r="D181">
            <v>22249</v>
          </cell>
          <cell r="E181">
            <v>24</v>
          </cell>
          <cell r="F181">
            <v>28</v>
          </cell>
          <cell r="G181" t="str">
            <v>USD</v>
          </cell>
          <cell r="I181">
            <v>36016103</v>
          </cell>
        </row>
        <row r="182">
          <cell r="B182" t="str">
            <v>Carnival</v>
          </cell>
          <cell r="C182" t="str">
            <v>CCL US EQUITY</v>
          </cell>
          <cell r="D182">
            <v>143658</v>
          </cell>
          <cell r="E182">
            <v>22</v>
          </cell>
          <cell r="F182">
            <v>28</v>
          </cell>
          <cell r="G182" t="str">
            <v>USD</v>
          </cell>
          <cell r="I182">
            <v>36029148</v>
          </cell>
        </row>
        <row r="183">
          <cell r="B183" t="str">
            <v>Wells Fargo</v>
          </cell>
          <cell r="C183" t="str">
            <v>WFC US Equity</v>
          </cell>
          <cell r="D183">
            <v>669380</v>
          </cell>
          <cell r="E183">
            <v>3</v>
          </cell>
          <cell r="F183">
            <v>28</v>
          </cell>
          <cell r="G183" t="str">
            <v>USD</v>
          </cell>
          <cell r="I183">
            <v>36012194</v>
          </cell>
        </row>
        <row r="184">
          <cell r="B184" t="str">
            <v>Tesco Plc</v>
          </cell>
          <cell r="C184" t="str">
            <v>TSCO LN EQUITY</v>
          </cell>
          <cell r="D184" t="str">
            <v>G14788</v>
          </cell>
          <cell r="E184">
            <v>30</v>
          </cell>
          <cell r="F184">
            <v>27</v>
          </cell>
          <cell r="G184" t="str">
            <v>GBP</v>
          </cell>
          <cell r="I184">
            <v>36008059</v>
          </cell>
        </row>
        <row r="185">
          <cell r="B185" t="str">
            <v>BAE Systems Plc</v>
          </cell>
          <cell r="C185" t="str">
            <v>BA/ LN EQUITY</v>
          </cell>
          <cell r="D185" t="str">
            <v>G13708</v>
          </cell>
          <cell r="E185">
            <v>1</v>
          </cell>
          <cell r="F185">
            <v>27</v>
          </cell>
          <cell r="G185" t="str">
            <v>GBP</v>
          </cell>
          <cell r="I185">
            <v>36008783</v>
          </cell>
        </row>
        <row r="186">
          <cell r="B186" t="str">
            <v>Sainsbury J Plc</v>
          </cell>
          <cell r="C186" t="str">
            <v>SBRY LN EQUITY</v>
          </cell>
          <cell r="D186" t="str">
            <v>G14647</v>
          </cell>
          <cell r="E186">
            <v>17</v>
          </cell>
          <cell r="F186">
            <v>27</v>
          </cell>
          <cell r="G186" t="str">
            <v>GBP</v>
          </cell>
          <cell r="I186">
            <v>36013973</v>
          </cell>
        </row>
        <row r="187">
          <cell r="B187" t="str">
            <v>Hurst Group Plc</v>
          </cell>
          <cell r="C187" t="str">
            <v>1662Z LN EQUITY</v>
          </cell>
          <cell r="E187">
            <v>5</v>
          </cell>
          <cell r="F187">
            <v>27</v>
          </cell>
          <cell r="G187" t="str">
            <v>GBP</v>
          </cell>
        </row>
        <row r="188">
          <cell r="B188" t="str">
            <v>HSBC Bank</v>
          </cell>
          <cell r="C188" t="str">
            <v>MID LN EQUITY</v>
          </cell>
          <cell r="D188" t="str">
            <v>G14184</v>
          </cell>
          <cell r="E188">
            <v>3</v>
          </cell>
          <cell r="F188">
            <v>27</v>
          </cell>
          <cell r="G188" t="str">
            <v>GBP</v>
          </cell>
          <cell r="I188">
            <v>36005151</v>
          </cell>
        </row>
        <row r="189">
          <cell r="B189" t="str">
            <v>Astra Zeneca Group Plc</v>
          </cell>
          <cell r="C189" t="str">
            <v>AZN LN equity</v>
          </cell>
          <cell r="D189" t="str">
            <v>G18328</v>
          </cell>
          <cell r="E189">
            <v>18</v>
          </cell>
          <cell r="F189">
            <v>27</v>
          </cell>
          <cell r="G189" t="str">
            <v>GBP</v>
          </cell>
          <cell r="I189">
            <v>36030027</v>
          </cell>
        </row>
        <row r="190">
          <cell r="B190" t="str">
            <v>GlaxoSmithKline Plc</v>
          </cell>
          <cell r="C190" t="str">
            <v>GSK LN EQUITY</v>
          </cell>
          <cell r="D190" t="str">
            <v>W25522</v>
          </cell>
          <cell r="E190">
            <v>18</v>
          </cell>
          <cell r="F190">
            <v>27</v>
          </cell>
          <cell r="G190" t="str">
            <v>GBP</v>
          </cell>
          <cell r="I190">
            <v>36072582</v>
          </cell>
        </row>
        <row r="191">
          <cell r="B191" t="str">
            <v>BAA</v>
          </cell>
          <cell r="C191" t="str">
            <v>BAA LN EQUITY</v>
          </cell>
          <cell r="D191" t="str">
            <v>G13609</v>
          </cell>
          <cell r="E191">
            <v>28</v>
          </cell>
          <cell r="F191">
            <v>27</v>
          </cell>
          <cell r="G191" t="str">
            <v>GBP</v>
          </cell>
          <cell r="I191">
            <v>36000375</v>
          </cell>
        </row>
        <row r="192">
          <cell r="B192" t="str">
            <v>mm02</v>
          </cell>
          <cell r="C192" t="str">
            <v>OOM LN EQUITY</v>
          </cell>
          <cell r="D192" t="str">
            <v>W27224</v>
          </cell>
          <cell r="E192">
            <v>31</v>
          </cell>
          <cell r="F192">
            <v>27</v>
          </cell>
          <cell r="G192" t="str">
            <v>GBP</v>
          </cell>
          <cell r="I192">
            <v>36079436</v>
          </cell>
        </row>
        <row r="193">
          <cell r="B193" t="str">
            <v>WPP Group</v>
          </cell>
          <cell r="C193" t="str">
            <v>WPP LN EQUITY</v>
          </cell>
          <cell r="D193" t="str">
            <v>G14945</v>
          </cell>
          <cell r="E193">
            <v>12</v>
          </cell>
          <cell r="F193">
            <v>27</v>
          </cell>
          <cell r="G193" t="str">
            <v>GBP</v>
          </cell>
          <cell r="I193">
            <v>36016111</v>
          </cell>
        </row>
        <row r="194">
          <cell r="B194" t="str">
            <v>Abbey National</v>
          </cell>
          <cell r="C194" t="str">
            <v>ANL LN EQUITY</v>
          </cell>
          <cell r="D194" t="str">
            <v>G13522</v>
          </cell>
          <cell r="E194">
            <v>3</v>
          </cell>
          <cell r="F194">
            <v>27</v>
          </cell>
          <cell r="G194" t="str">
            <v>GBP</v>
          </cell>
          <cell r="I194">
            <v>24008615</v>
          </cell>
        </row>
        <row r="195">
          <cell r="B195" t="str">
            <v>United Utilities</v>
          </cell>
          <cell r="C195" t="str">
            <v>UU/ LN EQUITY</v>
          </cell>
          <cell r="D195" t="str">
            <v>G14454</v>
          </cell>
          <cell r="E195">
            <v>33</v>
          </cell>
          <cell r="F195">
            <v>27</v>
          </cell>
          <cell r="G195" t="str">
            <v>GBP</v>
          </cell>
          <cell r="I195">
            <v>36008812</v>
          </cell>
        </row>
        <row r="196">
          <cell r="B196" t="str">
            <v>Scottish Power</v>
          </cell>
          <cell r="C196" t="str">
            <v>SPW LN EQUITY</v>
          </cell>
          <cell r="D196" t="str">
            <v>G14667</v>
          </cell>
          <cell r="E196">
            <v>33</v>
          </cell>
          <cell r="F196">
            <v>27</v>
          </cell>
          <cell r="G196" t="str">
            <v>GBP</v>
          </cell>
          <cell r="I196">
            <v>36070667</v>
          </cell>
        </row>
        <row r="197">
          <cell r="B197" t="str">
            <v>United Business Media</v>
          </cell>
          <cell r="C197" t="str">
            <v>UBM LN EQUITY</v>
          </cell>
          <cell r="D197" t="str">
            <v>G14867</v>
          </cell>
          <cell r="E197">
            <v>29</v>
          </cell>
          <cell r="F197">
            <v>27</v>
          </cell>
          <cell r="G197" t="str">
            <v>GBP</v>
          </cell>
          <cell r="I197">
            <v>36012172</v>
          </cell>
        </row>
        <row r="198">
          <cell r="B198" t="str">
            <v>Granada Group</v>
          </cell>
          <cell r="C198" t="str">
            <v>1295Q ln equity</v>
          </cell>
          <cell r="E198">
            <v>20</v>
          </cell>
          <cell r="F198">
            <v>27</v>
          </cell>
          <cell r="G198" t="str">
            <v>GBP</v>
          </cell>
        </row>
        <row r="199">
          <cell r="B199" t="str">
            <v>Granada Plc</v>
          </cell>
          <cell r="C199" t="str">
            <v>GAA LN EQUITY</v>
          </cell>
          <cell r="D199" t="str">
            <v>G14098</v>
          </cell>
          <cell r="E199">
            <v>5</v>
          </cell>
          <cell r="F199">
            <v>27</v>
          </cell>
          <cell r="G199" t="str">
            <v>GBP</v>
          </cell>
          <cell r="I199">
            <v>36011142</v>
          </cell>
        </row>
        <row r="200">
          <cell r="B200" t="str">
            <v>GUS Plc</v>
          </cell>
          <cell r="C200" t="str">
            <v>GUS LN EQUITY</v>
          </cell>
          <cell r="D200" t="str">
            <v>G14106</v>
          </cell>
          <cell r="E200">
            <v>30</v>
          </cell>
          <cell r="F200">
            <v>27</v>
          </cell>
          <cell r="G200" t="str">
            <v>GBP</v>
          </cell>
          <cell r="I200">
            <v>36022700</v>
          </cell>
        </row>
        <row r="201">
          <cell r="B201" t="str">
            <v>ICI Plc</v>
          </cell>
          <cell r="C201" t="str">
            <v>ICI LN EQUITY</v>
          </cell>
          <cell r="D201" t="str">
            <v>G14202</v>
          </cell>
          <cell r="E201">
            <v>8</v>
          </cell>
          <cell r="F201">
            <v>27</v>
          </cell>
          <cell r="G201" t="str">
            <v>GBP</v>
          </cell>
          <cell r="I201">
            <v>36008112</v>
          </cell>
        </row>
        <row r="202">
          <cell r="B202" t="str">
            <v>Halifax Group</v>
          </cell>
          <cell r="C202" t="str">
            <v>HFX LN EQUITY</v>
          </cell>
          <cell r="D202" t="str">
            <v>G17709</v>
          </cell>
          <cell r="E202">
            <v>3</v>
          </cell>
          <cell r="F202">
            <v>27</v>
          </cell>
          <cell r="G202" t="str">
            <v>GBP</v>
          </cell>
          <cell r="I202">
            <v>36055094</v>
          </cell>
        </row>
        <row r="203">
          <cell r="B203" t="str">
            <v>Hammerson</v>
          </cell>
          <cell r="C203" t="str">
            <v>HMSO LN EQUITY</v>
          </cell>
          <cell r="D203" t="str">
            <v>G14134</v>
          </cell>
          <cell r="E203">
            <v>6</v>
          </cell>
          <cell r="F203">
            <v>27</v>
          </cell>
          <cell r="G203" t="str">
            <v>GBP</v>
          </cell>
          <cell r="I203">
            <v>36074711</v>
          </cell>
        </row>
        <row r="204">
          <cell r="B204" t="str">
            <v>Hanson</v>
          </cell>
          <cell r="C204" t="str">
            <v>HNS LN EQUITY</v>
          </cell>
          <cell r="D204" t="str">
            <v>G14135</v>
          </cell>
          <cell r="E204">
            <v>6</v>
          </cell>
          <cell r="F204">
            <v>27</v>
          </cell>
          <cell r="G204" t="str">
            <v>GBP</v>
          </cell>
          <cell r="I204">
            <v>36017313</v>
          </cell>
        </row>
        <row r="205">
          <cell r="B205" t="str">
            <v>National Grid Group Plc</v>
          </cell>
          <cell r="C205" t="str">
            <v>NGG LN EQUITY</v>
          </cell>
          <cell r="D205" t="str">
            <v>G19053</v>
          </cell>
          <cell r="E205">
            <v>33</v>
          </cell>
          <cell r="F205">
            <v>27</v>
          </cell>
          <cell r="G205" t="str">
            <v>GBP</v>
          </cell>
          <cell r="I205">
            <v>36026999</v>
          </cell>
        </row>
        <row r="206">
          <cell r="B206" t="str">
            <v>Standard Chartered</v>
          </cell>
          <cell r="C206" t="str">
            <v>STAN LN EQUITY</v>
          </cell>
          <cell r="D206" t="str">
            <v>G14742</v>
          </cell>
          <cell r="E206">
            <v>3</v>
          </cell>
          <cell r="F206">
            <v>27</v>
          </cell>
          <cell r="G206" t="str">
            <v>GBP</v>
          </cell>
          <cell r="I206">
            <v>36006465</v>
          </cell>
        </row>
        <row r="207">
          <cell r="B207" t="str">
            <v>Aviva</v>
          </cell>
          <cell r="C207" t="str">
            <v>AV/ LN EQUITY</v>
          </cell>
          <cell r="D207" t="str">
            <v>G13859</v>
          </cell>
          <cell r="E207">
            <v>21</v>
          </cell>
          <cell r="F207">
            <v>27</v>
          </cell>
          <cell r="G207" t="str">
            <v>GBP</v>
          </cell>
          <cell r="I207">
            <v>36008530</v>
          </cell>
        </row>
        <row r="208">
          <cell r="B208" t="str">
            <v>Allied Domecq Plc</v>
          </cell>
          <cell r="C208" t="str">
            <v>ALLD LN EQUITY</v>
          </cell>
          <cell r="D208" t="str">
            <v>G13548</v>
          </cell>
          <cell r="E208">
            <v>4</v>
          </cell>
          <cell r="F208">
            <v>27</v>
          </cell>
          <cell r="G208" t="str">
            <v>GBP</v>
          </cell>
          <cell r="I208">
            <v>36000218</v>
          </cell>
        </row>
        <row r="209">
          <cell r="B209" t="str">
            <v>Luxfer Hldg Plc</v>
          </cell>
          <cell r="C209" t="str">
            <v>2246Z ln EQUITY</v>
          </cell>
          <cell r="E209">
            <v>10</v>
          </cell>
          <cell r="F209">
            <v>27</v>
          </cell>
          <cell r="G209" t="str">
            <v>GBP</v>
          </cell>
        </row>
        <row r="210">
          <cell r="B210" t="str">
            <v>Lloyd TSB Bank</v>
          </cell>
          <cell r="C210" t="str">
            <v>1004Q LN EQUITY</v>
          </cell>
          <cell r="D210" t="str">
            <v>G14837</v>
          </cell>
          <cell r="E210">
            <v>3</v>
          </cell>
          <cell r="F210">
            <v>27</v>
          </cell>
          <cell r="G210" t="str">
            <v>GBP</v>
          </cell>
          <cell r="I210">
            <v>36004896</v>
          </cell>
        </row>
        <row r="211">
          <cell r="B211" t="str">
            <v>Railtrack</v>
          </cell>
          <cell r="C211" t="str">
            <v>2309Z ln equity</v>
          </cell>
          <cell r="D211" t="str">
            <v>G19209</v>
          </cell>
          <cell r="E211">
            <v>27</v>
          </cell>
          <cell r="F211">
            <v>27</v>
          </cell>
          <cell r="G211" t="str">
            <v>GBP</v>
          </cell>
          <cell r="I211">
            <v>36013895</v>
          </cell>
        </row>
        <row r="212">
          <cell r="B212" t="str">
            <v>Powergen Plc</v>
          </cell>
          <cell r="C212" t="str">
            <v>PWG LN EQUITY</v>
          </cell>
          <cell r="D212" t="str">
            <v>G14546</v>
          </cell>
          <cell r="E212">
            <v>33</v>
          </cell>
          <cell r="F212">
            <v>27</v>
          </cell>
          <cell r="G212" t="str">
            <v>GBP</v>
          </cell>
          <cell r="I212">
            <v>36052356</v>
          </cell>
        </row>
        <row r="213">
          <cell r="B213" t="str">
            <v>Marconi Plc</v>
          </cell>
          <cell r="C213" t="str">
            <v>MONI LN equity</v>
          </cell>
          <cell r="D213" t="str">
            <v>G14075</v>
          </cell>
          <cell r="E213">
            <v>31</v>
          </cell>
          <cell r="F213">
            <v>27</v>
          </cell>
          <cell r="G213" t="str">
            <v>GBP</v>
          </cell>
          <cell r="I213">
            <v>36003839</v>
          </cell>
        </row>
        <row r="214">
          <cell r="B214" t="str">
            <v>Legal and General</v>
          </cell>
          <cell r="C214" t="str">
            <v>LGEN LN EQUITY</v>
          </cell>
          <cell r="D214" t="str">
            <v>G14290</v>
          </cell>
          <cell r="E214">
            <v>21</v>
          </cell>
          <cell r="F214">
            <v>27</v>
          </cell>
          <cell r="G214" t="str">
            <v>GBP</v>
          </cell>
          <cell r="I214">
            <v>36010222</v>
          </cell>
        </row>
        <row r="215">
          <cell r="B215" t="str">
            <v>Lasmo</v>
          </cell>
          <cell r="C215" t="str">
            <v>LSMR LN EQUITY</v>
          </cell>
          <cell r="D215" t="str">
            <v>G14281</v>
          </cell>
          <cell r="E215">
            <v>25</v>
          </cell>
          <cell r="F215">
            <v>27</v>
          </cell>
          <cell r="G215" t="str">
            <v>GBP</v>
          </cell>
          <cell r="I215">
            <v>36071752</v>
          </cell>
        </row>
        <row r="216">
          <cell r="B216" t="str">
            <v>Land Securities</v>
          </cell>
          <cell r="C216" t="str">
            <v>LAND LN EQUITY</v>
          </cell>
          <cell r="D216" t="str">
            <v>G14276</v>
          </cell>
          <cell r="E216">
            <v>6</v>
          </cell>
          <cell r="F216">
            <v>27</v>
          </cell>
          <cell r="G216" t="str">
            <v>GBP</v>
          </cell>
          <cell r="I216">
            <v>36267813</v>
          </cell>
        </row>
        <row r="217">
          <cell r="B217" t="str">
            <v>Rank Group Plc</v>
          </cell>
          <cell r="C217" t="str">
            <v>1754Z LN EQUITY</v>
          </cell>
          <cell r="D217" t="str">
            <v>G14577</v>
          </cell>
          <cell r="E217">
            <v>5</v>
          </cell>
          <cell r="F217">
            <v>27</v>
          </cell>
          <cell r="G217" t="str">
            <v>GBP</v>
          </cell>
        </row>
        <row r="218">
          <cell r="B218" t="str">
            <v>Marks Spencer Plc</v>
          </cell>
          <cell r="C218" t="str">
            <v>MKS ln equity</v>
          </cell>
          <cell r="D218" t="str">
            <v>G14354</v>
          </cell>
          <cell r="E218">
            <v>30</v>
          </cell>
          <cell r="F218">
            <v>27</v>
          </cell>
          <cell r="G218" t="str">
            <v>GBP</v>
          </cell>
          <cell r="I218">
            <v>24009114</v>
          </cell>
        </row>
        <row r="219">
          <cell r="B219" t="str">
            <v>Reed Elsevier</v>
          </cell>
          <cell r="C219" t="str">
            <v>REL LN EQUITY</v>
          </cell>
          <cell r="D219" t="str">
            <v>G14591</v>
          </cell>
          <cell r="E219">
            <v>29</v>
          </cell>
          <cell r="F219">
            <v>27</v>
          </cell>
          <cell r="G219" t="str">
            <v>GBP</v>
          </cell>
          <cell r="I219">
            <v>36069426</v>
          </cell>
        </row>
        <row r="220">
          <cell r="B220" t="str">
            <v>Ineos Plc</v>
          </cell>
          <cell r="C220" t="str">
            <v>1700Z LN EQUITY</v>
          </cell>
          <cell r="E220">
            <v>8</v>
          </cell>
          <cell r="F220">
            <v>27</v>
          </cell>
          <cell r="G220" t="str">
            <v>GBP</v>
          </cell>
        </row>
        <row r="221">
          <cell r="B221" t="str">
            <v>Kingfisher</v>
          </cell>
          <cell r="C221" t="str">
            <v>KGF LN EQUITY</v>
          </cell>
          <cell r="D221" t="str">
            <v>G14255</v>
          </cell>
          <cell r="E221">
            <v>30</v>
          </cell>
          <cell r="F221">
            <v>27</v>
          </cell>
          <cell r="G221" t="str">
            <v>GBP</v>
          </cell>
          <cell r="I221">
            <v>36013074</v>
          </cell>
        </row>
        <row r="222">
          <cell r="B222" t="str">
            <v>Pearson Plc</v>
          </cell>
          <cell r="C222" t="str">
            <v>PSON LN EQUITY</v>
          </cell>
          <cell r="D222" t="str">
            <v>G14497</v>
          </cell>
          <cell r="E222">
            <v>29</v>
          </cell>
          <cell r="F222">
            <v>27</v>
          </cell>
          <cell r="G222" t="str">
            <v>GBP</v>
          </cell>
          <cell r="I222">
            <v>36013783</v>
          </cell>
        </row>
        <row r="223">
          <cell r="B223" t="str">
            <v>Rolls Royce</v>
          </cell>
          <cell r="C223" t="str">
            <v>RR/ LN EQUITY</v>
          </cell>
          <cell r="D223" t="str">
            <v>G14619</v>
          </cell>
          <cell r="E223">
            <v>1</v>
          </cell>
          <cell r="F223">
            <v>27</v>
          </cell>
          <cell r="G223" t="str">
            <v>GBP</v>
          </cell>
          <cell r="I223">
            <v>36008751</v>
          </cell>
        </row>
        <row r="224">
          <cell r="B224" t="str">
            <v>MEPC</v>
          </cell>
          <cell r="C224" t="str">
            <v>MEPC LN EQUITY</v>
          </cell>
          <cell r="D224" t="str">
            <v>G14376</v>
          </cell>
          <cell r="E224">
            <v>6</v>
          </cell>
          <cell r="F224">
            <v>27</v>
          </cell>
          <cell r="G224" t="str">
            <v>GBP</v>
          </cell>
          <cell r="I224">
            <v>36267760</v>
          </cell>
        </row>
        <row r="225">
          <cell r="B225" t="str">
            <v>Royal and Sun Alliance Ins.</v>
          </cell>
          <cell r="C225" t="str">
            <v>RSA LN EQUITY</v>
          </cell>
          <cell r="D225" t="str">
            <v>G14759</v>
          </cell>
          <cell r="E225">
            <v>21</v>
          </cell>
          <cell r="F225">
            <v>27</v>
          </cell>
          <cell r="G225" t="str">
            <v>GBP</v>
          </cell>
          <cell r="I225">
            <v>36013434</v>
          </cell>
        </row>
        <row r="226">
          <cell r="B226" t="str">
            <v>Invensys</v>
          </cell>
          <cell r="C226" t="str">
            <v>ISYS LN EQUITY</v>
          </cell>
          <cell r="D226" t="str">
            <v>G14698</v>
          </cell>
          <cell r="E226">
            <v>11</v>
          </cell>
          <cell r="F226">
            <v>27</v>
          </cell>
          <cell r="G226" t="str">
            <v>GBP</v>
          </cell>
          <cell r="I226">
            <v>36042760</v>
          </cell>
        </row>
        <row r="227">
          <cell r="B227" t="str">
            <v>William Hill Finance</v>
          </cell>
          <cell r="C227" t="str">
            <v>1669Z ln equity</v>
          </cell>
          <cell r="E227">
            <v>20</v>
          </cell>
          <cell r="F227">
            <v>27</v>
          </cell>
          <cell r="G227" t="str">
            <v>GBP</v>
          </cell>
        </row>
        <row r="228">
          <cell r="B228" t="str">
            <v>Vodafone</v>
          </cell>
          <cell r="C228" t="str">
            <v>VOD ln equity</v>
          </cell>
          <cell r="D228" t="str">
            <v>G14882</v>
          </cell>
          <cell r="E228">
            <v>31</v>
          </cell>
          <cell r="F228">
            <v>27</v>
          </cell>
          <cell r="G228" t="str">
            <v>GBP</v>
          </cell>
          <cell r="I228">
            <v>24009115</v>
          </cell>
        </row>
        <row r="229">
          <cell r="B229" t="str">
            <v>Innogy</v>
          </cell>
          <cell r="C229" t="str">
            <v>3691Z LN EQUITY</v>
          </cell>
          <cell r="D229" t="str">
            <v>W24456</v>
          </cell>
          <cell r="E229">
            <v>33</v>
          </cell>
          <cell r="F229">
            <v>27</v>
          </cell>
          <cell r="G229" t="str">
            <v>GBP</v>
          </cell>
          <cell r="I229">
            <v>36065467</v>
          </cell>
        </row>
        <row r="230">
          <cell r="B230" t="str">
            <v>Kelda Group Plc</v>
          </cell>
          <cell r="C230" t="str">
            <v>KEL LN EQUITY</v>
          </cell>
          <cell r="D230" t="str">
            <v>G14951</v>
          </cell>
          <cell r="E230">
            <v>33</v>
          </cell>
          <cell r="F230">
            <v>27</v>
          </cell>
          <cell r="G230" t="str">
            <v>GBP</v>
          </cell>
          <cell r="I230">
            <v>24008548</v>
          </cell>
        </row>
        <row r="231">
          <cell r="B231" t="str">
            <v>Independent Insurance Group</v>
          </cell>
          <cell r="C231" t="str">
            <v>IIG LN EQUITY</v>
          </cell>
          <cell r="D231" t="str">
            <v>W12931</v>
          </cell>
          <cell r="E231">
            <v>21</v>
          </cell>
          <cell r="F231">
            <v>27</v>
          </cell>
          <cell r="G231" t="str">
            <v>GBP</v>
          </cell>
          <cell r="I231">
            <v>36267753</v>
          </cell>
        </row>
        <row r="232">
          <cell r="B232" t="str">
            <v>Imperial Tobacco</v>
          </cell>
          <cell r="C232" t="str">
            <v>IMT LN EQUITY</v>
          </cell>
          <cell r="D232" t="str">
            <v>W11418</v>
          </cell>
          <cell r="E232">
            <v>4</v>
          </cell>
          <cell r="F232">
            <v>27</v>
          </cell>
          <cell r="G232" t="str">
            <v>GBP</v>
          </cell>
          <cell r="I232">
            <v>36016798</v>
          </cell>
        </row>
        <row r="233">
          <cell r="B233" t="str">
            <v>Reuters Plc</v>
          </cell>
          <cell r="C233" t="str">
            <v>RTR LN EQUITY</v>
          </cell>
          <cell r="D233" t="str">
            <v>G14602</v>
          </cell>
          <cell r="E233">
            <v>29</v>
          </cell>
          <cell r="F233">
            <v>27</v>
          </cell>
          <cell r="G233" t="str">
            <v>GBP</v>
          </cell>
          <cell r="I233">
            <v>36012909</v>
          </cell>
        </row>
        <row r="234">
          <cell r="B234" t="str">
            <v>British Airways</v>
          </cell>
          <cell r="C234" t="str">
            <v>BAY ln equity</v>
          </cell>
          <cell r="D234" t="str">
            <v>G13709</v>
          </cell>
          <cell r="E234">
            <v>27</v>
          </cell>
          <cell r="F234">
            <v>27</v>
          </cell>
          <cell r="G234" t="str">
            <v>GBP</v>
          </cell>
          <cell r="I234">
            <v>36000374</v>
          </cell>
        </row>
        <row r="235">
          <cell r="B235" t="str">
            <v>Cable &amp; Wireless</v>
          </cell>
          <cell r="C235" t="str">
            <v>CW/ LN EQUITY</v>
          </cell>
          <cell r="D235" t="str">
            <v>G13747</v>
          </cell>
          <cell r="E235">
            <v>31</v>
          </cell>
          <cell r="F235">
            <v>27</v>
          </cell>
          <cell r="G235" t="str">
            <v>GBP</v>
          </cell>
          <cell r="I235">
            <v>36013576</v>
          </cell>
        </row>
        <row r="236">
          <cell r="B236" t="str">
            <v>Bristish Land Company Plc</v>
          </cell>
          <cell r="C236" t="str">
            <v>blno ln equity</v>
          </cell>
          <cell r="D236" t="str">
            <v>G13713</v>
          </cell>
          <cell r="E236">
            <v>6</v>
          </cell>
          <cell r="F236">
            <v>27</v>
          </cell>
          <cell r="G236" t="str">
            <v>GBP</v>
          </cell>
          <cell r="I236">
            <v>36133130</v>
          </cell>
        </row>
        <row r="237">
          <cell r="B237" t="str">
            <v>BG</v>
          </cell>
          <cell r="C237" t="str">
            <v>BG/ LN EQUITY</v>
          </cell>
          <cell r="D237" t="str">
            <v>G13712</v>
          </cell>
          <cell r="E237">
            <v>25</v>
          </cell>
          <cell r="F237">
            <v>27</v>
          </cell>
          <cell r="G237" t="str">
            <v>GBP</v>
          </cell>
          <cell r="I237">
            <v>24009408</v>
          </cell>
        </row>
        <row r="238">
          <cell r="B238" t="str">
            <v>British Sky Broadcasting</v>
          </cell>
          <cell r="C238" t="str">
            <v>BSY LN EQUITY</v>
          </cell>
          <cell r="D238" t="str">
            <v>G19076</v>
          </cell>
          <cell r="E238">
            <v>5</v>
          </cell>
          <cell r="F238">
            <v>27</v>
          </cell>
          <cell r="G238" t="str">
            <v>GBP</v>
          </cell>
          <cell r="I238">
            <v>36009000</v>
          </cell>
        </row>
        <row r="239">
          <cell r="B239" t="str">
            <v>Carlton Communications</v>
          </cell>
          <cell r="C239" t="str">
            <v>CCM LN EQUITY</v>
          </cell>
          <cell r="D239" t="str">
            <v>G13795</v>
          </cell>
          <cell r="E239">
            <v>5</v>
          </cell>
          <cell r="F239">
            <v>27</v>
          </cell>
          <cell r="G239" t="str">
            <v>GBP</v>
          </cell>
          <cell r="I239">
            <v>36011327</v>
          </cell>
        </row>
        <row r="240">
          <cell r="B240" t="str">
            <v>Enterprise Oil</v>
          </cell>
          <cell r="C240" t="str">
            <v>ETP LN EQUITY</v>
          </cell>
          <cell r="D240" t="str">
            <v>G13999</v>
          </cell>
          <cell r="E240">
            <v>25</v>
          </cell>
          <cell r="F240">
            <v>27</v>
          </cell>
          <cell r="G240" t="str">
            <v>GBP</v>
          </cell>
          <cell r="I240">
            <v>36011494</v>
          </cell>
        </row>
        <row r="241">
          <cell r="B241" t="str">
            <v>Clondalkin Indus Plc</v>
          </cell>
          <cell r="C241" t="str">
            <v>2626Z LN EQUITY</v>
          </cell>
          <cell r="E241">
            <v>9</v>
          </cell>
          <cell r="F241">
            <v>27</v>
          </cell>
          <cell r="G241" t="str">
            <v>GBP</v>
          </cell>
        </row>
        <row r="242">
          <cell r="B242" t="str">
            <v>Clondalkin Group Plc</v>
          </cell>
          <cell r="C242" t="str">
            <v>CDKU LN EQUITY</v>
          </cell>
          <cell r="D242" t="str">
            <v>G10373</v>
          </cell>
          <cell r="E242">
            <v>9</v>
          </cell>
          <cell r="F242">
            <v>27</v>
          </cell>
          <cell r="G242" t="str">
            <v>GBP</v>
          </cell>
          <cell r="I242">
            <v>36032166</v>
          </cell>
        </row>
        <row r="243">
          <cell r="B243" t="str">
            <v>Telewest Communicat Plc</v>
          </cell>
          <cell r="C243" t="str">
            <v>TWT LN EQUITY</v>
          </cell>
          <cell r="D243" t="str">
            <v>G19298</v>
          </cell>
          <cell r="E243">
            <v>5</v>
          </cell>
          <cell r="F243">
            <v>27</v>
          </cell>
          <cell r="G243" t="str">
            <v>GBP</v>
          </cell>
          <cell r="I243">
            <v>36014141</v>
          </cell>
        </row>
        <row r="244">
          <cell r="B244" t="str">
            <v>BT</v>
          </cell>
          <cell r="C244" t="str">
            <v>BT/A LN Equity</v>
          </cell>
          <cell r="D244" t="str">
            <v>G13718</v>
          </cell>
          <cell r="E244">
            <v>31</v>
          </cell>
          <cell r="F244">
            <v>27</v>
          </cell>
          <cell r="G244" t="str">
            <v>GBP</v>
          </cell>
          <cell r="I244">
            <v>36009001</v>
          </cell>
        </row>
        <row r="245">
          <cell r="B245" t="str">
            <v>Corus</v>
          </cell>
          <cell r="C245" t="str">
            <v>CS/ LN EQUITY</v>
          </cell>
          <cell r="D245" t="str">
            <v>G13716</v>
          </cell>
          <cell r="E245">
            <v>24</v>
          </cell>
          <cell r="F245">
            <v>27</v>
          </cell>
          <cell r="G245" t="str">
            <v>GBP</v>
          </cell>
          <cell r="I245">
            <v>36017112</v>
          </cell>
        </row>
        <row r="246">
          <cell r="B246" t="str">
            <v>EMI Group</v>
          </cell>
          <cell r="C246" t="str">
            <v>EMI LN EQUITY</v>
          </cell>
          <cell r="D246" t="str">
            <v>G14795</v>
          </cell>
          <cell r="E246">
            <v>5</v>
          </cell>
          <cell r="F246">
            <v>27</v>
          </cell>
          <cell r="G246" t="str">
            <v>GBP</v>
          </cell>
          <cell r="I246">
            <v>36017833</v>
          </cell>
        </row>
        <row r="247">
          <cell r="B247" t="str">
            <v>Centrica</v>
          </cell>
          <cell r="C247" t="str">
            <v>CNA LN EQUITY</v>
          </cell>
          <cell r="D247" t="str">
            <v>W11775</v>
          </cell>
          <cell r="E247">
            <v>25</v>
          </cell>
          <cell r="F247">
            <v>27</v>
          </cell>
          <cell r="G247" t="str">
            <v>GBP</v>
          </cell>
          <cell r="I247">
            <v>24009413</v>
          </cell>
        </row>
        <row r="248">
          <cell r="B248" t="str">
            <v>Boots</v>
          </cell>
          <cell r="C248" t="str">
            <v>BOOT LN EQUITY</v>
          </cell>
          <cell r="D248" t="str">
            <v>G13683</v>
          </cell>
          <cell r="E248">
            <v>18</v>
          </cell>
          <cell r="F248">
            <v>27</v>
          </cell>
          <cell r="G248" t="str">
            <v>GBP</v>
          </cell>
          <cell r="I248">
            <v>36015843</v>
          </cell>
        </row>
        <row r="249">
          <cell r="B249" t="str">
            <v>Gala Group Holdings</v>
          </cell>
          <cell r="C249" t="str">
            <v>3013Z ln equity</v>
          </cell>
          <cell r="E249">
            <v>20</v>
          </cell>
          <cell r="F249">
            <v>27</v>
          </cell>
          <cell r="G249" t="str">
            <v>GBP</v>
          </cell>
          <cell r="I249">
            <v>36070652</v>
          </cell>
        </row>
        <row r="250">
          <cell r="B250" t="str">
            <v>Diageo</v>
          </cell>
          <cell r="C250" t="str">
            <v>DGE LN EQUITY</v>
          </cell>
          <cell r="D250" t="str">
            <v>G14121</v>
          </cell>
          <cell r="E250">
            <v>4</v>
          </cell>
          <cell r="F250">
            <v>27</v>
          </cell>
          <cell r="G250" t="str">
            <v>GBP</v>
          </cell>
          <cell r="I250">
            <v>36017302</v>
          </cell>
        </row>
        <row r="251">
          <cell r="B251" t="str">
            <v>BAT Plc</v>
          </cell>
          <cell r="C251" t="str">
            <v>BATS LN EQUITY</v>
          </cell>
          <cell r="D251" t="str">
            <v>G13607</v>
          </cell>
          <cell r="E251">
            <v>4</v>
          </cell>
          <cell r="F251">
            <v>27</v>
          </cell>
          <cell r="G251" t="str">
            <v>GBP</v>
          </cell>
          <cell r="I251">
            <v>36023768</v>
          </cell>
        </row>
        <row r="252">
          <cell r="B252" t="str">
            <v>Dixons</v>
          </cell>
          <cell r="C252" t="str">
            <v>DXNS LN EQUITY</v>
          </cell>
          <cell r="D252" t="str">
            <v>G13944</v>
          </cell>
          <cell r="E252">
            <v>30</v>
          </cell>
          <cell r="F252">
            <v>27</v>
          </cell>
          <cell r="G252" t="str">
            <v>GBP</v>
          </cell>
          <cell r="I252">
            <v>36324873</v>
          </cell>
        </row>
        <row r="253">
          <cell r="B253" t="str">
            <v>Continental</v>
          </cell>
          <cell r="C253" t="str">
            <v>CON GR EQUITY</v>
          </cell>
          <cell r="D253" t="str">
            <v>G10259</v>
          </cell>
          <cell r="E253">
            <v>2</v>
          </cell>
          <cell r="F253">
            <v>11</v>
          </cell>
          <cell r="G253" t="str">
            <v>EUR</v>
          </cell>
          <cell r="I253">
            <v>36015023</v>
          </cell>
        </row>
        <row r="254">
          <cell r="B254" t="str">
            <v>Servicemaster</v>
          </cell>
          <cell r="C254" t="str">
            <v>SVM US EQUITY</v>
          </cell>
          <cell r="D254">
            <v>817615</v>
          </cell>
          <cell r="E254">
            <v>6</v>
          </cell>
          <cell r="F254">
            <v>28</v>
          </cell>
          <cell r="G254" t="str">
            <v>USD</v>
          </cell>
          <cell r="I254">
            <v>36072458</v>
          </cell>
        </row>
        <row r="255">
          <cell r="B255" t="str">
            <v>Caterpillar</v>
          </cell>
          <cell r="C255" t="str">
            <v>CAT US EQUITY</v>
          </cell>
          <cell r="D255">
            <v>149123</v>
          </cell>
          <cell r="E255">
            <v>23</v>
          </cell>
          <cell r="F255">
            <v>28</v>
          </cell>
          <cell r="G255" t="str">
            <v>USD</v>
          </cell>
          <cell r="I255">
            <v>36014834</v>
          </cell>
        </row>
        <row r="256">
          <cell r="B256" t="str">
            <v>Duke Energy</v>
          </cell>
          <cell r="C256" t="str">
            <v>DUK US Equity</v>
          </cell>
          <cell r="D256">
            <v>264399</v>
          </cell>
          <cell r="E256">
            <v>33</v>
          </cell>
          <cell r="F256">
            <v>28</v>
          </cell>
          <cell r="G256" t="str">
            <v>USD</v>
          </cell>
          <cell r="I256">
            <v>36019668</v>
          </cell>
        </row>
        <row r="257">
          <cell r="B257" t="str">
            <v>Sun Microsystems</v>
          </cell>
          <cell r="C257" t="str">
            <v>SUNW US EQUITY</v>
          </cell>
          <cell r="D257">
            <v>866810</v>
          </cell>
          <cell r="E257">
            <v>14</v>
          </cell>
          <cell r="F257">
            <v>28</v>
          </cell>
          <cell r="G257" t="str">
            <v>USD</v>
          </cell>
          <cell r="I257">
            <v>36014113</v>
          </cell>
        </row>
        <row r="258">
          <cell r="B258" t="str">
            <v>Eastman Kodak</v>
          </cell>
          <cell r="C258" t="str">
            <v>EK US EQUITY</v>
          </cell>
          <cell r="D258">
            <v>277461</v>
          </cell>
          <cell r="E258">
            <v>14</v>
          </cell>
          <cell r="F258">
            <v>28</v>
          </cell>
          <cell r="G258" t="str">
            <v>USD</v>
          </cell>
          <cell r="I258">
            <v>36008611</v>
          </cell>
        </row>
        <row r="259">
          <cell r="B259" t="str">
            <v>JP Morgan Chase</v>
          </cell>
          <cell r="C259" t="str">
            <v>JPM US EQUITY</v>
          </cell>
          <cell r="D259">
            <v>163722</v>
          </cell>
          <cell r="E259">
            <v>16</v>
          </cell>
          <cell r="F259">
            <v>28</v>
          </cell>
          <cell r="G259" t="str">
            <v>USD</v>
          </cell>
          <cell r="I259">
            <v>36002084</v>
          </cell>
        </row>
        <row r="260">
          <cell r="B260" t="str">
            <v>Sprint</v>
          </cell>
          <cell r="C260" t="str">
            <v>FON US EQUITY</v>
          </cell>
          <cell r="D260">
            <v>913025</v>
          </cell>
          <cell r="E260">
            <v>31</v>
          </cell>
          <cell r="F260">
            <v>28</v>
          </cell>
          <cell r="G260" t="str">
            <v>USD</v>
          </cell>
          <cell r="I260">
            <v>36134685</v>
          </cell>
        </row>
        <row r="261">
          <cell r="B261" t="str">
            <v>Solutia</v>
          </cell>
          <cell r="C261" t="str">
            <v>SOI US EQUITY</v>
          </cell>
          <cell r="D261" t="str">
            <v>N03830</v>
          </cell>
          <cell r="E261">
            <v>8</v>
          </cell>
          <cell r="F261">
            <v>28</v>
          </cell>
          <cell r="G261" t="str">
            <v>USD</v>
          </cell>
          <cell r="I261">
            <v>36045990</v>
          </cell>
        </row>
        <row r="262">
          <cell r="B262" t="str">
            <v>Fannie Mae</v>
          </cell>
          <cell r="C262" t="str">
            <v>FNM US EQUITY</v>
          </cell>
          <cell r="D262">
            <v>313586</v>
          </cell>
          <cell r="E262">
            <v>16</v>
          </cell>
          <cell r="F262">
            <v>28</v>
          </cell>
          <cell r="G262" t="str">
            <v>USD</v>
          </cell>
          <cell r="I262">
            <v>36009222</v>
          </cell>
        </row>
        <row r="263">
          <cell r="B263" t="str">
            <v>Federated Dept Stores</v>
          </cell>
          <cell r="C263" t="str">
            <v>FD US Equity</v>
          </cell>
          <cell r="D263">
            <v>314099</v>
          </cell>
          <cell r="E263">
            <v>30</v>
          </cell>
          <cell r="F263">
            <v>28</v>
          </cell>
          <cell r="G263" t="str">
            <v>USD</v>
          </cell>
          <cell r="I263">
            <v>36134462</v>
          </cell>
        </row>
        <row r="264">
          <cell r="B264" t="str">
            <v>FedEx</v>
          </cell>
          <cell r="C264" t="str">
            <v>FDX US EQUITY</v>
          </cell>
          <cell r="D264">
            <v>313309</v>
          </cell>
          <cell r="E264">
            <v>7</v>
          </cell>
          <cell r="F264">
            <v>28</v>
          </cell>
          <cell r="G264" t="str">
            <v>USD</v>
          </cell>
          <cell r="I264">
            <v>36134464</v>
          </cell>
        </row>
        <row r="265">
          <cell r="B265" t="str">
            <v>Fleet Boston</v>
          </cell>
          <cell r="C265" t="str">
            <v>FBF US EQUITY</v>
          </cell>
          <cell r="D265">
            <v>339018</v>
          </cell>
          <cell r="E265">
            <v>16</v>
          </cell>
          <cell r="F265">
            <v>28</v>
          </cell>
          <cell r="G265" t="str">
            <v>USD</v>
          </cell>
          <cell r="I265">
            <v>36003176</v>
          </cell>
        </row>
        <row r="266">
          <cell r="B266" t="str">
            <v>Dow Chemical</v>
          </cell>
          <cell r="C266" t="str">
            <v>DOW US EQUITY</v>
          </cell>
          <cell r="D266">
            <v>260543</v>
          </cell>
          <cell r="E266">
            <v>8</v>
          </cell>
          <cell r="F266">
            <v>28</v>
          </cell>
          <cell r="G266" t="str">
            <v>USD</v>
          </cell>
          <cell r="I266">
            <v>36008104</v>
          </cell>
        </row>
        <row r="267">
          <cell r="B267" t="str">
            <v>Simon Property</v>
          </cell>
          <cell r="C267" t="str">
            <v>SPG US EQUITY</v>
          </cell>
          <cell r="D267">
            <v>828805</v>
          </cell>
          <cell r="E267">
            <v>6</v>
          </cell>
          <cell r="F267">
            <v>28</v>
          </cell>
          <cell r="G267" t="str">
            <v>USD</v>
          </cell>
          <cell r="I267">
            <v>36045951</v>
          </cell>
        </row>
        <row r="268">
          <cell r="B268" t="str">
            <v>Disney</v>
          </cell>
          <cell r="C268" t="str">
            <v>DIS US EQUITY</v>
          </cell>
          <cell r="D268">
            <v>254687</v>
          </cell>
          <cell r="E268">
            <v>22</v>
          </cell>
          <cell r="F268">
            <v>28</v>
          </cell>
          <cell r="G268" t="str">
            <v>USD</v>
          </cell>
          <cell r="I268">
            <v>36011272</v>
          </cell>
        </row>
        <row r="269">
          <cell r="B269" t="str">
            <v>Sempra Energy</v>
          </cell>
          <cell r="C269" t="str">
            <v>SRE US EQUITY</v>
          </cell>
          <cell r="D269">
            <v>694232</v>
          </cell>
          <cell r="E269">
            <v>33</v>
          </cell>
          <cell r="F269">
            <v>28</v>
          </cell>
          <cell r="G269" t="str">
            <v>USD</v>
          </cell>
          <cell r="I269">
            <v>36027931</v>
          </cell>
        </row>
        <row r="270">
          <cell r="B270" t="str">
            <v>GAP</v>
          </cell>
          <cell r="C270" t="str">
            <v>GPS US EQUITY</v>
          </cell>
          <cell r="D270">
            <v>364760</v>
          </cell>
          <cell r="E270">
            <v>30</v>
          </cell>
          <cell r="F270">
            <v>28</v>
          </cell>
          <cell r="G270" t="str">
            <v>USD</v>
          </cell>
          <cell r="I270">
            <v>36069986</v>
          </cell>
        </row>
        <row r="271">
          <cell r="B271" t="str">
            <v>General Electric</v>
          </cell>
          <cell r="C271" t="str">
            <v>GE US EQUITY</v>
          </cell>
          <cell r="D271" t="str">
            <v>36960A</v>
          </cell>
          <cell r="E271">
            <v>11</v>
          </cell>
          <cell r="F271">
            <v>28</v>
          </cell>
          <cell r="G271" t="str">
            <v>USD</v>
          </cell>
          <cell r="I271">
            <v>36008107</v>
          </cell>
        </row>
        <row r="272">
          <cell r="B272" t="str">
            <v>Georgia Pacific</v>
          </cell>
          <cell r="C272" t="str">
            <v>GP US EQUITY</v>
          </cell>
          <cell r="D272">
            <v>373298</v>
          </cell>
          <cell r="E272">
            <v>29</v>
          </cell>
          <cell r="F272">
            <v>28</v>
          </cell>
          <cell r="G272" t="str">
            <v>USD</v>
          </cell>
          <cell r="I272">
            <v>36073535</v>
          </cell>
        </row>
        <row r="273">
          <cell r="B273" t="str">
            <v>Gillette Co</v>
          </cell>
          <cell r="C273" t="str">
            <v>G us equity</v>
          </cell>
          <cell r="D273">
            <v>375766</v>
          </cell>
          <cell r="E273">
            <v>26</v>
          </cell>
          <cell r="F273">
            <v>28</v>
          </cell>
          <cell r="G273" t="str">
            <v>USD</v>
          </cell>
          <cell r="I273">
            <v>36008614</v>
          </cell>
        </row>
        <row r="274">
          <cell r="B274" t="str">
            <v>Sears Roebuck</v>
          </cell>
          <cell r="C274" t="str">
            <v>S US Equity</v>
          </cell>
          <cell r="D274">
            <v>812387</v>
          </cell>
          <cell r="E274">
            <v>30</v>
          </cell>
          <cell r="F274">
            <v>28</v>
          </cell>
          <cell r="G274" t="str">
            <v>USD</v>
          </cell>
          <cell r="I274">
            <v>36014015</v>
          </cell>
        </row>
        <row r="275">
          <cell r="B275" t="str">
            <v>Goldman Sachs</v>
          </cell>
          <cell r="C275" t="str">
            <v>GS US Equity</v>
          </cell>
          <cell r="D275" t="str">
            <v>N05276</v>
          </cell>
          <cell r="E275">
            <v>16</v>
          </cell>
          <cell r="F275">
            <v>28</v>
          </cell>
          <cell r="G275" t="str">
            <v>USD</v>
          </cell>
          <cell r="I275">
            <v>36010907</v>
          </cell>
        </row>
        <row r="276">
          <cell r="B276" t="str">
            <v>Goodyear Tyre &amp; Rubber</v>
          </cell>
          <cell r="C276" t="str">
            <v>GT US EQUITY</v>
          </cell>
          <cell r="D276">
            <v>382550</v>
          </cell>
          <cell r="E276">
            <v>2</v>
          </cell>
          <cell r="F276">
            <v>28</v>
          </cell>
          <cell r="G276" t="str">
            <v>USD</v>
          </cell>
          <cell r="I276">
            <v>36017311</v>
          </cell>
        </row>
        <row r="277">
          <cell r="B277" t="str">
            <v>Harrahs Entertainment</v>
          </cell>
          <cell r="C277" t="str">
            <v>HET US Equity</v>
          </cell>
          <cell r="D277" t="str">
            <v>74342A</v>
          </cell>
          <cell r="E277">
            <v>20</v>
          </cell>
          <cell r="F277">
            <v>28</v>
          </cell>
          <cell r="G277" t="str">
            <v>USD</v>
          </cell>
          <cell r="I277">
            <v>36054409</v>
          </cell>
        </row>
        <row r="278">
          <cell r="B278" t="str">
            <v>Ford Motor Corp</v>
          </cell>
          <cell r="C278" t="str">
            <v>F US EQUITY</v>
          </cell>
          <cell r="D278" t="str">
            <v>34537A</v>
          </cell>
          <cell r="E278">
            <v>2</v>
          </cell>
          <cell r="F278">
            <v>28</v>
          </cell>
          <cell r="G278" t="str">
            <v>USD</v>
          </cell>
          <cell r="I278">
            <v>24009354</v>
          </cell>
        </row>
        <row r="279">
          <cell r="B279" t="str">
            <v>Computer Sciences</v>
          </cell>
          <cell r="C279" t="str">
            <v>CSC US Equity</v>
          </cell>
          <cell r="D279">
            <v>205363</v>
          </cell>
          <cell r="E279">
            <v>14</v>
          </cell>
          <cell r="F279">
            <v>28</v>
          </cell>
          <cell r="G279" t="str">
            <v>USD</v>
          </cell>
          <cell r="I279">
            <v>36017296</v>
          </cell>
        </row>
        <row r="280">
          <cell r="B280" t="str">
            <v>Cendant</v>
          </cell>
          <cell r="C280" t="str">
            <v>CD US EQUITY</v>
          </cell>
          <cell r="D280">
            <v>126545</v>
          </cell>
          <cell r="E280">
            <v>12</v>
          </cell>
          <cell r="F280">
            <v>28</v>
          </cell>
          <cell r="G280" t="str">
            <v>USD</v>
          </cell>
          <cell r="I280">
            <v>36033527</v>
          </cell>
        </row>
        <row r="281">
          <cell r="B281" t="str">
            <v>Centex</v>
          </cell>
          <cell r="C281" t="str">
            <v>CTX US EQUITY</v>
          </cell>
          <cell r="D281" t="str">
            <v>15231A</v>
          </cell>
          <cell r="E281">
            <v>6</v>
          </cell>
          <cell r="F281">
            <v>28</v>
          </cell>
          <cell r="G281" t="str">
            <v>USD</v>
          </cell>
          <cell r="I281">
            <v>36066952</v>
          </cell>
        </row>
        <row r="282">
          <cell r="B282" t="str">
            <v>Chubb</v>
          </cell>
          <cell r="C282" t="str">
            <v>CB US Equity</v>
          </cell>
          <cell r="D282">
            <v>171232</v>
          </cell>
          <cell r="E282">
            <v>21</v>
          </cell>
          <cell r="F282">
            <v>28</v>
          </cell>
          <cell r="G282" t="str">
            <v>USD</v>
          </cell>
          <cell r="I282">
            <v>36070306</v>
          </cell>
        </row>
        <row r="283">
          <cell r="B283" t="str">
            <v>Citigroup</v>
          </cell>
          <cell r="C283" t="str">
            <v>C US Equity</v>
          </cell>
          <cell r="D283">
            <v>741589</v>
          </cell>
          <cell r="E283">
            <v>16</v>
          </cell>
          <cell r="F283">
            <v>28</v>
          </cell>
          <cell r="G283" t="str">
            <v>USD</v>
          </cell>
          <cell r="I283">
            <v>36017744</v>
          </cell>
        </row>
        <row r="284">
          <cell r="B284" t="str">
            <v>Citizens Communications Co</v>
          </cell>
          <cell r="C284" t="str">
            <v>CZN US EQUITY</v>
          </cell>
          <cell r="D284">
            <v>177342</v>
          </cell>
          <cell r="E284">
            <v>31</v>
          </cell>
          <cell r="F284">
            <v>28</v>
          </cell>
          <cell r="G284" t="str">
            <v>USD</v>
          </cell>
          <cell r="I284">
            <v>36009088</v>
          </cell>
        </row>
        <row r="285">
          <cell r="B285" t="str">
            <v>Clear Channel</v>
          </cell>
          <cell r="C285" t="str">
            <v>CCU US EQUITY</v>
          </cell>
          <cell r="D285">
            <v>184502</v>
          </cell>
          <cell r="E285">
            <v>5</v>
          </cell>
          <cell r="F285">
            <v>28</v>
          </cell>
          <cell r="G285" t="str">
            <v>USD</v>
          </cell>
          <cell r="I285">
            <v>36009091</v>
          </cell>
        </row>
        <row r="286">
          <cell r="B286" t="str">
            <v>CNA Financial</v>
          </cell>
          <cell r="C286" t="str">
            <v>CNA US EQUITY</v>
          </cell>
          <cell r="D286">
            <v>126117</v>
          </cell>
          <cell r="E286">
            <v>21</v>
          </cell>
          <cell r="F286">
            <v>28</v>
          </cell>
          <cell r="G286" t="str">
            <v>USD</v>
          </cell>
          <cell r="I286">
            <v>36010913</v>
          </cell>
        </row>
        <row r="287">
          <cell r="B287" t="str">
            <v>Coca Cola Enterprises</v>
          </cell>
          <cell r="C287" t="str">
            <v>CCE US EQUITY</v>
          </cell>
          <cell r="D287">
            <v>191219</v>
          </cell>
          <cell r="E287">
            <v>4</v>
          </cell>
          <cell r="F287">
            <v>28</v>
          </cell>
          <cell r="G287" t="str">
            <v>USD</v>
          </cell>
          <cell r="I287">
            <v>36019386</v>
          </cell>
        </row>
        <row r="288">
          <cell r="B288" t="str">
            <v>Colgate Palmolive</v>
          </cell>
          <cell r="C288" t="str">
            <v>CL us equity</v>
          </cell>
          <cell r="D288">
            <v>194162</v>
          </cell>
          <cell r="E288">
            <v>26</v>
          </cell>
          <cell r="F288">
            <v>28</v>
          </cell>
          <cell r="G288" t="str">
            <v>USD</v>
          </cell>
          <cell r="I288">
            <v>24008484</v>
          </cell>
        </row>
        <row r="289">
          <cell r="B289" t="str">
            <v>Comcast</v>
          </cell>
          <cell r="C289" t="str">
            <v>CMCSA US EQUITY</v>
          </cell>
          <cell r="D289">
            <v>200300</v>
          </cell>
          <cell r="E289">
            <v>5</v>
          </cell>
          <cell r="F289">
            <v>28</v>
          </cell>
          <cell r="G289" t="str">
            <v>USD</v>
          </cell>
          <cell r="I289">
            <v>36032823</v>
          </cell>
        </row>
        <row r="290">
          <cell r="B290" t="str">
            <v>Du Pont de Nemours</v>
          </cell>
          <cell r="C290" t="str">
            <v>DD US EQUITY</v>
          </cell>
          <cell r="D290">
            <v>263534</v>
          </cell>
          <cell r="E290">
            <v>8</v>
          </cell>
          <cell r="F290">
            <v>28</v>
          </cell>
          <cell r="G290" t="str">
            <v>USD</v>
          </cell>
          <cell r="I290">
            <v>36008609</v>
          </cell>
        </row>
        <row r="291">
          <cell r="B291" t="str">
            <v>Computer Associates</v>
          </cell>
          <cell r="C291" t="str">
            <v>CA US EQUITY</v>
          </cell>
          <cell r="D291">
            <v>204912</v>
          </cell>
          <cell r="E291">
            <v>14</v>
          </cell>
          <cell r="F291">
            <v>28</v>
          </cell>
          <cell r="G291" t="str">
            <v>USD</v>
          </cell>
          <cell r="I291">
            <v>36021548</v>
          </cell>
        </row>
        <row r="292">
          <cell r="B292" t="str">
            <v>Corning</v>
          </cell>
          <cell r="C292" t="str">
            <v>GLW US Equity</v>
          </cell>
          <cell r="D292">
            <v>219327</v>
          </cell>
          <cell r="E292">
            <v>31</v>
          </cell>
          <cell r="F292">
            <v>28</v>
          </cell>
          <cell r="G292" t="str">
            <v>USD</v>
          </cell>
          <cell r="I292">
            <v>36069982</v>
          </cell>
        </row>
        <row r="293">
          <cell r="B293" t="str">
            <v>Cox Communications</v>
          </cell>
          <cell r="C293" t="str">
            <v>COX US Equity</v>
          </cell>
          <cell r="D293" t="str">
            <v>N00978</v>
          </cell>
          <cell r="E293">
            <v>5</v>
          </cell>
          <cell r="F293">
            <v>28</v>
          </cell>
          <cell r="G293" t="str">
            <v>USD</v>
          </cell>
          <cell r="I293">
            <v>36009118</v>
          </cell>
        </row>
        <row r="294">
          <cell r="B294" t="str">
            <v>CSX</v>
          </cell>
          <cell r="C294" t="str">
            <v>CSX US EQUITY</v>
          </cell>
          <cell r="D294">
            <v>126408</v>
          </cell>
          <cell r="E294">
            <v>27</v>
          </cell>
          <cell r="F294">
            <v>28</v>
          </cell>
          <cell r="G294" t="str">
            <v>USD</v>
          </cell>
          <cell r="I294">
            <v>36070673</v>
          </cell>
        </row>
        <row r="295">
          <cell r="B295" t="str">
            <v>Target</v>
          </cell>
          <cell r="C295" t="str">
            <v>TGT US Equity</v>
          </cell>
          <cell r="D295">
            <v>239753</v>
          </cell>
          <cell r="E295">
            <v>30</v>
          </cell>
          <cell r="F295">
            <v>28</v>
          </cell>
          <cell r="G295" t="str">
            <v>USD</v>
          </cell>
          <cell r="I295">
            <v>36095259</v>
          </cell>
        </row>
        <row r="296">
          <cell r="B296" t="str">
            <v>Deere</v>
          </cell>
          <cell r="C296" t="str">
            <v>DE US Equity</v>
          </cell>
          <cell r="D296" t="str">
            <v>24419A</v>
          </cell>
          <cell r="E296">
            <v>15</v>
          </cell>
          <cell r="F296">
            <v>28</v>
          </cell>
          <cell r="G296" t="str">
            <v>USD</v>
          </cell>
          <cell r="I296">
            <v>36010386</v>
          </cell>
        </row>
        <row r="297">
          <cell r="B297" t="str">
            <v>Dell Computer</v>
          </cell>
          <cell r="C297" t="str">
            <v>DELL US EQUITY</v>
          </cell>
          <cell r="D297">
            <v>247025</v>
          </cell>
          <cell r="E297">
            <v>14</v>
          </cell>
          <cell r="F297">
            <v>28</v>
          </cell>
          <cell r="G297" t="str">
            <v>USD</v>
          </cell>
          <cell r="I297">
            <v>36050977</v>
          </cell>
        </row>
        <row r="298">
          <cell r="B298" t="str">
            <v>Delphi Automotive Systems</v>
          </cell>
          <cell r="C298" t="str">
            <v>DPH US EQUITY</v>
          </cell>
          <cell r="D298" t="str">
            <v>N05331</v>
          </cell>
          <cell r="E298">
            <v>2</v>
          </cell>
          <cell r="F298">
            <v>28</v>
          </cell>
          <cell r="G298" t="str">
            <v>USD</v>
          </cell>
          <cell r="I298">
            <v>36032156</v>
          </cell>
        </row>
        <row r="299">
          <cell r="B299" t="str">
            <v>Delta Air Lines</v>
          </cell>
          <cell r="C299" t="str">
            <v>DAL US EQUITY</v>
          </cell>
          <cell r="D299">
            <v>247361</v>
          </cell>
          <cell r="E299">
            <v>27</v>
          </cell>
          <cell r="F299">
            <v>28</v>
          </cell>
          <cell r="G299" t="str">
            <v>USD</v>
          </cell>
          <cell r="I299">
            <v>36055727</v>
          </cell>
        </row>
        <row r="300">
          <cell r="B300" t="str">
            <v>Dillards</v>
          </cell>
          <cell r="C300" t="str">
            <v>DDS US EQUITY</v>
          </cell>
          <cell r="D300">
            <v>254063</v>
          </cell>
          <cell r="E300">
            <v>30</v>
          </cell>
          <cell r="F300">
            <v>28</v>
          </cell>
          <cell r="G300" t="str">
            <v>USD</v>
          </cell>
          <cell r="I300">
            <v>36274864</v>
          </cell>
        </row>
        <row r="301">
          <cell r="B301" t="str">
            <v>Compaq Computers</v>
          </cell>
          <cell r="C301" t="str">
            <v>CPQ US Equity</v>
          </cell>
          <cell r="D301">
            <v>204493</v>
          </cell>
          <cell r="E301">
            <v>14</v>
          </cell>
          <cell r="F301">
            <v>28</v>
          </cell>
          <cell r="G301" t="str">
            <v>USD</v>
          </cell>
          <cell r="I301">
            <v>36008605</v>
          </cell>
        </row>
        <row r="302">
          <cell r="B302" t="str">
            <v>MGM Mirage</v>
          </cell>
          <cell r="C302" t="str">
            <v>MGG US Equity</v>
          </cell>
          <cell r="D302">
            <v>552953</v>
          </cell>
          <cell r="E302">
            <v>20</v>
          </cell>
          <cell r="F302">
            <v>28</v>
          </cell>
          <cell r="G302" t="str">
            <v>USD</v>
          </cell>
          <cell r="I302">
            <v>36074881</v>
          </cell>
        </row>
        <row r="303">
          <cell r="B303" t="str">
            <v>SBC Communications</v>
          </cell>
          <cell r="C303" t="str">
            <v>SBC US EQUITY</v>
          </cell>
          <cell r="D303">
            <v>845333</v>
          </cell>
          <cell r="E303">
            <v>31</v>
          </cell>
          <cell r="F303">
            <v>28</v>
          </cell>
          <cell r="G303" t="str">
            <v>USD</v>
          </cell>
          <cell r="I303">
            <v>36061773</v>
          </cell>
        </row>
        <row r="304">
          <cell r="B304" t="str">
            <v>Masco</v>
          </cell>
          <cell r="C304" t="str">
            <v>MAS US EQUITY</v>
          </cell>
          <cell r="D304">
            <v>574599</v>
          </cell>
          <cell r="E304">
            <v>6</v>
          </cell>
          <cell r="F304">
            <v>28</v>
          </cell>
          <cell r="G304" t="str">
            <v>USD</v>
          </cell>
          <cell r="I304">
            <v>36017232</v>
          </cell>
        </row>
        <row r="305">
          <cell r="B305" t="str">
            <v>Mattel</v>
          </cell>
          <cell r="C305" t="str">
            <v>MAT US EQUITY</v>
          </cell>
          <cell r="D305">
            <v>577081</v>
          </cell>
          <cell r="E305">
            <v>22</v>
          </cell>
          <cell r="F305">
            <v>28</v>
          </cell>
          <cell r="G305" t="str">
            <v>USD</v>
          </cell>
          <cell r="I305">
            <v>36008636</v>
          </cell>
        </row>
        <row r="306">
          <cell r="B306" t="str">
            <v>May Department Stores</v>
          </cell>
          <cell r="C306" t="str">
            <v>MAY US EQUITY</v>
          </cell>
          <cell r="D306">
            <v>577778</v>
          </cell>
          <cell r="E306">
            <v>30</v>
          </cell>
          <cell r="F306">
            <v>28</v>
          </cell>
          <cell r="G306" t="str">
            <v>USD</v>
          </cell>
          <cell r="I306">
            <v>36055408</v>
          </cell>
        </row>
        <row r="307">
          <cell r="B307" t="str">
            <v>Maytag</v>
          </cell>
          <cell r="C307" t="str">
            <v>MYG US EQUITY</v>
          </cell>
          <cell r="D307">
            <v>578592</v>
          </cell>
          <cell r="E307">
            <v>19</v>
          </cell>
          <cell r="F307">
            <v>28</v>
          </cell>
          <cell r="G307" t="str">
            <v>USD</v>
          </cell>
          <cell r="I307">
            <v>36134680</v>
          </cell>
        </row>
        <row r="308">
          <cell r="B308" t="str">
            <v>MBNA CORP</v>
          </cell>
          <cell r="C308" t="str">
            <v>KRB US EQUITY</v>
          </cell>
          <cell r="D308" t="str">
            <v>55262L</v>
          </cell>
          <cell r="E308">
            <v>16</v>
          </cell>
          <cell r="F308">
            <v>28</v>
          </cell>
          <cell r="G308" t="str">
            <v>USD</v>
          </cell>
          <cell r="I308">
            <v>36018160</v>
          </cell>
        </row>
        <row r="309">
          <cell r="B309" t="str">
            <v>McDonalds</v>
          </cell>
          <cell r="C309" t="str">
            <v>MCD US EQUITY</v>
          </cell>
          <cell r="D309">
            <v>580135</v>
          </cell>
          <cell r="E309">
            <v>28</v>
          </cell>
          <cell r="F309">
            <v>28</v>
          </cell>
          <cell r="G309" t="str">
            <v>USD</v>
          </cell>
          <cell r="I309">
            <v>24008549</v>
          </cell>
        </row>
        <row r="310">
          <cell r="B310" t="str">
            <v>Meadwestvaco</v>
          </cell>
          <cell r="C310" t="str">
            <v>MWV US EQUITY</v>
          </cell>
          <cell r="D310">
            <v>961548</v>
          </cell>
          <cell r="E310">
            <v>9</v>
          </cell>
          <cell r="F310">
            <v>28</v>
          </cell>
          <cell r="G310" t="str">
            <v>USD</v>
          </cell>
          <cell r="I310">
            <v>36122195</v>
          </cell>
        </row>
        <row r="311">
          <cell r="B311" t="str">
            <v>Philip Morris</v>
          </cell>
          <cell r="C311" t="str">
            <v>MO US Equity</v>
          </cell>
          <cell r="D311" t="str">
            <v>71815A</v>
          </cell>
          <cell r="E311">
            <v>4</v>
          </cell>
          <cell r="F311">
            <v>28</v>
          </cell>
          <cell r="G311" t="str">
            <v>USD</v>
          </cell>
          <cell r="I311">
            <v>24008546</v>
          </cell>
        </row>
        <row r="312">
          <cell r="B312" t="str">
            <v>Merrill Lynch</v>
          </cell>
          <cell r="C312" t="str">
            <v>MER US Equity</v>
          </cell>
          <cell r="D312">
            <v>590188</v>
          </cell>
          <cell r="E312">
            <v>16</v>
          </cell>
          <cell r="F312">
            <v>28</v>
          </cell>
          <cell r="G312" t="str">
            <v>USD</v>
          </cell>
          <cell r="I312">
            <v>36005210</v>
          </cell>
        </row>
        <row r="313">
          <cell r="B313" t="str">
            <v>Qwest Communications</v>
          </cell>
          <cell r="C313" t="str">
            <v>Q US EQUITY</v>
          </cell>
          <cell r="D313">
            <v>912889</v>
          </cell>
          <cell r="E313">
            <v>31</v>
          </cell>
          <cell r="F313">
            <v>28</v>
          </cell>
          <cell r="G313" t="str">
            <v>USD</v>
          </cell>
          <cell r="I313">
            <v>24008995</v>
          </cell>
        </row>
        <row r="314">
          <cell r="B314" t="str">
            <v>Pfizer</v>
          </cell>
          <cell r="C314" t="str">
            <v>PFE US EQUITY</v>
          </cell>
          <cell r="D314">
            <v>717081</v>
          </cell>
          <cell r="E314">
            <v>18</v>
          </cell>
          <cell r="F314">
            <v>28</v>
          </cell>
          <cell r="G314" t="str">
            <v>USD</v>
          </cell>
          <cell r="I314">
            <v>36010969</v>
          </cell>
        </row>
        <row r="315">
          <cell r="B315" t="str">
            <v>Lucent Tech</v>
          </cell>
          <cell r="C315" t="str">
            <v>LU US EQUITY</v>
          </cell>
          <cell r="D315" t="str">
            <v>N01789</v>
          </cell>
          <cell r="E315">
            <v>31</v>
          </cell>
          <cell r="F315">
            <v>28</v>
          </cell>
          <cell r="G315" t="str">
            <v>USD</v>
          </cell>
          <cell r="I315">
            <v>36008114</v>
          </cell>
        </row>
        <row r="316">
          <cell r="B316" t="str">
            <v>Pepsico</v>
          </cell>
          <cell r="C316" t="str">
            <v>PEP us equity</v>
          </cell>
          <cell r="D316">
            <v>713448</v>
          </cell>
          <cell r="E316">
            <v>4</v>
          </cell>
          <cell r="F316">
            <v>28</v>
          </cell>
          <cell r="G316" t="str">
            <v>USD</v>
          </cell>
          <cell r="I316">
            <v>36008641</v>
          </cell>
        </row>
        <row r="317">
          <cell r="B317" t="str">
            <v>Park Place Entertainment</v>
          </cell>
          <cell r="C317" t="str">
            <v>PPE US EQUITY</v>
          </cell>
          <cell r="D317" t="str">
            <v>N05250</v>
          </cell>
          <cell r="E317">
            <v>20</v>
          </cell>
          <cell r="F317">
            <v>28</v>
          </cell>
          <cell r="G317" t="str">
            <v>USD</v>
          </cell>
          <cell r="I317">
            <v>36134731</v>
          </cell>
        </row>
        <row r="318">
          <cell r="B318" t="str">
            <v>Oracle Corp</v>
          </cell>
          <cell r="C318" t="str">
            <v>ORCL us equity</v>
          </cell>
          <cell r="D318" t="str">
            <v>68389X</v>
          </cell>
          <cell r="E318">
            <v>14</v>
          </cell>
          <cell r="F318">
            <v>28</v>
          </cell>
          <cell r="G318" t="str">
            <v>USD</v>
          </cell>
          <cell r="I318">
            <v>36014965</v>
          </cell>
        </row>
        <row r="319">
          <cell r="B319" t="str">
            <v>Ono Finance Plc</v>
          </cell>
          <cell r="C319" t="str">
            <v>14996Z US EQUITY</v>
          </cell>
          <cell r="E319">
            <v>5</v>
          </cell>
          <cell r="F319">
            <v>28</v>
          </cell>
          <cell r="G319" t="str">
            <v>USD</v>
          </cell>
        </row>
        <row r="320">
          <cell r="B320" t="str">
            <v>Occidental Petrolium</v>
          </cell>
          <cell r="C320" t="str">
            <v>OXY US EQUITY</v>
          </cell>
          <cell r="D320">
            <v>674599</v>
          </cell>
          <cell r="E320">
            <v>25</v>
          </cell>
          <cell r="F320">
            <v>28</v>
          </cell>
          <cell r="G320" t="str">
            <v>USD</v>
          </cell>
          <cell r="I320">
            <v>36017339</v>
          </cell>
        </row>
        <row r="321">
          <cell r="B321" t="str">
            <v>Morgan Stanley Dean Witter</v>
          </cell>
          <cell r="C321" t="str">
            <v>MWD US Equity</v>
          </cell>
          <cell r="D321">
            <v>617446</v>
          </cell>
          <cell r="E321">
            <v>16</v>
          </cell>
          <cell r="F321">
            <v>28</v>
          </cell>
          <cell r="G321" t="str">
            <v>USD</v>
          </cell>
          <cell r="I321">
            <v>36005264</v>
          </cell>
        </row>
        <row r="322">
          <cell r="B322" t="str">
            <v>Motorola</v>
          </cell>
          <cell r="C322" t="str">
            <v>MOT US EQUITY</v>
          </cell>
          <cell r="D322">
            <v>620076</v>
          </cell>
          <cell r="E322">
            <v>31</v>
          </cell>
          <cell r="F322">
            <v>28</v>
          </cell>
          <cell r="G322" t="str">
            <v>USD</v>
          </cell>
          <cell r="I322">
            <v>36008640</v>
          </cell>
        </row>
        <row r="323">
          <cell r="B323" t="str">
            <v>Nabors Industries</v>
          </cell>
          <cell r="C323" t="str">
            <v>NBR US EQUITY</v>
          </cell>
          <cell r="D323">
            <v>35053</v>
          </cell>
          <cell r="E323">
            <v>25</v>
          </cell>
          <cell r="F323">
            <v>28</v>
          </cell>
          <cell r="G323" t="str">
            <v>USD</v>
          </cell>
          <cell r="I323">
            <v>36134692</v>
          </cell>
        </row>
        <row r="324">
          <cell r="B324" t="str">
            <v>Norfolk Southern</v>
          </cell>
          <cell r="C324" t="str">
            <v>NSC US EQUITY</v>
          </cell>
          <cell r="D324">
            <v>655844</v>
          </cell>
          <cell r="E324">
            <v>27</v>
          </cell>
          <cell r="F324">
            <v>28</v>
          </cell>
          <cell r="G324" t="str">
            <v>USD</v>
          </cell>
          <cell r="I324">
            <v>36061640</v>
          </cell>
        </row>
        <row r="325">
          <cell r="B325" t="str">
            <v>Nordstrom</v>
          </cell>
          <cell r="C325" t="str">
            <v>JWN US Equity</v>
          </cell>
          <cell r="D325">
            <v>655664</v>
          </cell>
          <cell r="E325">
            <v>30</v>
          </cell>
          <cell r="F325">
            <v>28</v>
          </cell>
          <cell r="G325" t="str">
            <v>USD</v>
          </cell>
          <cell r="I325">
            <v>36274906</v>
          </cell>
        </row>
        <row r="326">
          <cell r="B326" t="str">
            <v>Ecolab Inc</v>
          </cell>
          <cell r="C326" t="str">
            <v>ECL US EQUITY</v>
          </cell>
          <cell r="D326">
            <v>278865</v>
          </cell>
          <cell r="E326">
            <v>8</v>
          </cell>
          <cell r="F326">
            <v>28</v>
          </cell>
          <cell r="G326" t="str">
            <v>USD</v>
          </cell>
          <cell r="I326">
            <v>36028649</v>
          </cell>
        </row>
        <row r="327">
          <cell r="B327" t="str">
            <v>Coca Cola Co</v>
          </cell>
          <cell r="C327" t="str">
            <v>KO US EQUITY</v>
          </cell>
          <cell r="D327">
            <v>191216</v>
          </cell>
          <cell r="E327">
            <v>4</v>
          </cell>
          <cell r="F327">
            <v>28</v>
          </cell>
          <cell r="G327" t="str">
            <v>USD</v>
          </cell>
          <cell r="I327">
            <v>24009363</v>
          </cell>
        </row>
        <row r="328">
          <cell r="B328" t="str">
            <v>Anheuser-Bush Co Inc</v>
          </cell>
          <cell r="C328" t="str">
            <v>BUD US EQUITY</v>
          </cell>
          <cell r="D328">
            <v>35229</v>
          </cell>
          <cell r="E328">
            <v>4</v>
          </cell>
          <cell r="F328">
            <v>28</v>
          </cell>
          <cell r="G328" t="str">
            <v>USD</v>
          </cell>
          <cell r="I328">
            <v>36274862</v>
          </cell>
        </row>
        <row r="329">
          <cell r="B329" t="str">
            <v>Brown-Forman Corp</v>
          </cell>
          <cell r="C329" t="str">
            <v>BF/B US EQUITY</v>
          </cell>
          <cell r="D329">
            <v>115637</v>
          </cell>
          <cell r="E329">
            <v>4</v>
          </cell>
          <cell r="F329">
            <v>28</v>
          </cell>
          <cell r="G329" t="str">
            <v>USD</v>
          </cell>
          <cell r="I329">
            <v>36113710</v>
          </cell>
        </row>
        <row r="330">
          <cell r="B330" t="str">
            <v>Hershey Foods Corp</v>
          </cell>
          <cell r="C330" t="str">
            <v>HSY US EQUITY</v>
          </cell>
          <cell r="D330">
            <v>427866</v>
          </cell>
          <cell r="E330">
            <v>4</v>
          </cell>
          <cell r="F330">
            <v>28</v>
          </cell>
          <cell r="G330" t="str">
            <v>USD</v>
          </cell>
          <cell r="I330">
            <v>36367872</v>
          </cell>
        </row>
        <row r="331">
          <cell r="B331" t="str">
            <v>McCormick and Co Inc</v>
          </cell>
          <cell r="C331" t="str">
            <v>MKC US EQUITY</v>
          </cell>
          <cell r="D331">
            <v>579780</v>
          </cell>
          <cell r="E331">
            <v>4</v>
          </cell>
          <cell r="F331">
            <v>28</v>
          </cell>
          <cell r="G331" t="str">
            <v>USD</v>
          </cell>
          <cell r="I331">
            <v>36028672</v>
          </cell>
        </row>
        <row r="332">
          <cell r="B332" t="str">
            <v>Compass Group Plc</v>
          </cell>
          <cell r="C332" t="str">
            <v>CPG LN EQUITY</v>
          </cell>
          <cell r="D332" t="str">
            <v>G13861</v>
          </cell>
          <cell r="E332">
            <v>4</v>
          </cell>
          <cell r="F332">
            <v>27</v>
          </cell>
          <cell r="G332" t="str">
            <v>GBP</v>
          </cell>
          <cell r="I332">
            <v>36028069</v>
          </cell>
        </row>
        <row r="333">
          <cell r="B333" t="str">
            <v>Paccar Inc</v>
          </cell>
          <cell r="C333" t="str">
            <v>PCAR US EQUITY</v>
          </cell>
          <cell r="D333" t="str">
            <v>69371A</v>
          </cell>
          <cell r="E333">
            <v>2</v>
          </cell>
          <cell r="F333">
            <v>28</v>
          </cell>
          <cell r="G333" t="str">
            <v>USD</v>
          </cell>
          <cell r="I333">
            <v>24008485</v>
          </cell>
        </row>
        <row r="334">
          <cell r="B334" t="str">
            <v>Dana Corp</v>
          </cell>
          <cell r="C334" t="str">
            <v>DCN US EQUITY</v>
          </cell>
          <cell r="D334" t="str">
            <v>23581A</v>
          </cell>
          <cell r="E334">
            <v>2</v>
          </cell>
          <cell r="F334">
            <v>28</v>
          </cell>
          <cell r="G334" t="str">
            <v>USD</v>
          </cell>
          <cell r="I334">
            <v>36017300</v>
          </cell>
        </row>
        <row r="335">
          <cell r="B335" t="str">
            <v>Johnson Controls Inc</v>
          </cell>
          <cell r="C335" t="str">
            <v>JCI US EQUITY</v>
          </cell>
          <cell r="D335">
            <v>478366</v>
          </cell>
          <cell r="E335">
            <v>2</v>
          </cell>
          <cell r="F335">
            <v>28</v>
          </cell>
          <cell r="G335" t="str">
            <v>USD</v>
          </cell>
          <cell r="I335">
            <v>36008620</v>
          </cell>
        </row>
        <row r="336">
          <cell r="B336" t="str">
            <v>Rockwell Collins Inc</v>
          </cell>
          <cell r="C336" t="str">
            <v>COL US EQUITY</v>
          </cell>
          <cell r="D336" t="str">
            <v>N07635</v>
          </cell>
          <cell r="E336">
            <v>1</v>
          </cell>
          <cell r="F336">
            <v>28</v>
          </cell>
          <cell r="G336" t="str">
            <v>USD</v>
          </cell>
          <cell r="I336">
            <v>36274822</v>
          </cell>
        </row>
        <row r="337">
          <cell r="B337" t="str">
            <v>United Technologies Corp</v>
          </cell>
          <cell r="C337" t="str">
            <v>UTX US EQUITY</v>
          </cell>
          <cell r="D337">
            <v>913017</v>
          </cell>
          <cell r="E337">
            <v>1</v>
          </cell>
          <cell r="F337">
            <v>28</v>
          </cell>
          <cell r="G337" t="str">
            <v>USD</v>
          </cell>
          <cell r="I337">
            <v>36017359</v>
          </cell>
        </row>
        <row r="338">
          <cell r="B338" t="str">
            <v>Ciba Specialty Chemicals AG</v>
          </cell>
          <cell r="C338" t="str">
            <v>CIBN VX EQUITY</v>
          </cell>
          <cell r="D338" t="str">
            <v>W12522</v>
          </cell>
          <cell r="E338">
            <v>8</v>
          </cell>
          <cell r="F338">
            <v>26</v>
          </cell>
          <cell r="G338" t="str">
            <v>CHF</v>
          </cell>
          <cell r="I338">
            <v>36023866</v>
          </cell>
        </row>
        <row r="339">
          <cell r="B339" t="str">
            <v>Compagnie Fin. Michelin</v>
          </cell>
          <cell r="C339" t="str">
            <v>MIC SW EQUITY</v>
          </cell>
          <cell r="D339" t="str">
            <v>G12037</v>
          </cell>
          <cell r="E339">
            <v>2</v>
          </cell>
          <cell r="F339">
            <v>26</v>
          </cell>
          <cell r="G339" t="str">
            <v>CHF</v>
          </cell>
          <cell r="I339">
            <v>36019465</v>
          </cell>
        </row>
        <row r="340">
          <cell r="B340" t="str">
            <v>SKF AB</v>
          </cell>
          <cell r="C340" t="str">
            <v>SKFB SS EQUITY</v>
          </cell>
          <cell r="D340" t="str">
            <v>G12804</v>
          </cell>
          <cell r="E340">
            <v>23</v>
          </cell>
          <cell r="F340">
            <v>25</v>
          </cell>
          <cell r="G340" t="str">
            <v>SEK</v>
          </cell>
          <cell r="I340">
            <v>36015259</v>
          </cell>
        </row>
        <row r="341">
          <cell r="B341" t="str">
            <v>Svenska Cellulosa AB</v>
          </cell>
          <cell r="C341" t="str">
            <v>SCAB SS EQUITY</v>
          </cell>
          <cell r="D341" t="str">
            <v>G12806</v>
          </cell>
          <cell r="E341">
            <v>29</v>
          </cell>
          <cell r="F341">
            <v>25</v>
          </cell>
          <cell r="G341" t="str">
            <v>SEK</v>
          </cell>
          <cell r="I341">
            <v>36008584</v>
          </cell>
        </row>
        <row r="342">
          <cell r="B342" t="str">
            <v>Holmen AB</v>
          </cell>
          <cell r="C342" t="str">
            <v>HOLMB SS EQUITY</v>
          </cell>
          <cell r="D342" t="str">
            <v>G10333</v>
          </cell>
          <cell r="E342">
            <v>29</v>
          </cell>
          <cell r="F342">
            <v>25</v>
          </cell>
          <cell r="G342" t="str">
            <v>SEK</v>
          </cell>
          <cell r="I342">
            <v>36017330</v>
          </cell>
        </row>
        <row r="343">
          <cell r="B343" t="str">
            <v>Hennes and Mauritz_AB</v>
          </cell>
          <cell r="C343" t="str">
            <v>HMB SS EQUITY</v>
          </cell>
          <cell r="D343" t="str">
            <v>G18878</v>
          </cell>
          <cell r="E343">
            <v>30</v>
          </cell>
          <cell r="F343">
            <v>25</v>
          </cell>
          <cell r="G343" t="str">
            <v>SEK</v>
          </cell>
        </row>
        <row r="344">
          <cell r="B344" t="str">
            <v>Red Electrica de Espana</v>
          </cell>
          <cell r="C344" t="str">
            <v>REE SM EQUITY</v>
          </cell>
          <cell r="D344" t="str">
            <v>W22372</v>
          </cell>
          <cell r="E344">
            <v>33</v>
          </cell>
          <cell r="F344">
            <v>24</v>
          </cell>
          <cell r="G344" t="str">
            <v>EUR</v>
          </cell>
          <cell r="I344">
            <v>36149823</v>
          </cell>
        </row>
        <row r="345">
          <cell r="B345" t="str">
            <v>Denso Corp</v>
          </cell>
          <cell r="C345" t="str">
            <v>6902 JP EQUITY</v>
          </cell>
          <cell r="D345" t="str">
            <v>G13283</v>
          </cell>
          <cell r="E345">
            <v>2</v>
          </cell>
          <cell r="F345">
            <v>15</v>
          </cell>
          <cell r="G345" t="str">
            <v>JPY</v>
          </cell>
          <cell r="I345">
            <v>36077216</v>
          </cell>
        </row>
        <row r="346">
          <cell r="B346" t="str">
            <v>Kao Corp</v>
          </cell>
          <cell r="C346" t="str">
            <v>4452 JP EQUITY</v>
          </cell>
          <cell r="D346" t="str">
            <v>G13266</v>
          </cell>
          <cell r="E346">
            <v>26</v>
          </cell>
          <cell r="F346">
            <v>15</v>
          </cell>
          <cell r="G346" t="str">
            <v>JPY</v>
          </cell>
          <cell r="I346">
            <v>36270112</v>
          </cell>
        </row>
        <row r="347">
          <cell r="B347" t="str">
            <v>Ajinomoto Co Inc</v>
          </cell>
          <cell r="C347" t="str">
            <v>2802 JP EQUITY</v>
          </cell>
          <cell r="D347" t="str">
            <v>G10102</v>
          </cell>
          <cell r="E347">
            <v>28</v>
          </cell>
          <cell r="F347">
            <v>15</v>
          </cell>
          <cell r="G347" t="str">
            <v>JPY</v>
          </cell>
          <cell r="I347">
            <v>36016205</v>
          </cell>
        </row>
        <row r="348">
          <cell r="B348" t="str">
            <v>Hankyu Corp</v>
          </cell>
          <cell r="C348" t="str">
            <v>9042 JP EQUITY</v>
          </cell>
          <cell r="D348" t="str">
            <v>G10505</v>
          </cell>
          <cell r="E348">
            <v>27</v>
          </cell>
          <cell r="F348">
            <v>15</v>
          </cell>
          <cell r="G348" t="str">
            <v>JPY</v>
          </cell>
          <cell r="I348">
            <v>36269347</v>
          </cell>
        </row>
        <row r="349">
          <cell r="B349" t="str">
            <v>Fuji Photo Film Co Ltd</v>
          </cell>
          <cell r="C349" t="str">
            <v>4901 JP EQUITY</v>
          </cell>
          <cell r="D349" t="str">
            <v>G13486</v>
          </cell>
          <cell r="E349">
            <v>11</v>
          </cell>
          <cell r="F349">
            <v>15</v>
          </cell>
          <cell r="G349" t="str">
            <v>JPY</v>
          </cell>
          <cell r="I349">
            <v>36033784</v>
          </cell>
        </row>
        <row r="350">
          <cell r="B350" t="str">
            <v>Toppan Printing Co Ltd</v>
          </cell>
          <cell r="C350" t="str">
            <v>7911 JP EQUITY</v>
          </cell>
          <cell r="D350" t="str">
            <v>G10323</v>
          </cell>
          <cell r="E350">
            <v>29</v>
          </cell>
          <cell r="F350">
            <v>15</v>
          </cell>
          <cell r="G350" t="str">
            <v>JPY</v>
          </cell>
          <cell r="I350">
            <v>36270676</v>
          </cell>
        </row>
        <row r="351">
          <cell r="B351" t="str">
            <v>Marui Co Ltd</v>
          </cell>
          <cell r="C351" t="str">
            <v>8252 JP EQUITY</v>
          </cell>
          <cell r="D351" t="str">
            <v>G10236</v>
          </cell>
          <cell r="E351">
            <v>30</v>
          </cell>
          <cell r="F351">
            <v>15</v>
          </cell>
          <cell r="G351" t="str">
            <v>JPY</v>
          </cell>
          <cell r="I351">
            <v>36268770</v>
          </cell>
        </row>
        <row r="352">
          <cell r="B352" t="str">
            <v>Sankyo Co Ltd</v>
          </cell>
          <cell r="C352" t="str">
            <v>4501 JP EQUITY</v>
          </cell>
          <cell r="D352" t="str">
            <v>G10146</v>
          </cell>
          <cell r="E352">
            <v>18</v>
          </cell>
          <cell r="F352">
            <v>15</v>
          </cell>
          <cell r="G352" t="str">
            <v>JPY</v>
          </cell>
          <cell r="I352">
            <v>36269980</v>
          </cell>
        </row>
        <row r="353">
          <cell r="B353" t="str">
            <v>Energie Baden Wuert. AG</v>
          </cell>
          <cell r="C353" t="str">
            <v>EBK GR EQUITY</v>
          </cell>
          <cell r="D353" t="str">
            <v>W12888</v>
          </cell>
          <cell r="E353">
            <v>33</v>
          </cell>
          <cell r="F353">
            <v>11</v>
          </cell>
          <cell r="G353" t="str">
            <v>EUR</v>
          </cell>
          <cell r="I353">
            <v>36073330</v>
          </cell>
        </row>
        <row r="354">
          <cell r="B354" t="str">
            <v>EVN AG</v>
          </cell>
          <cell r="C354" t="str">
            <v>EVN GR EQUITY</v>
          </cell>
          <cell r="D354" t="str">
            <v>G18119</v>
          </cell>
          <cell r="E354">
            <v>33</v>
          </cell>
          <cell r="F354">
            <v>11</v>
          </cell>
          <cell r="G354" t="str">
            <v>EUR</v>
          </cell>
          <cell r="I354">
            <v>36015507</v>
          </cell>
        </row>
        <row r="355">
          <cell r="B355" t="str">
            <v>Henkel KGaA</v>
          </cell>
          <cell r="C355" t="str">
            <v>HEN3 GR EQUITY</v>
          </cell>
          <cell r="D355" t="str">
            <v>G11177</v>
          </cell>
          <cell r="E355">
            <v>26</v>
          </cell>
          <cell r="F355">
            <v>11</v>
          </cell>
          <cell r="G355" t="str">
            <v>EUR</v>
          </cell>
          <cell r="I355">
            <v>36008162</v>
          </cell>
        </row>
        <row r="356">
          <cell r="B356" t="str">
            <v>Societe Ass. Gen. de France</v>
          </cell>
          <cell r="C356" t="str">
            <v>AGF FP EQUITY</v>
          </cell>
          <cell r="D356" t="str">
            <v>G13432</v>
          </cell>
          <cell r="E356">
            <v>21</v>
          </cell>
          <cell r="F356">
            <v>10</v>
          </cell>
          <cell r="G356" t="str">
            <v>EUR</v>
          </cell>
          <cell r="I356">
            <v>36019359</v>
          </cell>
        </row>
        <row r="357">
          <cell r="B357" t="str">
            <v>Potash Corp of Saskatchewan</v>
          </cell>
          <cell r="C357" t="str">
            <v>POT CN EQUITY</v>
          </cell>
          <cell r="D357" t="str">
            <v>C10627</v>
          </cell>
          <cell r="E357">
            <v>15</v>
          </cell>
          <cell r="F357">
            <v>6</v>
          </cell>
          <cell r="G357" t="str">
            <v>CAD</v>
          </cell>
          <cell r="I357">
            <v>36008937</v>
          </cell>
        </row>
        <row r="358">
          <cell r="B358" t="str">
            <v>Canadian National Railway Co</v>
          </cell>
          <cell r="C358" t="str">
            <v>CNR CN EQUITY</v>
          </cell>
          <cell r="D358" t="str">
            <v>C10431</v>
          </cell>
          <cell r="E358">
            <v>7</v>
          </cell>
          <cell r="F358">
            <v>6</v>
          </cell>
          <cell r="G358" t="str">
            <v>CAD</v>
          </cell>
          <cell r="I358">
            <v>36009018</v>
          </cell>
        </row>
        <row r="359">
          <cell r="B359" t="str">
            <v>Suncor Energy Inc</v>
          </cell>
          <cell r="C359" t="str">
            <v>SU CN EQUITY</v>
          </cell>
          <cell r="D359" t="str">
            <v>C10315</v>
          </cell>
          <cell r="E359">
            <v>25</v>
          </cell>
          <cell r="F359">
            <v>6</v>
          </cell>
          <cell r="G359" t="str">
            <v>CAD</v>
          </cell>
          <cell r="I359">
            <v>36073873</v>
          </cell>
        </row>
        <row r="360">
          <cell r="B360" t="str">
            <v>Shell Canada Ltd</v>
          </cell>
          <cell r="C360" t="str">
            <v>SHC CN EQUITY</v>
          </cell>
          <cell r="D360" t="str">
            <v>C10659</v>
          </cell>
          <cell r="E360">
            <v>25</v>
          </cell>
          <cell r="F360">
            <v>6</v>
          </cell>
          <cell r="G360" t="str">
            <v>CAD</v>
          </cell>
          <cell r="I360">
            <v>36022453</v>
          </cell>
        </row>
        <row r="361">
          <cell r="B361" t="str">
            <v>Talisman Energy Inc</v>
          </cell>
          <cell r="C361" t="str">
            <v>TLM CN EQUITY</v>
          </cell>
          <cell r="D361" t="str">
            <v>C10018</v>
          </cell>
          <cell r="E361">
            <v>25</v>
          </cell>
          <cell r="F361">
            <v>6</v>
          </cell>
          <cell r="G361" t="str">
            <v>CAD</v>
          </cell>
          <cell r="I361">
            <v>36073772</v>
          </cell>
        </row>
        <row r="362">
          <cell r="B362" t="str">
            <v>Royal Bank of Canada</v>
          </cell>
          <cell r="C362" t="str">
            <v>RY CN EQUITY</v>
          </cell>
          <cell r="D362" t="str">
            <v>C10292</v>
          </cell>
          <cell r="E362">
            <v>3</v>
          </cell>
          <cell r="F362">
            <v>6</v>
          </cell>
          <cell r="G362" t="str">
            <v>CAD</v>
          </cell>
          <cell r="I362">
            <v>36006251</v>
          </cell>
        </row>
        <row r="363">
          <cell r="B363" t="str">
            <v>Dofasco Inc</v>
          </cell>
          <cell r="C363" t="str">
            <v>DFS CN EQUITY</v>
          </cell>
          <cell r="D363" t="str">
            <v>C10119</v>
          </cell>
          <cell r="E363">
            <v>24</v>
          </cell>
          <cell r="F363">
            <v>6</v>
          </cell>
          <cell r="G363" t="str">
            <v>CAD</v>
          </cell>
          <cell r="I363">
            <v>36266576</v>
          </cell>
        </row>
        <row r="364">
          <cell r="B364" t="str">
            <v>Barrick Gold Corp</v>
          </cell>
          <cell r="C364" t="str">
            <v>ABX CN EQUITY</v>
          </cell>
          <cell r="D364" t="str">
            <v>C10381</v>
          </cell>
          <cell r="E364">
            <v>10</v>
          </cell>
          <cell r="F364">
            <v>6</v>
          </cell>
          <cell r="G364" t="str">
            <v>CAD</v>
          </cell>
          <cell r="I364">
            <v>36235732</v>
          </cell>
        </row>
        <row r="365">
          <cell r="B365" t="str">
            <v>Alcan Inc</v>
          </cell>
          <cell r="C365" t="str">
            <v>AL CN EQUITY</v>
          </cell>
          <cell r="D365" t="str">
            <v>C10377</v>
          </cell>
          <cell r="E365">
            <v>24</v>
          </cell>
          <cell r="F365">
            <v>6</v>
          </cell>
          <cell r="G365" t="str">
            <v>CAD</v>
          </cell>
          <cell r="I365">
            <v>36059972</v>
          </cell>
        </row>
        <row r="366">
          <cell r="B366" t="str">
            <v>Placer Dome Inc</v>
          </cell>
          <cell r="C366" t="str">
            <v>PDG CN EQUITY</v>
          </cell>
          <cell r="D366" t="str">
            <v>C10622</v>
          </cell>
          <cell r="E366">
            <v>10</v>
          </cell>
          <cell r="F366">
            <v>6</v>
          </cell>
          <cell r="G366" t="str">
            <v>CAD</v>
          </cell>
          <cell r="I366">
            <v>36266243</v>
          </cell>
        </row>
        <row r="367">
          <cell r="B367" t="str">
            <v>Magna International Inc</v>
          </cell>
          <cell r="C367" t="str">
            <v>MG/A CN EQUITY</v>
          </cell>
          <cell r="D367" t="str">
            <v>C10577</v>
          </cell>
          <cell r="E367">
            <v>2</v>
          </cell>
          <cell r="F367">
            <v>6</v>
          </cell>
          <cell r="G367" t="str">
            <v>CAD</v>
          </cell>
          <cell r="I367">
            <v>36013201</v>
          </cell>
        </row>
        <row r="368">
          <cell r="B368" t="str">
            <v>Santos Ltd</v>
          </cell>
          <cell r="C368" t="str">
            <v>STO AU EQUITY</v>
          </cell>
          <cell r="D368" t="str">
            <v>G10069</v>
          </cell>
          <cell r="E368">
            <v>25</v>
          </cell>
          <cell r="F368">
            <v>3</v>
          </cell>
          <cell r="G368" t="str">
            <v>AUD</v>
          </cell>
          <cell r="I368">
            <v>36058599</v>
          </cell>
        </row>
        <row r="369">
          <cell r="B369" t="str">
            <v>Wesfarmers Ltd</v>
          </cell>
          <cell r="C369" t="str">
            <v>WES AU EQUITY</v>
          </cell>
          <cell r="D369" t="str">
            <v>G10883</v>
          </cell>
          <cell r="E369">
            <v>11</v>
          </cell>
          <cell r="F369">
            <v>3</v>
          </cell>
          <cell r="G369" t="str">
            <v>AUD</v>
          </cell>
          <cell r="I369">
            <v>36077203</v>
          </cell>
        </row>
        <row r="370">
          <cell r="B370" t="str">
            <v>MBNA America Bank</v>
          </cell>
          <cell r="C370" t="str">
            <v>3152Z US EQUITY</v>
          </cell>
          <cell r="E370">
            <v>16</v>
          </cell>
          <cell r="F370">
            <v>28</v>
          </cell>
          <cell r="G370" t="str">
            <v>USD</v>
          </cell>
          <cell r="I370">
            <v>36005002</v>
          </cell>
        </row>
        <row r="371">
          <cell r="B371" t="str">
            <v>Vantico</v>
          </cell>
          <cell r="C371" t="str">
            <v>1370Z SW EQUITY</v>
          </cell>
          <cell r="E371">
            <v>8</v>
          </cell>
          <cell r="F371">
            <v>26</v>
          </cell>
          <cell r="G371" t="str">
            <v>CHF</v>
          </cell>
          <cell r="I371">
            <v>36078575</v>
          </cell>
        </row>
        <row r="372">
          <cell r="B372" t="str">
            <v>Kamps_Ag</v>
          </cell>
          <cell r="C372" t="str">
            <v>KAM GR EQUITY</v>
          </cell>
          <cell r="D372" t="str">
            <v>G12502</v>
          </cell>
          <cell r="E372">
            <v>4</v>
          </cell>
          <cell r="F372">
            <v>11</v>
          </cell>
          <cell r="G372" t="str">
            <v>EUR</v>
          </cell>
          <cell r="I372">
            <v>36046676</v>
          </cell>
        </row>
        <row r="373">
          <cell r="B373" t="str">
            <v>Safeway Plc</v>
          </cell>
          <cell r="C373" t="str">
            <v>SFW LN EQUITY</v>
          </cell>
          <cell r="D373" t="str">
            <v>G13574</v>
          </cell>
          <cell r="E373">
            <v>17</v>
          </cell>
          <cell r="F373">
            <v>27</v>
          </cell>
          <cell r="G373" t="str">
            <v>GBP</v>
          </cell>
          <cell r="I373">
            <v>36265574</v>
          </cell>
        </row>
        <row r="374">
          <cell r="B374" t="str">
            <v>San-Paolo IMI</v>
          </cell>
          <cell r="C374" t="str">
            <v>SPI IM EQUITY</v>
          </cell>
          <cell r="D374" t="str">
            <v>G14230</v>
          </cell>
          <cell r="E374">
            <v>3</v>
          </cell>
          <cell r="F374">
            <v>14</v>
          </cell>
          <cell r="G374" t="str">
            <v>EUR</v>
          </cell>
          <cell r="I374">
            <v>36004242</v>
          </cell>
        </row>
        <row r="375">
          <cell r="B375" t="str">
            <v>Stagecoach Group</v>
          </cell>
          <cell r="C375" t="str">
            <v>SGC LN EQUITY</v>
          </cell>
          <cell r="D375" t="str">
            <v>G19067</v>
          </cell>
          <cell r="E375">
            <v>27</v>
          </cell>
          <cell r="F375">
            <v>27</v>
          </cell>
          <cell r="G375" t="str">
            <v>GBP</v>
          </cell>
          <cell r="I375">
            <v>36065968</v>
          </cell>
        </row>
        <row r="376">
          <cell r="B376" t="str">
            <v>Keihin Electric Exp. Railway</v>
          </cell>
          <cell r="C376" t="str">
            <v>9006 JP EQUITY</v>
          </cell>
          <cell r="D376" t="str">
            <v>G11939</v>
          </cell>
          <cell r="E376">
            <v>27</v>
          </cell>
          <cell r="F376">
            <v>15</v>
          </cell>
          <cell r="G376" t="str">
            <v>JPY</v>
          </cell>
          <cell r="I376">
            <v>36270282</v>
          </cell>
        </row>
        <row r="377">
          <cell r="B377" t="str">
            <v>Odakyu Electric Railway</v>
          </cell>
          <cell r="C377" t="str">
            <v>9007 JP EQUITY</v>
          </cell>
          <cell r="D377" t="str">
            <v>G11299</v>
          </cell>
          <cell r="E377">
            <v>27</v>
          </cell>
          <cell r="F377">
            <v>15</v>
          </cell>
          <cell r="G377" t="str">
            <v>JPY</v>
          </cell>
          <cell r="I377">
            <v>36270177</v>
          </cell>
        </row>
        <row r="378">
          <cell r="B378" t="str">
            <v>Tokyu Corp</v>
          </cell>
          <cell r="C378" t="str">
            <v>9005 JP EQUITY</v>
          </cell>
          <cell r="D378" t="str">
            <v>G10278</v>
          </cell>
          <cell r="E378">
            <v>27</v>
          </cell>
          <cell r="F378">
            <v>15</v>
          </cell>
          <cell r="G378" t="str">
            <v>JPY</v>
          </cell>
          <cell r="I378">
            <v>36270496</v>
          </cell>
        </row>
        <row r="379">
          <cell r="B379" t="str">
            <v>Union Fenosa</v>
          </cell>
          <cell r="C379" t="str">
            <v>UNF SM EQUITY</v>
          </cell>
          <cell r="D379" t="str">
            <v>G10646</v>
          </cell>
          <cell r="E379">
            <v>33</v>
          </cell>
          <cell r="F379">
            <v>24</v>
          </cell>
          <cell r="G379" t="str">
            <v>EUR</v>
          </cell>
          <cell r="I379">
            <v>36034288</v>
          </cell>
        </row>
        <row r="380">
          <cell r="B380" t="str">
            <v>Chubu Electric Power</v>
          </cell>
          <cell r="C380" t="str">
            <v>9502 JP EQUITY</v>
          </cell>
          <cell r="D380" t="str">
            <v>G10200</v>
          </cell>
          <cell r="E380">
            <v>33</v>
          </cell>
          <cell r="F380">
            <v>15</v>
          </cell>
          <cell r="G380" t="str">
            <v>JPY</v>
          </cell>
          <cell r="I380">
            <v>36133224</v>
          </cell>
        </row>
        <row r="381">
          <cell r="B381" t="str">
            <v>Toray Industries</v>
          </cell>
          <cell r="C381" t="str">
            <v>3402 JP EQUITY</v>
          </cell>
          <cell r="D381" t="str">
            <v>G10321</v>
          </cell>
          <cell r="E381">
            <v>32</v>
          </cell>
          <cell r="F381">
            <v>15</v>
          </cell>
          <cell r="G381" t="str">
            <v>JPY</v>
          </cell>
          <cell r="I381">
            <v>36270667</v>
          </cell>
        </row>
        <row r="382">
          <cell r="B382" t="str">
            <v>Teijin Ltd</v>
          </cell>
          <cell r="C382" t="str">
            <v>3401 JP EQUITY</v>
          </cell>
          <cell r="D382" t="str">
            <v>G10504</v>
          </cell>
          <cell r="E382">
            <v>32</v>
          </cell>
          <cell r="F382">
            <v>15</v>
          </cell>
          <cell r="G382" t="str">
            <v>JPY</v>
          </cell>
          <cell r="I382">
            <v>36269396</v>
          </cell>
        </row>
        <row r="383">
          <cell r="B383" t="str">
            <v>Hellenic Telecommunications</v>
          </cell>
          <cell r="C383" t="str">
            <v>HTO GA EQUITY</v>
          </cell>
          <cell r="D383" t="str">
            <v>W11951</v>
          </cell>
          <cell r="E383">
            <v>31</v>
          </cell>
          <cell r="F383">
            <v>41</v>
          </cell>
          <cell r="G383" t="str">
            <v>EUR</v>
          </cell>
          <cell r="I383">
            <v>36024909</v>
          </cell>
        </row>
        <row r="384">
          <cell r="B384" t="str">
            <v>KDDI Corp</v>
          </cell>
          <cell r="C384" t="str">
            <v>9433 JP EQUITY</v>
          </cell>
          <cell r="D384" t="str">
            <v>W06159</v>
          </cell>
          <cell r="E384">
            <v>31</v>
          </cell>
          <cell r="F384">
            <v>15</v>
          </cell>
          <cell r="G384" t="str">
            <v>JPY</v>
          </cell>
          <cell r="I384">
            <v>36271129</v>
          </cell>
        </row>
        <row r="385">
          <cell r="B385" t="str">
            <v>Ito-Yokado</v>
          </cell>
          <cell r="C385" t="str">
            <v>8264 JP EQUITY</v>
          </cell>
          <cell r="D385" t="str">
            <v>G13491</v>
          </cell>
          <cell r="E385">
            <v>30</v>
          </cell>
          <cell r="F385">
            <v>15</v>
          </cell>
          <cell r="G385" t="str">
            <v>JPY</v>
          </cell>
          <cell r="I385">
            <v>36271216</v>
          </cell>
        </row>
        <row r="386">
          <cell r="B386" t="str">
            <v>Aeon</v>
          </cell>
          <cell r="C386" t="str">
            <v>8267 JP EQUITY</v>
          </cell>
          <cell r="D386" t="str">
            <v>G17993</v>
          </cell>
          <cell r="E386">
            <v>30</v>
          </cell>
          <cell r="F386">
            <v>15</v>
          </cell>
          <cell r="G386" t="str">
            <v>JPY</v>
          </cell>
          <cell r="I386">
            <v>36269154</v>
          </cell>
        </row>
        <row r="387">
          <cell r="B387" t="str">
            <v>Oji Paper</v>
          </cell>
          <cell r="C387" t="str">
            <v>3861 JP EQUITY</v>
          </cell>
          <cell r="D387" t="str">
            <v>G13288</v>
          </cell>
          <cell r="E387">
            <v>29</v>
          </cell>
          <cell r="F387">
            <v>15</v>
          </cell>
          <cell r="G387" t="str">
            <v>JPY</v>
          </cell>
          <cell r="I387">
            <v>36270125</v>
          </cell>
        </row>
        <row r="388">
          <cell r="B388" t="str">
            <v>Nippon Paper Industries</v>
          </cell>
          <cell r="C388" t="str">
            <v>3863 JP EQUITY</v>
          </cell>
          <cell r="D388" t="str">
            <v>G10197</v>
          </cell>
          <cell r="E388">
            <v>29</v>
          </cell>
          <cell r="F388">
            <v>15</v>
          </cell>
          <cell r="G388" t="str">
            <v>JPY</v>
          </cell>
          <cell r="I388">
            <v>36269991</v>
          </cell>
        </row>
        <row r="389">
          <cell r="B389" t="str">
            <v>Nippon Oil</v>
          </cell>
          <cell r="C389" t="str">
            <v>5001 JP EQUITY</v>
          </cell>
          <cell r="D389" t="str">
            <v>G10066</v>
          </cell>
          <cell r="E389">
            <v>25</v>
          </cell>
          <cell r="F389">
            <v>15</v>
          </cell>
          <cell r="G389" t="str">
            <v>JPY</v>
          </cell>
          <cell r="I389">
            <v>36268689</v>
          </cell>
        </row>
        <row r="390">
          <cell r="B390" t="str">
            <v>Statoil</v>
          </cell>
          <cell r="C390" t="str">
            <v>STL NO EQUITY</v>
          </cell>
          <cell r="D390" t="str">
            <v>W07436</v>
          </cell>
          <cell r="E390">
            <v>25</v>
          </cell>
          <cell r="F390">
            <v>21</v>
          </cell>
          <cell r="G390" t="str">
            <v>NOK</v>
          </cell>
        </row>
        <row r="391">
          <cell r="B391" t="str">
            <v>Rio Tinto Plc</v>
          </cell>
          <cell r="C391" t="str">
            <v>RIO LN EQUITY</v>
          </cell>
          <cell r="D391" t="str">
            <v>G14636</v>
          </cell>
          <cell r="E391">
            <v>24</v>
          </cell>
          <cell r="F391">
            <v>27</v>
          </cell>
          <cell r="G391" t="str">
            <v>GBP</v>
          </cell>
          <cell r="I391">
            <v>36020940</v>
          </cell>
        </row>
        <row r="392">
          <cell r="B392" t="str">
            <v>Sompo Japan Insurance</v>
          </cell>
          <cell r="C392" t="str">
            <v>8755 JP EQUITY</v>
          </cell>
          <cell r="D392" t="str">
            <v>G13085</v>
          </cell>
          <cell r="E392">
            <v>21</v>
          </cell>
          <cell r="F392">
            <v>15</v>
          </cell>
          <cell r="G392" t="str">
            <v>JPY</v>
          </cell>
          <cell r="I392">
            <v>36010876</v>
          </cell>
        </row>
        <row r="393">
          <cell r="B393" t="str">
            <v>Bristol-Myers Squibb</v>
          </cell>
          <cell r="C393" t="str">
            <v>BMY US EQUITY</v>
          </cell>
          <cell r="D393">
            <v>110097</v>
          </cell>
          <cell r="E393">
            <v>18</v>
          </cell>
          <cell r="F393">
            <v>28</v>
          </cell>
          <cell r="G393" t="str">
            <v>USD</v>
          </cell>
          <cell r="I393">
            <v>36008603</v>
          </cell>
        </row>
        <row r="394">
          <cell r="B394" t="str">
            <v>Johnson and Johnson</v>
          </cell>
          <cell r="C394" t="str">
            <v>JNJ US EQUITY</v>
          </cell>
          <cell r="D394">
            <v>478160</v>
          </cell>
          <cell r="E394">
            <v>18</v>
          </cell>
          <cell r="F394">
            <v>28</v>
          </cell>
          <cell r="G394" t="str">
            <v>USD</v>
          </cell>
          <cell r="I394">
            <v>36008621</v>
          </cell>
        </row>
        <row r="395">
          <cell r="B395" t="str">
            <v>Chugai Pharmaceutical</v>
          </cell>
          <cell r="C395" t="str">
            <v>4519 JP EQUITY</v>
          </cell>
          <cell r="D395" t="str">
            <v>G10195</v>
          </cell>
          <cell r="E395">
            <v>18</v>
          </cell>
          <cell r="F395">
            <v>15</v>
          </cell>
          <cell r="G395" t="str">
            <v>JPY</v>
          </cell>
          <cell r="I395">
            <v>36270665</v>
          </cell>
        </row>
        <row r="396">
          <cell r="B396" t="str">
            <v>MBIA</v>
          </cell>
          <cell r="C396" t="str">
            <v>MBI US EQUITY</v>
          </cell>
          <cell r="D396" t="str">
            <v>55262C</v>
          </cell>
          <cell r="E396">
            <v>16</v>
          </cell>
          <cell r="F396">
            <v>28</v>
          </cell>
          <cell r="G396" t="str">
            <v>USD</v>
          </cell>
          <cell r="I396">
            <v>36032674</v>
          </cell>
        </row>
        <row r="397">
          <cell r="B397" t="str">
            <v>Nikko Cordial_Securities</v>
          </cell>
          <cell r="C397" t="str">
            <v>8603 JP EQUITY</v>
          </cell>
          <cell r="D397" t="str">
            <v>G12907</v>
          </cell>
          <cell r="E397">
            <v>16</v>
          </cell>
          <cell r="F397">
            <v>15</v>
          </cell>
          <cell r="G397" t="str">
            <v>JPY</v>
          </cell>
          <cell r="I397">
            <v>36079209</v>
          </cell>
        </row>
        <row r="398">
          <cell r="B398" t="str">
            <v>Credit Saison</v>
          </cell>
          <cell r="C398" t="str">
            <v>8253 JP EQUITY</v>
          </cell>
          <cell r="D398" t="str">
            <v>G13369</v>
          </cell>
          <cell r="E398">
            <v>16</v>
          </cell>
          <cell r="F398">
            <v>15</v>
          </cell>
          <cell r="G398" t="str">
            <v>JPY</v>
          </cell>
          <cell r="I398">
            <v>36366090</v>
          </cell>
        </row>
        <row r="399">
          <cell r="B399" t="str">
            <v>Tembec Inc</v>
          </cell>
          <cell r="C399" t="str">
            <v>TBC CN EQUITY</v>
          </cell>
          <cell r="D399" t="str">
            <v>C10322</v>
          </cell>
          <cell r="E399">
            <v>29</v>
          </cell>
          <cell r="F399">
            <v>6</v>
          </cell>
          <cell r="G399" t="str">
            <v>CAD</v>
          </cell>
          <cell r="I399">
            <v>36134648</v>
          </cell>
        </row>
        <row r="400">
          <cell r="B400" t="str">
            <v>Primedia Inc</v>
          </cell>
          <cell r="C400" t="str">
            <v>PRM US EQUITY</v>
          </cell>
          <cell r="D400">
            <v>482727</v>
          </cell>
          <cell r="E400">
            <v>29</v>
          </cell>
          <cell r="F400">
            <v>28</v>
          </cell>
          <cell r="G400" t="str">
            <v>USD</v>
          </cell>
          <cell r="I400">
            <v>36275249</v>
          </cell>
        </row>
        <row r="401">
          <cell r="B401" t="str">
            <v>Service Corp International</v>
          </cell>
          <cell r="C401" t="str">
            <v>SRV US EQUITY</v>
          </cell>
          <cell r="D401">
            <v>817565</v>
          </cell>
          <cell r="E401">
            <v>28</v>
          </cell>
          <cell r="F401">
            <v>28</v>
          </cell>
          <cell r="G401" t="str">
            <v>USD</v>
          </cell>
          <cell r="I401">
            <v>36285752</v>
          </cell>
        </row>
        <row r="402">
          <cell r="B402" t="str">
            <v>Vintage Petroleum Inc</v>
          </cell>
          <cell r="C402" t="str">
            <v>VPI US EQUITY</v>
          </cell>
          <cell r="D402">
            <v>927460</v>
          </cell>
          <cell r="E402">
            <v>25</v>
          </cell>
          <cell r="F402">
            <v>28</v>
          </cell>
          <cell r="G402" t="str">
            <v>USD</v>
          </cell>
          <cell r="I402">
            <v>36014237</v>
          </cell>
        </row>
        <row r="403">
          <cell r="B403" t="str">
            <v>Pride International Inc</v>
          </cell>
          <cell r="C403" t="str">
            <v>PDE US EQUITY</v>
          </cell>
          <cell r="D403">
            <v>741541</v>
          </cell>
          <cell r="E403">
            <v>25</v>
          </cell>
          <cell r="F403">
            <v>28</v>
          </cell>
          <cell r="G403" t="str">
            <v>USD</v>
          </cell>
          <cell r="I403">
            <v>36029120</v>
          </cell>
        </row>
        <row r="404">
          <cell r="B404" t="str">
            <v>Pioneer Natural</v>
          </cell>
          <cell r="C404" t="str">
            <v>PXD US EQUITY</v>
          </cell>
          <cell r="D404">
            <v>701016</v>
          </cell>
          <cell r="E404">
            <v>25</v>
          </cell>
          <cell r="F404">
            <v>28</v>
          </cell>
          <cell r="G404" t="str">
            <v>USD</v>
          </cell>
          <cell r="I404">
            <v>36274478</v>
          </cell>
        </row>
        <row r="405">
          <cell r="B405" t="str">
            <v>Forest Oil Corp</v>
          </cell>
          <cell r="C405" t="str">
            <v>FST US EQUITY</v>
          </cell>
          <cell r="D405">
            <v>346091</v>
          </cell>
          <cell r="E405">
            <v>25</v>
          </cell>
          <cell r="F405">
            <v>28</v>
          </cell>
          <cell r="G405" t="str">
            <v>USD</v>
          </cell>
          <cell r="I405">
            <v>36061994</v>
          </cell>
        </row>
        <row r="406">
          <cell r="B406" t="str">
            <v>Chesapeake Energy Corp</v>
          </cell>
          <cell r="C406" t="str">
            <v>CHK US EQUITY</v>
          </cell>
          <cell r="D406">
            <v>165167</v>
          </cell>
          <cell r="E406">
            <v>25</v>
          </cell>
          <cell r="F406">
            <v>28</v>
          </cell>
          <cell r="G406" t="str">
            <v>USD</v>
          </cell>
          <cell r="I406">
            <v>36274121</v>
          </cell>
        </row>
        <row r="407">
          <cell r="B407" t="str">
            <v>AK Steel Corp</v>
          </cell>
          <cell r="C407" t="str">
            <v>93610Z US EQUITY</v>
          </cell>
          <cell r="E407">
            <v>24</v>
          </cell>
          <cell r="F407">
            <v>28</v>
          </cell>
          <cell r="G407" t="str">
            <v>USD</v>
          </cell>
          <cell r="I407">
            <v>36062142</v>
          </cell>
        </row>
        <row r="408">
          <cell r="B408" t="str">
            <v>United States Steel Corp</v>
          </cell>
          <cell r="C408" t="str">
            <v>X US EQUITY</v>
          </cell>
          <cell r="D408" t="str">
            <v>90337T</v>
          </cell>
          <cell r="E408">
            <v>24</v>
          </cell>
          <cell r="F408">
            <v>28</v>
          </cell>
          <cell r="G408" t="str">
            <v>USD</v>
          </cell>
          <cell r="I408">
            <v>36273298</v>
          </cell>
        </row>
        <row r="409">
          <cell r="B409" t="str">
            <v>Hasbro Inc</v>
          </cell>
          <cell r="C409" t="str">
            <v>HAS US EQUITY</v>
          </cell>
          <cell r="D409">
            <v>418056</v>
          </cell>
          <cell r="E409">
            <v>22</v>
          </cell>
          <cell r="F409">
            <v>28</v>
          </cell>
          <cell r="G409" t="str">
            <v>USD</v>
          </cell>
          <cell r="I409">
            <v>36067894</v>
          </cell>
        </row>
        <row r="410">
          <cell r="B410" t="str">
            <v>Regal Cinemas Inc</v>
          </cell>
          <cell r="C410" t="str">
            <v>72376Z US EQUITY</v>
          </cell>
          <cell r="D410">
            <v>758754</v>
          </cell>
          <cell r="E410">
            <v>22</v>
          </cell>
          <cell r="F410">
            <v>28</v>
          </cell>
          <cell r="G410" t="str">
            <v>USD</v>
          </cell>
        </row>
        <row r="411">
          <cell r="B411" t="str">
            <v>Argosy Gaming Corp</v>
          </cell>
          <cell r="C411" t="str">
            <v>AGY US EQUITY</v>
          </cell>
          <cell r="D411">
            <v>40228</v>
          </cell>
          <cell r="E411">
            <v>20</v>
          </cell>
          <cell r="F411">
            <v>28</v>
          </cell>
          <cell r="G411" t="str">
            <v>USD</v>
          </cell>
          <cell r="I411">
            <v>36366785</v>
          </cell>
        </row>
        <row r="412">
          <cell r="B412" t="str">
            <v>Station Casinos Inc</v>
          </cell>
          <cell r="C412" t="str">
            <v>STN US EQUITY</v>
          </cell>
          <cell r="D412">
            <v>857689</v>
          </cell>
          <cell r="E412">
            <v>20</v>
          </cell>
          <cell r="F412">
            <v>28</v>
          </cell>
          <cell r="G412" t="str">
            <v>USD</v>
          </cell>
          <cell r="I412">
            <v>36054414</v>
          </cell>
        </row>
        <row r="413">
          <cell r="B413" t="str">
            <v>Genzyme Corp</v>
          </cell>
          <cell r="C413" t="str">
            <v>GENZ US EQUITY</v>
          </cell>
          <cell r="D413">
            <v>372917</v>
          </cell>
          <cell r="E413">
            <v>18</v>
          </cell>
          <cell r="F413">
            <v>28</v>
          </cell>
          <cell r="G413" t="str">
            <v>USD</v>
          </cell>
          <cell r="I413">
            <v>36077054</v>
          </cell>
        </row>
        <row r="414">
          <cell r="B414" t="str">
            <v>Beverly Enterprises Inc</v>
          </cell>
          <cell r="C414" t="str">
            <v>BEV US EQUITY</v>
          </cell>
          <cell r="D414">
            <v>87851</v>
          </cell>
          <cell r="E414">
            <v>18</v>
          </cell>
          <cell r="F414">
            <v>28</v>
          </cell>
          <cell r="G414" t="str">
            <v>USD</v>
          </cell>
          <cell r="I414">
            <v>36054122</v>
          </cell>
        </row>
        <row r="415">
          <cell r="B415" t="str">
            <v>Triad Hospitals Inc</v>
          </cell>
          <cell r="C415" t="str">
            <v>TRI US EQUITY</v>
          </cell>
          <cell r="D415" t="str">
            <v>N05432</v>
          </cell>
          <cell r="E415">
            <v>18</v>
          </cell>
          <cell r="F415">
            <v>28</v>
          </cell>
          <cell r="G415" t="str">
            <v>USD</v>
          </cell>
          <cell r="I415">
            <v>36368136</v>
          </cell>
        </row>
        <row r="416">
          <cell r="B416" t="str">
            <v>Tenet Healthcare Corp</v>
          </cell>
          <cell r="C416" t="str">
            <v>THC US EQUITY</v>
          </cell>
          <cell r="D416">
            <v>636886</v>
          </cell>
          <cell r="E416">
            <v>18</v>
          </cell>
          <cell r="F416">
            <v>28</v>
          </cell>
          <cell r="G416" t="str">
            <v>USD</v>
          </cell>
          <cell r="I416">
            <v>36053910</v>
          </cell>
        </row>
        <row r="417">
          <cell r="B417" t="str">
            <v>Amerisource Bergen Corp</v>
          </cell>
          <cell r="C417" t="str">
            <v>ABC US EQUITY</v>
          </cell>
          <cell r="D417" t="str">
            <v>N01192</v>
          </cell>
          <cell r="E417">
            <v>18</v>
          </cell>
          <cell r="F417">
            <v>28</v>
          </cell>
          <cell r="G417" t="str">
            <v>USD</v>
          </cell>
          <cell r="I417">
            <v>36364576</v>
          </cell>
        </row>
        <row r="418">
          <cell r="B418" t="str">
            <v>Case Credit Corp</v>
          </cell>
          <cell r="C418" t="str">
            <v>7062Z US EQUITY</v>
          </cell>
          <cell r="E418">
            <v>16</v>
          </cell>
          <cell r="F418">
            <v>28</v>
          </cell>
          <cell r="G418" t="str">
            <v>USD</v>
          </cell>
        </row>
        <row r="419">
          <cell r="B419" t="str">
            <v>Scotts Company</v>
          </cell>
          <cell r="C419" t="str">
            <v>SMG US EQUITY</v>
          </cell>
          <cell r="D419" t="str">
            <v>81099X</v>
          </cell>
          <cell r="E419">
            <v>15</v>
          </cell>
          <cell r="F419">
            <v>28</v>
          </cell>
          <cell r="G419" t="str">
            <v>USD</v>
          </cell>
          <cell r="I419">
            <v>36069562</v>
          </cell>
        </row>
        <row r="420">
          <cell r="B420" t="str">
            <v>IMC Global Inc</v>
          </cell>
          <cell r="C420" t="str">
            <v>IGL US EQUITY</v>
          </cell>
          <cell r="D420">
            <v>449669</v>
          </cell>
          <cell r="E420">
            <v>15</v>
          </cell>
          <cell r="F420">
            <v>28</v>
          </cell>
          <cell r="G420" t="str">
            <v>USD</v>
          </cell>
          <cell r="I420">
            <v>36273527</v>
          </cell>
        </row>
        <row r="421">
          <cell r="B421" t="str">
            <v>Fairchild Semiconductor Int.</v>
          </cell>
          <cell r="C421" t="str">
            <v>FCS US EQUITY</v>
          </cell>
          <cell r="D421" t="str">
            <v>N04132</v>
          </cell>
          <cell r="E421">
            <v>14</v>
          </cell>
          <cell r="F421">
            <v>28</v>
          </cell>
          <cell r="G421" t="str">
            <v>USD</v>
          </cell>
          <cell r="I421">
            <v>36366976</v>
          </cell>
        </row>
        <row r="422">
          <cell r="B422" t="str">
            <v>Flextronics Intern. Ltd</v>
          </cell>
          <cell r="C422" t="str">
            <v>FLEX US EQUITY</v>
          </cell>
          <cell r="E422">
            <v>14</v>
          </cell>
          <cell r="F422">
            <v>23</v>
          </cell>
          <cell r="G422" t="str">
            <v>SGD</v>
          </cell>
          <cell r="I422">
            <v>36067384</v>
          </cell>
        </row>
        <row r="423">
          <cell r="B423" t="str">
            <v>L3 Communications Hold. Inc</v>
          </cell>
          <cell r="C423" t="str">
            <v>LLL US EQUITY</v>
          </cell>
          <cell r="D423" t="str">
            <v>N04781</v>
          </cell>
          <cell r="E423">
            <v>14</v>
          </cell>
          <cell r="F423">
            <v>28</v>
          </cell>
          <cell r="G423" t="str">
            <v>USD</v>
          </cell>
          <cell r="I423">
            <v>36275012</v>
          </cell>
        </row>
        <row r="424">
          <cell r="B424" t="str">
            <v>Waste Management Inc</v>
          </cell>
          <cell r="C424" t="str">
            <v>WMI US EQUITY</v>
          </cell>
          <cell r="D424">
            <v>902917</v>
          </cell>
          <cell r="E424">
            <v>13</v>
          </cell>
          <cell r="F424">
            <v>28</v>
          </cell>
          <cell r="G424" t="str">
            <v>USD</v>
          </cell>
          <cell r="I424">
            <v>36014498</v>
          </cell>
        </row>
        <row r="425">
          <cell r="B425" t="str">
            <v>United Rentals Inc</v>
          </cell>
          <cell r="C425" t="str">
            <v>URI US EQUITY</v>
          </cell>
          <cell r="D425" t="str">
            <v>N04446</v>
          </cell>
          <cell r="E425">
            <v>12</v>
          </cell>
          <cell r="F425">
            <v>28</v>
          </cell>
          <cell r="G425" t="str">
            <v>USD</v>
          </cell>
          <cell r="I425">
            <v>36275485</v>
          </cell>
        </row>
        <row r="426">
          <cell r="B426" t="str">
            <v>Ball Corp</v>
          </cell>
          <cell r="C426" t="str">
            <v>BLL US EQUITY</v>
          </cell>
          <cell r="D426">
            <v>58498</v>
          </cell>
          <cell r="E426">
            <v>9</v>
          </cell>
          <cell r="F426">
            <v>28</v>
          </cell>
          <cell r="G426" t="str">
            <v>USD</v>
          </cell>
          <cell r="I426">
            <v>36046188</v>
          </cell>
        </row>
        <row r="427">
          <cell r="B427" t="str">
            <v>Owens Illinois Inc</v>
          </cell>
          <cell r="C427" t="str">
            <v>OI US EQUITY</v>
          </cell>
          <cell r="D427">
            <v>690768</v>
          </cell>
          <cell r="E427">
            <v>9</v>
          </cell>
          <cell r="F427">
            <v>28</v>
          </cell>
          <cell r="G427" t="str">
            <v>USD</v>
          </cell>
          <cell r="I427">
            <v>36015378</v>
          </cell>
        </row>
        <row r="428">
          <cell r="B428" t="str">
            <v>Stone Container Corp</v>
          </cell>
          <cell r="C428" t="str">
            <v>1567Q US EQUITY</v>
          </cell>
          <cell r="D428">
            <v>861589</v>
          </cell>
          <cell r="E428">
            <v>9</v>
          </cell>
          <cell r="F428">
            <v>28</v>
          </cell>
          <cell r="G428" t="str">
            <v>USD</v>
          </cell>
          <cell r="I428">
            <v>36374318</v>
          </cell>
        </row>
        <row r="429">
          <cell r="B429" t="str">
            <v>Lyondell Chemical Company</v>
          </cell>
          <cell r="C429" t="str">
            <v>LYO US EQUITY</v>
          </cell>
          <cell r="D429">
            <v>552078</v>
          </cell>
          <cell r="E429">
            <v>8</v>
          </cell>
          <cell r="F429">
            <v>28</v>
          </cell>
          <cell r="G429" t="str">
            <v>USD</v>
          </cell>
          <cell r="I429">
            <v>36034985</v>
          </cell>
        </row>
        <row r="430">
          <cell r="B430" t="str">
            <v>Briggs and Stratton Corp</v>
          </cell>
          <cell r="C430" t="str">
            <v>BGG US EQUITY</v>
          </cell>
          <cell r="D430">
            <v>109043</v>
          </cell>
          <cell r="E430">
            <v>6</v>
          </cell>
          <cell r="F430">
            <v>28</v>
          </cell>
          <cell r="G430" t="str">
            <v>USD</v>
          </cell>
          <cell r="I430">
            <v>36140587</v>
          </cell>
        </row>
        <row r="431">
          <cell r="B431" t="str">
            <v>American Standard Cmps Inc</v>
          </cell>
          <cell r="C431" t="str">
            <v>ASD US EQUITY</v>
          </cell>
          <cell r="D431">
            <v>29717</v>
          </cell>
          <cell r="E431">
            <v>6</v>
          </cell>
          <cell r="F431">
            <v>28</v>
          </cell>
          <cell r="G431" t="str">
            <v>USD</v>
          </cell>
          <cell r="I431">
            <v>36008942</v>
          </cell>
        </row>
        <row r="432">
          <cell r="B432" t="str">
            <v>Felcor Lodging Trust Inc</v>
          </cell>
          <cell r="C432" t="str">
            <v>FCH US EQUITY</v>
          </cell>
          <cell r="D432" t="str">
            <v>N00555</v>
          </cell>
          <cell r="E432">
            <v>6</v>
          </cell>
          <cell r="F432">
            <v>28</v>
          </cell>
          <cell r="G432" t="str">
            <v>USD</v>
          </cell>
          <cell r="I432">
            <v>36274038</v>
          </cell>
        </row>
        <row r="433">
          <cell r="B433" t="str">
            <v>DR Horton Inc</v>
          </cell>
          <cell r="C433" t="str">
            <v>DHI US EQUITY</v>
          </cell>
          <cell r="D433" t="str">
            <v>23331A</v>
          </cell>
          <cell r="E433">
            <v>6</v>
          </cell>
          <cell r="F433">
            <v>28</v>
          </cell>
          <cell r="G433" t="str">
            <v>USD</v>
          </cell>
          <cell r="I433">
            <v>36377523</v>
          </cell>
        </row>
        <row r="434">
          <cell r="B434" t="str">
            <v>Lennar Corp</v>
          </cell>
          <cell r="C434" t="str">
            <v>LEN US EQUITY</v>
          </cell>
          <cell r="D434">
            <v>526057</v>
          </cell>
          <cell r="E434">
            <v>6</v>
          </cell>
          <cell r="F434">
            <v>28</v>
          </cell>
          <cell r="G434" t="str">
            <v>USD</v>
          </cell>
          <cell r="I434">
            <v>36272612</v>
          </cell>
        </row>
        <row r="435">
          <cell r="B435" t="str">
            <v>Insight Communications Inc</v>
          </cell>
          <cell r="C435" t="str">
            <v>ICCI US EQUITY</v>
          </cell>
          <cell r="D435" t="str">
            <v>N05552</v>
          </cell>
          <cell r="E435">
            <v>5</v>
          </cell>
          <cell r="F435">
            <v>28</v>
          </cell>
          <cell r="G435" t="str">
            <v>USD</v>
          </cell>
          <cell r="I435">
            <v>36273154</v>
          </cell>
        </row>
        <row r="436">
          <cell r="B436" t="str">
            <v>CSC Holdings Inc</v>
          </cell>
          <cell r="C436" t="str">
            <v>12910Z US EQUITY</v>
          </cell>
          <cell r="E436">
            <v>5</v>
          </cell>
          <cell r="F436">
            <v>28</v>
          </cell>
          <cell r="G436" t="str">
            <v>USD</v>
          </cell>
          <cell r="I436">
            <v>36095284</v>
          </cell>
        </row>
        <row r="437">
          <cell r="B437" t="str">
            <v>Dole Food Company_Inc</v>
          </cell>
          <cell r="C437" t="str">
            <v>DOL US EQUITY</v>
          </cell>
          <cell r="D437">
            <v>148429</v>
          </cell>
          <cell r="E437">
            <v>4</v>
          </cell>
          <cell r="F437">
            <v>28</v>
          </cell>
          <cell r="G437" t="str">
            <v>USD</v>
          </cell>
          <cell r="I437">
            <v>36017303</v>
          </cell>
        </row>
        <row r="438">
          <cell r="B438" t="str">
            <v>Constellation Brands Inc</v>
          </cell>
          <cell r="C438" t="str">
            <v>STZ US EQUITY</v>
          </cell>
          <cell r="D438">
            <v>137219</v>
          </cell>
          <cell r="E438">
            <v>4</v>
          </cell>
          <cell r="F438">
            <v>28</v>
          </cell>
          <cell r="G438" t="str">
            <v>USD</v>
          </cell>
          <cell r="I438">
            <v>36009017</v>
          </cell>
        </row>
        <row r="439">
          <cell r="B439" t="str">
            <v>Yum! Brands Inc</v>
          </cell>
          <cell r="C439" t="str">
            <v>YUM US EQUITY</v>
          </cell>
          <cell r="D439" t="str">
            <v>N03932</v>
          </cell>
          <cell r="E439">
            <v>4</v>
          </cell>
          <cell r="F439">
            <v>28</v>
          </cell>
          <cell r="G439" t="str">
            <v>USD</v>
          </cell>
          <cell r="I439">
            <v>36015982</v>
          </cell>
        </row>
        <row r="440">
          <cell r="B440" t="str">
            <v>Lear Corp</v>
          </cell>
          <cell r="C440" t="str">
            <v>LEA US EQUITY</v>
          </cell>
          <cell r="D440">
            <v>521897</v>
          </cell>
          <cell r="E440">
            <v>2</v>
          </cell>
          <cell r="F440">
            <v>28</v>
          </cell>
          <cell r="G440" t="str">
            <v>USD</v>
          </cell>
          <cell r="I440">
            <v>36013183</v>
          </cell>
        </row>
        <row r="441">
          <cell r="B441" t="str">
            <v>Oneok Inc</v>
          </cell>
          <cell r="C441" t="str">
            <v>OKE US EQUITY</v>
          </cell>
          <cell r="D441">
            <v>682678</v>
          </cell>
          <cell r="E441">
            <v>33</v>
          </cell>
          <cell r="F441">
            <v>28</v>
          </cell>
          <cell r="G441" t="str">
            <v>USD</v>
          </cell>
          <cell r="I441">
            <v>36134726</v>
          </cell>
        </row>
        <row r="442">
          <cell r="B442" t="str">
            <v>CenturyTel Inc</v>
          </cell>
          <cell r="C442" t="str">
            <v>CTL US EQUITY</v>
          </cell>
          <cell r="D442">
            <v>156686</v>
          </cell>
          <cell r="E442">
            <v>31</v>
          </cell>
          <cell r="F442">
            <v>28</v>
          </cell>
          <cell r="G442" t="str">
            <v>USD</v>
          </cell>
          <cell r="I442">
            <v>36368555</v>
          </cell>
        </row>
        <row r="443">
          <cell r="B443" t="str">
            <v>Alltel Corp</v>
          </cell>
          <cell r="C443" t="str">
            <v>AT US EQUITY</v>
          </cell>
          <cell r="D443">
            <v>20039</v>
          </cell>
          <cell r="E443">
            <v>31</v>
          </cell>
          <cell r="F443">
            <v>28</v>
          </cell>
          <cell r="G443" t="str">
            <v>USD</v>
          </cell>
          <cell r="I443">
            <v>36134172</v>
          </cell>
        </row>
        <row r="444">
          <cell r="B444" t="str">
            <v xml:space="preserve">Cingular Wireless Llc </v>
          </cell>
          <cell r="C444" t="str">
            <v>24004Z US EQUITY</v>
          </cell>
          <cell r="E444">
            <v>31</v>
          </cell>
          <cell r="F444">
            <v>28</v>
          </cell>
          <cell r="G444" t="str">
            <v>USD</v>
          </cell>
          <cell r="I444">
            <v>36067354</v>
          </cell>
        </row>
        <row r="445">
          <cell r="B445" t="str">
            <v>Teleph. and Data Syst. Inc</v>
          </cell>
          <cell r="C445" t="str">
            <v>TDS US EQUITY</v>
          </cell>
          <cell r="D445">
            <v>879433</v>
          </cell>
          <cell r="E445">
            <v>31</v>
          </cell>
          <cell r="F445">
            <v>28</v>
          </cell>
          <cell r="G445" t="str">
            <v>USD</v>
          </cell>
          <cell r="I445">
            <v>36274923</v>
          </cell>
        </row>
        <row r="446">
          <cell r="B446" t="str">
            <v>Unum Provident Corp</v>
          </cell>
          <cell r="C446" t="str">
            <v>UNM US EQUITY</v>
          </cell>
          <cell r="D446">
            <v>903192</v>
          </cell>
          <cell r="E446">
            <v>21</v>
          </cell>
          <cell r="F446">
            <v>28</v>
          </cell>
          <cell r="G446" t="str">
            <v>USD</v>
          </cell>
          <cell r="I446">
            <v>36071017</v>
          </cell>
        </row>
        <row r="447">
          <cell r="B447" t="str">
            <v>Liberty Media Corp</v>
          </cell>
          <cell r="C447" t="str">
            <v>L US EQUITY</v>
          </cell>
          <cell r="D447" t="str">
            <v>N02096</v>
          </cell>
          <cell r="E447">
            <v>5</v>
          </cell>
          <cell r="F447">
            <v>28</v>
          </cell>
          <cell r="G447" t="str">
            <v>USD</v>
          </cell>
          <cell r="I447">
            <v>36066849</v>
          </cell>
        </row>
        <row r="448">
          <cell r="B448" t="str">
            <v>BorgWarner Inc</v>
          </cell>
          <cell r="C448" t="str">
            <v>BWA US EQUITY</v>
          </cell>
          <cell r="D448">
            <v>99724</v>
          </cell>
          <cell r="E448">
            <v>2</v>
          </cell>
          <cell r="F448">
            <v>28</v>
          </cell>
          <cell r="G448" t="str">
            <v>USD</v>
          </cell>
          <cell r="I448">
            <v>36008990</v>
          </cell>
        </row>
        <row r="449">
          <cell r="B449" t="str">
            <v>Cooper Tire and Rubber Co</v>
          </cell>
          <cell r="C449" t="str">
            <v>CTB US EQUITY</v>
          </cell>
          <cell r="D449">
            <v>216831</v>
          </cell>
          <cell r="E449">
            <v>2</v>
          </cell>
          <cell r="F449">
            <v>28</v>
          </cell>
          <cell r="G449" t="str">
            <v>USD</v>
          </cell>
          <cell r="I449">
            <v>36134413</v>
          </cell>
        </row>
        <row r="450">
          <cell r="B450" t="str">
            <v>Israel Electric Corp Ltd</v>
          </cell>
          <cell r="C450" t="str">
            <v>1002Z IT EQUITY</v>
          </cell>
          <cell r="E450">
            <v>33</v>
          </cell>
          <cell r="F450">
            <v>61</v>
          </cell>
          <cell r="G450" t="str">
            <v>ILS</v>
          </cell>
          <cell r="I450">
            <v>36025017</v>
          </cell>
        </row>
        <row r="451">
          <cell r="B451" t="str">
            <v>CEZ</v>
          </cell>
          <cell r="C451" t="str">
            <v>CEZ CP EQUITY</v>
          </cell>
          <cell r="D451" t="str">
            <v>W11867</v>
          </cell>
          <cell r="E451">
            <v>33</v>
          </cell>
          <cell r="F451">
            <v>62</v>
          </cell>
          <cell r="G451" t="str">
            <v>CZK</v>
          </cell>
          <cell r="I451">
            <v>36025601</v>
          </cell>
        </row>
        <row r="452">
          <cell r="B452" t="str">
            <v>Southwest Airlines</v>
          </cell>
          <cell r="C452" t="str">
            <v>LUV US EQUITY</v>
          </cell>
          <cell r="D452">
            <v>844741</v>
          </cell>
          <cell r="E452">
            <v>27</v>
          </cell>
          <cell r="F452">
            <v>28</v>
          </cell>
          <cell r="G452" t="str">
            <v>USD</v>
          </cell>
          <cell r="I452">
            <v>36033563</v>
          </cell>
        </row>
        <row r="453">
          <cell r="B453" t="str">
            <v>Estee Lauder Companies Inc</v>
          </cell>
          <cell r="C453" t="str">
            <v>EL US EQUITY</v>
          </cell>
          <cell r="D453" t="str">
            <v>N01616</v>
          </cell>
          <cell r="E453">
            <v>26</v>
          </cell>
          <cell r="F453">
            <v>28</v>
          </cell>
          <cell r="G453" t="str">
            <v>USD</v>
          </cell>
          <cell r="I453">
            <v>36017307</v>
          </cell>
        </row>
        <row r="454">
          <cell r="B454" t="str">
            <v>Kimberly-Clark Corp</v>
          </cell>
          <cell r="C454" t="str">
            <v>KMB US EQUITY</v>
          </cell>
          <cell r="D454">
            <v>494368</v>
          </cell>
          <cell r="E454">
            <v>26</v>
          </cell>
          <cell r="F454">
            <v>28</v>
          </cell>
          <cell r="G454" t="str">
            <v>USD</v>
          </cell>
          <cell r="I454">
            <v>36017472</v>
          </cell>
        </row>
        <row r="455">
          <cell r="B455" t="str">
            <v>Clorox Co</v>
          </cell>
          <cell r="C455" t="str">
            <v>CLX US EQUITY</v>
          </cell>
          <cell r="D455">
            <v>189054</v>
          </cell>
          <cell r="E455">
            <v>26</v>
          </cell>
          <cell r="F455">
            <v>28</v>
          </cell>
          <cell r="G455" t="str">
            <v>USD</v>
          </cell>
          <cell r="I455">
            <v>36028177</v>
          </cell>
        </row>
        <row r="456">
          <cell r="B456" t="str">
            <v>Alberto-Culver Co</v>
          </cell>
          <cell r="C456" t="str">
            <v>ACV US EQUITY</v>
          </cell>
          <cell r="D456">
            <v>13068</v>
          </cell>
          <cell r="E456">
            <v>26</v>
          </cell>
          <cell r="F456">
            <v>28</v>
          </cell>
          <cell r="G456" t="str">
            <v>USD</v>
          </cell>
          <cell r="I456">
            <v>36133268</v>
          </cell>
        </row>
        <row r="457">
          <cell r="B457" t="str">
            <v>Reckitt Benckiser Plc</v>
          </cell>
          <cell r="C457" t="str">
            <v>RB/ LN EQUITY</v>
          </cell>
          <cell r="D457" t="str">
            <v>G16829</v>
          </cell>
          <cell r="E457">
            <v>26</v>
          </cell>
          <cell r="F457">
            <v>27</v>
          </cell>
          <cell r="G457" t="str">
            <v>GBP</v>
          </cell>
          <cell r="I457">
            <v>36053348</v>
          </cell>
        </row>
        <row r="458">
          <cell r="B458" t="str">
            <v>International Power Plc</v>
          </cell>
          <cell r="C458" t="str">
            <v>IPR LN EQUITY</v>
          </cell>
          <cell r="D458" t="str">
            <v>G14427</v>
          </cell>
          <cell r="E458">
            <v>33</v>
          </cell>
          <cell r="F458">
            <v>27</v>
          </cell>
          <cell r="G458" t="str">
            <v>GBP</v>
          </cell>
          <cell r="I458">
            <v>36005382</v>
          </cell>
        </row>
        <row r="459">
          <cell r="B459" t="str">
            <v>MDU Resources Group Inc</v>
          </cell>
          <cell r="C459" t="str">
            <v>MDU US EQUITY</v>
          </cell>
          <cell r="D459">
            <v>552690</v>
          </cell>
          <cell r="E459">
            <v>33</v>
          </cell>
          <cell r="F459">
            <v>28</v>
          </cell>
          <cell r="G459" t="str">
            <v>USD</v>
          </cell>
          <cell r="I459">
            <v>36076823</v>
          </cell>
        </row>
        <row r="460">
          <cell r="B460" t="str">
            <v>Equitable Resources Inc</v>
          </cell>
          <cell r="C460" t="str">
            <v>EQT US EQUITY</v>
          </cell>
          <cell r="D460">
            <v>294549</v>
          </cell>
          <cell r="E460">
            <v>33</v>
          </cell>
          <cell r="F460">
            <v>28</v>
          </cell>
          <cell r="G460" t="str">
            <v>USD</v>
          </cell>
          <cell r="I460">
            <v>36272616</v>
          </cell>
        </row>
        <row r="461">
          <cell r="B461" t="str">
            <v>Scott. and South. En. Plc</v>
          </cell>
          <cell r="C461" t="str">
            <v>SSE LN EQUITY</v>
          </cell>
          <cell r="D461" t="str">
            <v>G14666</v>
          </cell>
          <cell r="E461">
            <v>33</v>
          </cell>
          <cell r="F461">
            <v>27</v>
          </cell>
          <cell r="G461" t="str">
            <v>GBP</v>
          </cell>
          <cell r="I461">
            <v>36016455</v>
          </cell>
        </row>
        <row r="462">
          <cell r="B462" t="str">
            <v>AWG Plc</v>
          </cell>
          <cell r="C462" t="str">
            <v>AWG LN EQUITY</v>
          </cell>
          <cell r="D462" t="str">
            <v>G13563</v>
          </cell>
          <cell r="E462">
            <v>33</v>
          </cell>
          <cell r="F462">
            <v>27</v>
          </cell>
          <cell r="G462" t="str">
            <v>GBP</v>
          </cell>
          <cell r="I462">
            <v>36000249</v>
          </cell>
        </row>
        <row r="463">
          <cell r="B463" t="str">
            <v>Schlumberger Ltd</v>
          </cell>
          <cell r="C463" t="str">
            <v>SLB US EQUITY</v>
          </cell>
          <cell r="D463">
            <v>806857</v>
          </cell>
          <cell r="E463">
            <v>33</v>
          </cell>
          <cell r="F463">
            <v>28</v>
          </cell>
          <cell r="G463" t="str">
            <v>USD</v>
          </cell>
          <cell r="I463">
            <v>36017354</v>
          </cell>
        </row>
        <row r="464">
          <cell r="B464" t="str">
            <v>Consolidated Edison Inc</v>
          </cell>
          <cell r="C464" t="str">
            <v>ED US EQUITY</v>
          </cell>
          <cell r="D464">
            <v>209111</v>
          </cell>
          <cell r="E464">
            <v>33</v>
          </cell>
          <cell r="F464">
            <v>28</v>
          </cell>
          <cell r="G464" t="str">
            <v>USD</v>
          </cell>
          <cell r="I464">
            <v>36066604</v>
          </cell>
        </row>
        <row r="465">
          <cell r="B465" t="str">
            <v>WGL Holdings Inc</v>
          </cell>
          <cell r="C465" t="str">
            <v>WGL US EQUITY</v>
          </cell>
          <cell r="D465">
            <v>938837</v>
          </cell>
          <cell r="E465">
            <v>33</v>
          </cell>
          <cell r="F465">
            <v>28</v>
          </cell>
          <cell r="G465" t="str">
            <v>USD</v>
          </cell>
          <cell r="I465">
            <v>36366674</v>
          </cell>
        </row>
        <row r="466">
          <cell r="B466" t="str">
            <v>Nicor Inc</v>
          </cell>
          <cell r="C466" t="str">
            <v>GAS US EQUITY</v>
          </cell>
          <cell r="D466">
            <v>654086</v>
          </cell>
          <cell r="E466">
            <v>33</v>
          </cell>
          <cell r="F466">
            <v>28</v>
          </cell>
          <cell r="G466" t="str">
            <v>USD</v>
          </cell>
          <cell r="I466">
            <v>36151599</v>
          </cell>
        </row>
        <row r="467">
          <cell r="B467" t="str">
            <v>KeySpan Corp</v>
          </cell>
          <cell r="C467" t="str">
            <v>KSE US EQUITY</v>
          </cell>
          <cell r="D467">
            <v>114259</v>
          </cell>
          <cell r="E467">
            <v>33</v>
          </cell>
          <cell r="F467">
            <v>28</v>
          </cell>
          <cell r="G467" t="str">
            <v>USD</v>
          </cell>
          <cell r="I467">
            <v>36079591</v>
          </cell>
        </row>
        <row r="468">
          <cell r="B468" t="str">
            <v>Cintas Corp</v>
          </cell>
          <cell r="C468" t="str">
            <v>CTAS US EQUITY</v>
          </cell>
          <cell r="D468">
            <v>172908</v>
          </cell>
          <cell r="E468">
            <v>32</v>
          </cell>
          <cell r="F468">
            <v>28</v>
          </cell>
          <cell r="G468" t="str">
            <v>USD</v>
          </cell>
          <cell r="I468">
            <v>36275177</v>
          </cell>
        </row>
        <row r="469">
          <cell r="B469" t="str">
            <v>Liz Claiborne Inc</v>
          </cell>
          <cell r="C469" t="str">
            <v>LIZ US EQUITY</v>
          </cell>
          <cell r="D469">
            <v>539320</v>
          </cell>
          <cell r="E469">
            <v>32</v>
          </cell>
          <cell r="F469">
            <v>28</v>
          </cell>
          <cell r="G469" t="str">
            <v>USD</v>
          </cell>
          <cell r="I469">
            <v>36078033</v>
          </cell>
        </row>
        <row r="470">
          <cell r="B470" t="str">
            <v>Nike Inc</v>
          </cell>
          <cell r="C470" t="str">
            <v>NKE US EQUITY</v>
          </cell>
          <cell r="D470">
            <v>654106</v>
          </cell>
          <cell r="E470">
            <v>32</v>
          </cell>
          <cell r="F470">
            <v>28</v>
          </cell>
          <cell r="G470" t="str">
            <v>USD</v>
          </cell>
          <cell r="I470">
            <v>36010967</v>
          </cell>
        </row>
        <row r="471">
          <cell r="B471" t="str">
            <v>VF Corp</v>
          </cell>
          <cell r="C471" t="str">
            <v>VFC US EQUITY</v>
          </cell>
          <cell r="D471">
            <v>918204</v>
          </cell>
          <cell r="E471">
            <v>32</v>
          </cell>
          <cell r="F471">
            <v>28</v>
          </cell>
          <cell r="G471" t="str">
            <v>USD</v>
          </cell>
          <cell r="I471">
            <v>36022111</v>
          </cell>
        </row>
        <row r="472">
          <cell r="B472" t="str">
            <v>BHW Bausparkasse AG</v>
          </cell>
          <cell r="C472" t="str">
            <v>BHWB GR Equity</v>
          </cell>
          <cell r="E472">
            <v>16</v>
          </cell>
          <cell r="F472">
            <v>11</v>
          </cell>
          <cell r="G472" t="str">
            <v>EUR</v>
          </cell>
          <cell r="I472">
            <v>36000932</v>
          </cell>
        </row>
        <row r="473">
          <cell r="B473" t="str">
            <v>Tableros de Fibr. (TAFISA)</v>
          </cell>
          <cell r="C473" t="str">
            <v>TFI SM Equity</v>
          </cell>
          <cell r="D473" t="str">
            <v>G12392</v>
          </cell>
          <cell r="E473">
            <v>9</v>
          </cell>
          <cell r="F473">
            <v>24</v>
          </cell>
          <cell r="G473" t="str">
            <v>EUR</v>
          </cell>
          <cell r="I473">
            <v>36054235</v>
          </cell>
        </row>
        <row r="474">
          <cell r="B474" t="str">
            <v>Royal Nedlloyd</v>
          </cell>
          <cell r="C474" t="str">
            <v>NLYN NA Equity</v>
          </cell>
          <cell r="D474" t="str">
            <v>G10424</v>
          </cell>
          <cell r="E474">
            <v>7</v>
          </cell>
          <cell r="F474">
            <v>19</v>
          </cell>
          <cell r="G474" t="str">
            <v>EUR</v>
          </cell>
          <cell r="I474">
            <v>24008566</v>
          </cell>
        </row>
        <row r="475">
          <cell r="B475" t="str">
            <v>Koninklijke BAM Groep</v>
          </cell>
          <cell r="C475" t="str">
            <v>BAMA NA Equity</v>
          </cell>
          <cell r="D475" t="str">
            <v>G12090</v>
          </cell>
          <cell r="E475">
            <v>6</v>
          </cell>
          <cell r="F475">
            <v>19</v>
          </cell>
          <cell r="G475" t="str">
            <v>EUR</v>
          </cell>
          <cell r="I475">
            <v>24008648</v>
          </cell>
        </row>
        <row r="476">
          <cell r="B476" t="str">
            <v>Unibail</v>
          </cell>
          <cell r="C476" t="str">
            <v>UL FP Equity</v>
          </cell>
          <cell r="D476" t="str">
            <v>G13206</v>
          </cell>
          <cell r="E476">
            <v>6</v>
          </cell>
          <cell r="F476">
            <v>10</v>
          </cell>
          <cell r="G476" t="str">
            <v>EUR</v>
          </cell>
          <cell r="I476">
            <v>36054975</v>
          </cell>
        </row>
        <row r="477">
          <cell r="B477" t="str">
            <v>Vallehermoso SA</v>
          </cell>
          <cell r="C477" t="str">
            <v>VAL SM Equity</v>
          </cell>
          <cell r="D477" t="str">
            <v>G10839</v>
          </cell>
          <cell r="E477">
            <v>6</v>
          </cell>
          <cell r="F477">
            <v>24</v>
          </cell>
          <cell r="G477" t="str">
            <v>EUR</v>
          </cell>
          <cell r="I477">
            <v>36054242</v>
          </cell>
        </row>
        <row r="478">
          <cell r="B478" t="str">
            <v>Interbrew</v>
          </cell>
          <cell r="C478" t="str">
            <v>INTB BB Equity</v>
          </cell>
          <cell r="D478" t="str">
            <v>W00519</v>
          </cell>
          <cell r="E478">
            <v>4</v>
          </cell>
          <cell r="F478">
            <v>5</v>
          </cell>
          <cell r="G478" t="str">
            <v>EUR</v>
          </cell>
          <cell r="I478">
            <v>36014856</v>
          </cell>
        </row>
        <row r="479">
          <cell r="B479" t="str">
            <v>Koninklijke Numico</v>
          </cell>
          <cell r="C479" t="str">
            <v>NUTV NA Equity</v>
          </cell>
          <cell r="D479" t="str">
            <v>G10355</v>
          </cell>
          <cell r="E479">
            <v>4</v>
          </cell>
          <cell r="F479">
            <v>19</v>
          </cell>
          <cell r="G479" t="str">
            <v>EUR</v>
          </cell>
          <cell r="I479">
            <v>24008594</v>
          </cell>
        </row>
        <row r="480">
          <cell r="B480" t="str">
            <v>Caja de Ahorros</v>
          </cell>
          <cell r="C480" t="str">
            <v>1002Z SM Equity</v>
          </cell>
          <cell r="E480">
            <v>3</v>
          </cell>
          <cell r="F480">
            <v>24</v>
          </cell>
          <cell r="G480" t="str">
            <v>EUR</v>
          </cell>
          <cell r="I480">
            <v>36001853</v>
          </cell>
        </row>
        <row r="481">
          <cell r="B481" t="str">
            <v>Jyske Bank</v>
          </cell>
          <cell r="C481" t="str">
            <v>JYSK DC Equity</v>
          </cell>
          <cell r="D481" t="str">
            <v>G12897</v>
          </cell>
          <cell r="E481">
            <v>3</v>
          </cell>
          <cell r="F481">
            <v>8</v>
          </cell>
          <cell r="G481" t="str">
            <v>DKK</v>
          </cell>
          <cell r="I481">
            <v>36004537</v>
          </cell>
        </row>
        <row r="482">
          <cell r="B482" t="str">
            <v>Hamburg. Landesbank Gir.</v>
          </cell>
          <cell r="C482" t="str">
            <v>HLAB GR Equity</v>
          </cell>
          <cell r="E482">
            <v>3</v>
          </cell>
          <cell r="F482">
            <v>11</v>
          </cell>
          <cell r="G482" t="str">
            <v>EUR</v>
          </cell>
          <cell r="I482">
            <v>36003971</v>
          </cell>
        </row>
        <row r="483">
          <cell r="B483" t="str">
            <v>Allied Irish Banks Plc</v>
          </cell>
          <cell r="C483" t="str">
            <v>ALBK ID Equity</v>
          </cell>
          <cell r="D483" t="str">
            <v>G12841</v>
          </cell>
          <cell r="E483">
            <v>3</v>
          </cell>
          <cell r="F483">
            <v>13</v>
          </cell>
          <cell r="G483" t="str">
            <v>EUR</v>
          </cell>
          <cell r="I483">
            <v>36000179</v>
          </cell>
        </row>
        <row r="484">
          <cell r="B484" t="str">
            <v>Banco Central Hispan.</v>
          </cell>
          <cell r="C484" t="str">
            <v>BCH SM Equity</v>
          </cell>
          <cell r="D484" t="str">
            <v>G13324</v>
          </cell>
          <cell r="E484">
            <v>3</v>
          </cell>
          <cell r="F484">
            <v>24</v>
          </cell>
          <cell r="G484" t="str">
            <v>EUR</v>
          </cell>
        </row>
        <row r="485">
          <cell r="B485" t="str">
            <v>Banco Pop.  di Verona</v>
          </cell>
          <cell r="C485" t="str">
            <v>BPVN IM Equity</v>
          </cell>
          <cell r="D485" t="str">
            <v>W21754</v>
          </cell>
          <cell r="E485">
            <v>3</v>
          </cell>
          <cell r="F485">
            <v>14</v>
          </cell>
          <cell r="G485" t="str">
            <v>EUR</v>
          </cell>
          <cell r="I485">
            <v>36007282</v>
          </cell>
        </row>
        <row r="486">
          <cell r="B486" t="str">
            <v>Bank of West. Australia Ltd</v>
          </cell>
          <cell r="C486" t="str">
            <v>BWA AU Equity</v>
          </cell>
          <cell r="D486" t="str">
            <v>W11927</v>
          </cell>
          <cell r="E486">
            <v>3</v>
          </cell>
          <cell r="F486">
            <v>3</v>
          </cell>
          <cell r="G486" t="str">
            <v>AUD</v>
          </cell>
          <cell r="I486">
            <v>36001157</v>
          </cell>
        </row>
        <row r="487">
          <cell r="B487" t="str">
            <v>Compagnie Bancaire SA</v>
          </cell>
          <cell r="C487" t="str">
            <v>CB FP Equity</v>
          </cell>
          <cell r="D487" t="str">
            <v>G12881</v>
          </cell>
          <cell r="E487">
            <v>3</v>
          </cell>
          <cell r="F487">
            <v>10</v>
          </cell>
          <cell r="G487" t="str">
            <v>EUR</v>
          </cell>
        </row>
        <row r="488">
          <cell r="B488" t="str">
            <v>Nordea Bank Norge ASA</v>
          </cell>
          <cell r="C488" t="str">
            <v>CKR NO Equity</v>
          </cell>
          <cell r="E488">
            <v>3</v>
          </cell>
          <cell r="F488">
            <v>21</v>
          </cell>
          <cell r="G488" t="str">
            <v>EUR</v>
          </cell>
          <cell r="I488">
            <v>36007808</v>
          </cell>
        </row>
        <row r="489">
          <cell r="B489" t="str">
            <v>Caisse Nat. du Credit Agric.</v>
          </cell>
          <cell r="C489" t="str">
            <v>CNCA FP Equity</v>
          </cell>
          <cell r="E489">
            <v>3</v>
          </cell>
          <cell r="F489">
            <v>10</v>
          </cell>
          <cell r="G489" t="str">
            <v>EUR</v>
          </cell>
          <cell r="I489">
            <v>36000163</v>
          </cell>
        </row>
        <row r="490">
          <cell r="B490" t="str">
            <v>Holcim</v>
          </cell>
          <cell r="C490" t="str">
            <v>CIO MC Equity</v>
          </cell>
          <cell r="D490" t="str">
            <v>G10627</v>
          </cell>
          <cell r="E490">
            <v>6</v>
          </cell>
          <cell r="F490">
            <v>102</v>
          </cell>
          <cell r="G490" t="str">
            <v>MAD</v>
          </cell>
          <cell r="I490">
            <v>36240119</v>
          </cell>
        </row>
        <row r="491">
          <cell r="B491" t="str">
            <v>Calpine</v>
          </cell>
          <cell r="C491" t="str">
            <v>CPN US Equity</v>
          </cell>
          <cell r="D491" t="str">
            <v>N02594</v>
          </cell>
          <cell r="E491">
            <v>33</v>
          </cell>
          <cell r="F491">
            <v>28</v>
          </cell>
          <cell r="G491" t="str">
            <v>USD</v>
          </cell>
          <cell r="I491">
            <v>36009010</v>
          </cell>
        </row>
        <row r="492">
          <cell r="B492" t="str">
            <v>Electrabel</v>
          </cell>
          <cell r="C492" t="str">
            <v>ELEB BB Equity</v>
          </cell>
          <cell r="D492" t="str">
            <v>G10471</v>
          </cell>
          <cell r="E492">
            <v>33</v>
          </cell>
          <cell r="F492">
            <v>5</v>
          </cell>
          <cell r="G492" t="str">
            <v>EUR</v>
          </cell>
          <cell r="I492">
            <v>36009198</v>
          </cell>
        </row>
        <row r="493">
          <cell r="B493" t="str">
            <v>Essent NV</v>
          </cell>
          <cell r="C493" t="str">
            <v>ESSE NA Equity</v>
          </cell>
          <cell r="E493">
            <v>33</v>
          </cell>
          <cell r="F493">
            <v>19</v>
          </cell>
          <cell r="G493" t="str">
            <v>EUR</v>
          </cell>
          <cell r="I493">
            <v>36043234</v>
          </cell>
        </row>
        <row r="494">
          <cell r="B494" t="str">
            <v>Focus Wickes Group</v>
          </cell>
          <cell r="C494" t="str">
            <v>96321Z LN Equity</v>
          </cell>
          <cell r="E494">
            <v>30</v>
          </cell>
          <cell r="F494">
            <v>27</v>
          </cell>
          <cell r="G494" t="str">
            <v>GBP</v>
          </cell>
        </row>
        <row r="495">
          <cell r="B495" t="str">
            <v>Bunge Ltd</v>
          </cell>
          <cell r="C495" t="str">
            <v>BG US Equity</v>
          </cell>
          <cell r="D495" t="str">
            <v>N07703</v>
          </cell>
          <cell r="E495">
            <v>15</v>
          </cell>
          <cell r="F495">
            <v>28</v>
          </cell>
          <cell r="G495" t="str">
            <v>USD</v>
          </cell>
          <cell r="I495">
            <v>36066658</v>
          </cell>
        </row>
        <row r="496">
          <cell r="B496" t="str">
            <v>Brambles Industries Ltd</v>
          </cell>
          <cell r="C496" t="str">
            <v>BIL AU Equity</v>
          </cell>
          <cell r="D496" t="str">
            <v>G10205</v>
          </cell>
          <cell r="E496">
            <v>12</v>
          </cell>
          <cell r="F496">
            <v>3</v>
          </cell>
          <cell r="G496" t="str">
            <v>AUD</v>
          </cell>
          <cell r="I496">
            <v>36017288</v>
          </cell>
        </row>
        <row r="497">
          <cell r="B497" t="str">
            <v>Group 4 Falck</v>
          </cell>
          <cell r="C497" t="str">
            <v>FALCK DC Equity</v>
          </cell>
          <cell r="E497">
            <v>12</v>
          </cell>
          <cell r="F497">
            <v>11</v>
          </cell>
          <cell r="G497" t="str">
            <v>EUR</v>
          </cell>
          <cell r="I497">
            <v>36021201</v>
          </cell>
        </row>
        <row r="498">
          <cell r="B498" t="str">
            <v>Hagemeyer</v>
          </cell>
          <cell r="C498" t="str">
            <v>HAGN NA Equity</v>
          </cell>
          <cell r="D498" t="str">
            <v>G11095</v>
          </cell>
          <cell r="E498">
            <v>11</v>
          </cell>
          <cell r="F498">
            <v>19</v>
          </cell>
          <cell r="G498" t="str">
            <v>EUR</v>
          </cell>
          <cell r="I498">
            <v>24008397</v>
          </cell>
        </row>
        <row r="499">
          <cell r="B499" t="str">
            <v>Heijmans NV</v>
          </cell>
          <cell r="C499" t="str">
            <v>HEIJ NA Equity</v>
          </cell>
          <cell r="D499" t="str">
            <v>W11068</v>
          </cell>
          <cell r="E499">
            <v>6</v>
          </cell>
          <cell r="F499">
            <v>19</v>
          </cell>
          <cell r="G499" t="str">
            <v>EUR</v>
          </cell>
          <cell r="I499">
            <v>24009141</v>
          </cell>
        </row>
        <row r="500">
          <cell r="B500" t="str">
            <v>CRH Plc</v>
          </cell>
          <cell r="C500" t="str">
            <v>CRH ID Equity</v>
          </cell>
          <cell r="D500" t="str">
            <v>G12832</v>
          </cell>
          <cell r="E500">
            <v>6</v>
          </cell>
          <cell r="F500">
            <v>13</v>
          </cell>
          <cell r="G500" t="str">
            <v>EUR</v>
          </cell>
          <cell r="I500">
            <v>36014750</v>
          </cell>
        </row>
        <row r="501">
          <cell r="B501" t="str">
            <v>Cemex SA</v>
          </cell>
          <cell r="C501" t="str">
            <v>CEMEXCP MM Equity</v>
          </cell>
          <cell r="E501">
            <v>6</v>
          </cell>
          <cell r="F501">
            <v>101</v>
          </cell>
          <cell r="G501" t="str">
            <v>MXN</v>
          </cell>
          <cell r="I501">
            <v>36011295</v>
          </cell>
        </row>
        <row r="502">
          <cell r="B502" t="str">
            <v>CVS Corp</v>
          </cell>
          <cell r="C502" t="str">
            <v>CVS US EQUITY</v>
          </cell>
          <cell r="D502">
            <v>585745</v>
          </cell>
          <cell r="E502">
            <v>30</v>
          </cell>
          <cell r="F502">
            <v>28</v>
          </cell>
          <cell r="G502" t="str">
            <v>USD</v>
          </cell>
          <cell r="I502">
            <v>36326828</v>
          </cell>
        </row>
        <row r="503">
          <cell r="B503" t="str">
            <v>Limited Brands Inc</v>
          </cell>
          <cell r="C503" t="str">
            <v>LTD US EQUITY</v>
          </cell>
          <cell r="D503">
            <v>532716</v>
          </cell>
          <cell r="E503">
            <v>30</v>
          </cell>
          <cell r="F503">
            <v>28</v>
          </cell>
          <cell r="G503" t="str">
            <v>USD</v>
          </cell>
          <cell r="I503">
            <v>24007962</v>
          </cell>
        </row>
        <row r="504">
          <cell r="B504" t="str">
            <v>SuperValu Inc</v>
          </cell>
          <cell r="C504" t="str">
            <v>SVU US EQUITY</v>
          </cell>
          <cell r="D504">
            <v>868035</v>
          </cell>
          <cell r="E504">
            <v>17</v>
          </cell>
          <cell r="F504">
            <v>28</v>
          </cell>
          <cell r="G504" t="str">
            <v>USD</v>
          </cell>
          <cell r="I504">
            <v>36274889</v>
          </cell>
        </row>
        <row r="505">
          <cell r="B505" t="str">
            <v>Kroger Co</v>
          </cell>
          <cell r="C505" t="str">
            <v>KR US EQUITY</v>
          </cell>
          <cell r="D505">
            <v>501044</v>
          </cell>
          <cell r="E505">
            <v>17</v>
          </cell>
          <cell r="F505">
            <v>28</v>
          </cell>
          <cell r="G505" t="str">
            <v>USD</v>
          </cell>
          <cell r="I505">
            <v>36068803</v>
          </cell>
        </row>
        <row r="506">
          <cell r="B506" t="str">
            <v>International  BRD</v>
          </cell>
          <cell r="C506" t="str">
            <v>7915Z US Equity</v>
          </cell>
          <cell r="E506">
            <v>16</v>
          </cell>
          <cell r="F506">
            <v>28</v>
          </cell>
          <cell r="G506" t="str">
            <v>USD</v>
          </cell>
          <cell r="I506">
            <v>36004235</v>
          </cell>
        </row>
        <row r="507">
          <cell r="B507" t="str">
            <v>Ondeo Services UK Plc</v>
          </cell>
          <cell r="C507" t="str">
            <v>NUW LN Equity</v>
          </cell>
          <cell r="E507">
            <v>33</v>
          </cell>
          <cell r="F507">
            <v>27</v>
          </cell>
          <cell r="G507" t="str">
            <v>GBP</v>
          </cell>
          <cell r="I507">
            <v>36027941</v>
          </cell>
        </row>
        <row r="508">
          <cell r="B508" t="str">
            <v>KBC Bankverzekeringsholding</v>
          </cell>
          <cell r="C508" t="str">
            <v>KBC BB Equity</v>
          </cell>
          <cell r="D508" t="str">
            <v>G12969</v>
          </cell>
          <cell r="E508">
            <v>16</v>
          </cell>
          <cell r="F508">
            <v>5</v>
          </cell>
          <cell r="G508" t="str">
            <v>EUR</v>
          </cell>
          <cell r="I508">
            <v>36013819</v>
          </cell>
        </row>
        <row r="509">
          <cell r="B509" t="str">
            <v>Irish Life &amp; Permanent Plc</v>
          </cell>
          <cell r="C509" t="str">
            <v>IPM ID Equity</v>
          </cell>
          <cell r="D509" t="str">
            <v>W12588</v>
          </cell>
          <cell r="E509">
            <v>16</v>
          </cell>
          <cell r="F509">
            <v>13</v>
          </cell>
          <cell r="G509" t="str">
            <v>EUR</v>
          </cell>
          <cell r="I509">
            <v>36004447</v>
          </cell>
        </row>
        <row r="510">
          <cell r="B510" t="str">
            <v>ING Groep NV</v>
          </cell>
          <cell r="C510" t="str">
            <v>INGA NA Equity</v>
          </cell>
          <cell r="D510" t="str">
            <v>G12908</v>
          </cell>
          <cell r="E510">
            <v>16</v>
          </cell>
          <cell r="F510">
            <v>19</v>
          </cell>
          <cell r="G510" t="str">
            <v>EUR</v>
          </cell>
          <cell r="I510">
            <v>36004387</v>
          </cell>
        </row>
        <row r="511">
          <cell r="B511" t="str">
            <v>General Elect. Cap. Corp</v>
          </cell>
          <cell r="C511" t="str">
            <v>GE1 US Equity</v>
          </cell>
          <cell r="E511">
            <v>16</v>
          </cell>
          <cell r="F511">
            <v>28</v>
          </cell>
          <cell r="G511" t="str">
            <v>USD</v>
          </cell>
          <cell r="I511">
            <v>36009266</v>
          </cell>
        </row>
        <row r="512">
          <cell r="B512" t="str">
            <v>Household International Inc</v>
          </cell>
          <cell r="C512" t="str">
            <v>HI US Equity</v>
          </cell>
          <cell r="D512">
            <v>441815</v>
          </cell>
          <cell r="E512">
            <v>16</v>
          </cell>
          <cell r="F512">
            <v>28</v>
          </cell>
          <cell r="G512" t="str">
            <v>USD</v>
          </cell>
          <cell r="I512">
            <v>36008190</v>
          </cell>
        </row>
        <row r="513">
          <cell r="B513" t="str">
            <v>Northern Rock Plc</v>
          </cell>
          <cell r="C513" t="str">
            <v>NRK LN Equity</v>
          </cell>
          <cell r="D513" t="str">
            <v>W20799</v>
          </cell>
          <cell r="E513">
            <v>16</v>
          </cell>
          <cell r="F513">
            <v>27</v>
          </cell>
          <cell r="G513" t="str">
            <v>GBP</v>
          </cell>
          <cell r="I513">
            <v>24009098</v>
          </cell>
        </row>
        <row r="514">
          <cell r="B514" t="str">
            <v>Fortis</v>
          </cell>
          <cell r="C514" t="str">
            <v>FORB BB Equity</v>
          </cell>
          <cell r="D514" t="str">
            <v>W29703</v>
          </cell>
          <cell r="E514">
            <v>16</v>
          </cell>
          <cell r="F514">
            <v>5</v>
          </cell>
          <cell r="G514" t="str">
            <v>EUR</v>
          </cell>
          <cell r="I514">
            <v>36053515</v>
          </cell>
        </row>
        <row r="515">
          <cell r="B515" t="str">
            <v>HSBC Holdings Plc</v>
          </cell>
          <cell r="C515" t="str">
            <v>HSBA LN Equity</v>
          </cell>
          <cell r="D515" t="str">
            <v>G14184</v>
          </cell>
          <cell r="E515">
            <v>16</v>
          </cell>
          <cell r="F515">
            <v>27</v>
          </cell>
          <cell r="G515" t="str">
            <v>GBP</v>
          </cell>
          <cell r="I515">
            <v>36004146</v>
          </cell>
        </row>
        <row r="516">
          <cell r="B516" t="str">
            <v>Bankinter SA</v>
          </cell>
          <cell r="C516" t="str">
            <v>BKT SM Equity</v>
          </cell>
          <cell r="D516" t="str">
            <v>G13039</v>
          </cell>
          <cell r="E516">
            <v>16</v>
          </cell>
          <cell r="F516">
            <v>24</v>
          </cell>
          <cell r="G516" t="str">
            <v>EUR</v>
          </cell>
          <cell r="I516">
            <v>36001083</v>
          </cell>
        </row>
        <row r="517">
          <cell r="B517" t="str">
            <v>Royal Bank of Scotland Plc</v>
          </cell>
          <cell r="C517" t="str">
            <v>RBS LN Equity</v>
          </cell>
          <cell r="D517" t="str">
            <v>G14629</v>
          </cell>
          <cell r="E517">
            <v>16</v>
          </cell>
          <cell r="F517">
            <v>27</v>
          </cell>
          <cell r="G517" t="str">
            <v>GBP</v>
          </cell>
          <cell r="I517">
            <v>36009826</v>
          </cell>
        </row>
        <row r="518">
          <cell r="B518" t="str">
            <v>Woolwich Plc</v>
          </cell>
          <cell r="C518" t="str">
            <v>WWH LN Equity</v>
          </cell>
          <cell r="D518" t="str">
            <v>W12541</v>
          </cell>
          <cell r="E518">
            <v>16</v>
          </cell>
          <cell r="F518">
            <v>27</v>
          </cell>
          <cell r="G518" t="str">
            <v>GBP</v>
          </cell>
          <cell r="I518">
            <v>24009109</v>
          </cell>
        </row>
        <row r="519">
          <cell r="B519" t="str">
            <v>Nordea AB</v>
          </cell>
          <cell r="C519" t="str">
            <v>NDA SS Equity</v>
          </cell>
          <cell r="D519" t="str">
            <v>W08476</v>
          </cell>
          <cell r="E519">
            <v>16</v>
          </cell>
          <cell r="F519">
            <v>25</v>
          </cell>
          <cell r="G519" t="str">
            <v>SEK</v>
          </cell>
          <cell r="I519">
            <v>36005400</v>
          </cell>
        </row>
        <row r="520">
          <cell r="B520" t="str">
            <v>UBS Paine Weber Group Inc</v>
          </cell>
          <cell r="C520" t="str">
            <v>PWJ US Equity</v>
          </cell>
          <cell r="E520">
            <v>16</v>
          </cell>
          <cell r="F520">
            <v>28</v>
          </cell>
          <cell r="G520" t="str">
            <v>USD</v>
          </cell>
          <cell r="I520">
            <v>36008173</v>
          </cell>
        </row>
        <row r="521">
          <cell r="B521" t="str">
            <v>PNC Fin. Services Group Inc</v>
          </cell>
          <cell r="C521" t="str">
            <v>PNC US Equity</v>
          </cell>
          <cell r="D521">
            <v>693475</v>
          </cell>
          <cell r="E521">
            <v>16</v>
          </cell>
          <cell r="F521">
            <v>28</v>
          </cell>
          <cell r="G521" t="str">
            <v>USD</v>
          </cell>
          <cell r="I521">
            <v>36006000</v>
          </cell>
        </row>
        <row r="522">
          <cell r="B522" t="str">
            <v>US Bancorp</v>
          </cell>
          <cell r="C522" t="str">
            <v>USB US Equity</v>
          </cell>
          <cell r="D522">
            <v>335562</v>
          </cell>
          <cell r="E522">
            <v>16</v>
          </cell>
          <cell r="F522">
            <v>28</v>
          </cell>
          <cell r="G522" t="str">
            <v>USD</v>
          </cell>
          <cell r="I522">
            <v>36003217</v>
          </cell>
        </row>
        <row r="523">
          <cell r="B523" t="str">
            <v>Investkredit Bank AG</v>
          </cell>
          <cell r="C523" t="str">
            <v>OEIK AV Equity</v>
          </cell>
          <cell r="D523" t="str">
            <v>W12443</v>
          </cell>
          <cell r="E523">
            <v>16</v>
          </cell>
          <cell r="F523">
            <v>4</v>
          </cell>
          <cell r="G523" t="str">
            <v>EUR</v>
          </cell>
          <cell r="I523">
            <v>36005675</v>
          </cell>
        </row>
        <row r="524">
          <cell r="B524" t="str">
            <v>Nationwide Building society</v>
          </cell>
          <cell r="C524" t="str">
            <v>1250Z LN Equity</v>
          </cell>
          <cell r="E524">
            <v>16</v>
          </cell>
          <cell r="F524">
            <v>27</v>
          </cell>
          <cell r="G524" t="str">
            <v>GBP</v>
          </cell>
          <cell r="I524">
            <v>24009097</v>
          </cell>
        </row>
        <row r="525">
          <cell r="B525" t="str">
            <v>Citicorp</v>
          </cell>
          <cell r="C525" t="str">
            <v>2200Q US Equity</v>
          </cell>
          <cell r="D525">
            <v>173034</v>
          </cell>
          <cell r="E525">
            <v>16</v>
          </cell>
          <cell r="F525">
            <v>28</v>
          </cell>
          <cell r="G525" t="str">
            <v>USD</v>
          </cell>
          <cell r="I525">
            <v>36002189</v>
          </cell>
        </row>
        <row r="526">
          <cell r="B526" t="str">
            <v>Keycorp</v>
          </cell>
          <cell r="C526" t="str">
            <v>KEY US Equity</v>
          </cell>
          <cell r="D526">
            <v>833663</v>
          </cell>
          <cell r="E526">
            <v>16</v>
          </cell>
          <cell r="F526">
            <v>28</v>
          </cell>
          <cell r="G526" t="str">
            <v>USD</v>
          </cell>
          <cell r="I526">
            <v>36012333</v>
          </cell>
        </row>
        <row r="527">
          <cell r="B527" t="str">
            <v>Compagnie Fin. de Paribas</v>
          </cell>
          <cell r="C527" t="str">
            <v>PM FP Equity</v>
          </cell>
          <cell r="D527" t="str">
            <v>G12891</v>
          </cell>
          <cell r="E527">
            <v>16</v>
          </cell>
          <cell r="F527">
            <v>10</v>
          </cell>
          <cell r="G527" t="str">
            <v>EUR</v>
          </cell>
        </row>
        <row r="528">
          <cell r="B528" t="str">
            <v>Eurohypo AG</v>
          </cell>
          <cell r="C528" t="str">
            <v>NHY GR Equity</v>
          </cell>
          <cell r="D528" t="str">
            <v>W02475</v>
          </cell>
          <cell r="E528">
            <v>3</v>
          </cell>
          <cell r="F528">
            <v>11</v>
          </cell>
          <cell r="G528" t="str">
            <v>EUR</v>
          </cell>
          <cell r="I528">
            <v>24009460</v>
          </cell>
        </row>
        <row r="529">
          <cell r="B529" t="str">
            <v>Shizuoka Bank Ltd</v>
          </cell>
          <cell r="C529" t="str">
            <v>8355 JP Equity</v>
          </cell>
          <cell r="D529" t="str">
            <v>G13025</v>
          </cell>
          <cell r="E529">
            <v>3</v>
          </cell>
          <cell r="F529">
            <v>15</v>
          </cell>
          <cell r="G529" t="str">
            <v>JPY</v>
          </cell>
          <cell r="I529">
            <v>36006570</v>
          </cell>
        </row>
        <row r="530">
          <cell r="B530" t="str">
            <v>Bancaja</v>
          </cell>
          <cell r="C530" t="str">
            <v>1073Z SM Equity</v>
          </cell>
          <cell r="E530">
            <v>3</v>
          </cell>
          <cell r="F530">
            <v>24</v>
          </cell>
          <cell r="G530" t="str">
            <v>EUR</v>
          </cell>
        </row>
        <row r="531">
          <cell r="B531" t="str">
            <v>Dexia France</v>
          </cell>
          <cell r="C531" t="str">
            <v>44131Q FP Equity</v>
          </cell>
          <cell r="D531" t="str">
            <v>G13904</v>
          </cell>
          <cell r="E531">
            <v>3</v>
          </cell>
          <cell r="F531">
            <v>10</v>
          </cell>
          <cell r="G531" t="str">
            <v>EUR</v>
          </cell>
        </row>
        <row r="532">
          <cell r="B532" t="str">
            <v>GZ-Bank AG</v>
          </cell>
          <cell r="C532" t="str">
            <v>2882Z GR Equity</v>
          </cell>
          <cell r="E532">
            <v>3</v>
          </cell>
          <cell r="F532">
            <v>11</v>
          </cell>
          <cell r="G532" t="str">
            <v>EUR</v>
          </cell>
        </row>
        <row r="533">
          <cell r="B533" t="str">
            <v>St George Bank Ltd</v>
          </cell>
          <cell r="C533" t="str">
            <v>SGB AU Equity</v>
          </cell>
          <cell r="D533" t="str">
            <v>W00188</v>
          </cell>
          <cell r="E533">
            <v>3</v>
          </cell>
          <cell r="F533">
            <v>3</v>
          </cell>
          <cell r="G533" t="str">
            <v>AUD</v>
          </cell>
          <cell r="I533">
            <v>36006552</v>
          </cell>
        </row>
        <row r="534">
          <cell r="B534" t="str">
            <v>National Westm. Bank Plc</v>
          </cell>
          <cell r="C534" t="str">
            <v>NWB LN Equity</v>
          </cell>
          <cell r="D534" t="str">
            <v>G14429</v>
          </cell>
          <cell r="E534">
            <v>3</v>
          </cell>
          <cell r="F534">
            <v>27</v>
          </cell>
          <cell r="G534" t="str">
            <v>GBP</v>
          </cell>
          <cell r="I534">
            <v>36005634</v>
          </cell>
        </row>
        <row r="535">
          <cell r="B535" t="str">
            <v>OKO Bank</v>
          </cell>
          <cell r="C535" t="str">
            <v>OKOAS FH Equity</v>
          </cell>
          <cell r="E535">
            <v>3</v>
          </cell>
          <cell r="F535">
            <v>9</v>
          </cell>
          <cell r="G535" t="str">
            <v>EUR</v>
          </cell>
          <cell r="I535">
            <v>36005689</v>
          </cell>
        </row>
        <row r="536">
          <cell r="B536" t="str">
            <v>Landesbank Rh.-Pfalz Giroz.</v>
          </cell>
          <cell r="C536" t="str">
            <v>LRHE GR Equity</v>
          </cell>
          <cell r="E536">
            <v>3</v>
          </cell>
          <cell r="F536">
            <v>11</v>
          </cell>
          <cell r="G536" t="str">
            <v>EUR</v>
          </cell>
          <cell r="I536">
            <v>36004955</v>
          </cell>
        </row>
        <row r="537">
          <cell r="B537" t="str">
            <v>Bank of Nova Scotia</v>
          </cell>
          <cell r="C537" t="str">
            <v>BNS CN Equity</v>
          </cell>
          <cell r="D537" t="str">
            <v>C10020</v>
          </cell>
          <cell r="E537">
            <v>3</v>
          </cell>
          <cell r="F537">
            <v>6</v>
          </cell>
          <cell r="G537" t="str">
            <v>CAD</v>
          </cell>
          <cell r="I537">
            <v>36005585</v>
          </cell>
        </row>
        <row r="538">
          <cell r="B538" t="str">
            <v>National Bank Of Canada</v>
          </cell>
          <cell r="C538" t="str">
            <v>NA CN Equity</v>
          </cell>
          <cell r="D538" t="str">
            <v>C10243</v>
          </cell>
          <cell r="E538">
            <v>3</v>
          </cell>
          <cell r="F538">
            <v>6</v>
          </cell>
          <cell r="G538" t="str">
            <v>CAD</v>
          </cell>
          <cell r="I538">
            <v>36001271</v>
          </cell>
        </row>
        <row r="539">
          <cell r="B539" t="str">
            <v>National City Corp</v>
          </cell>
          <cell r="C539" t="str">
            <v>NCC US Equity</v>
          </cell>
          <cell r="D539">
            <v>635405</v>
          </cell>
          <cell r="E539">
            <v>3</v>
          </cell>
          <cell r="F539">
            <v>28</v>
          </cell>
          <cell r="G539" t="str">
            <v>USD</v>
          </cell>
          <cell r="I539">
            <v>36005364</v>
          </cell>
        </row>
        <row r="540">
          <cell r="B540" t="str">
            <v>Nordea Bank Sweden AB</v>
          </cell>
          <cell r="C540" t="str">
            <v>NORB SS Equity</v>
          </cell>
          <cell r="E540">
            <v>3</v>
          </cell>
          <cell r="F540">
            <v>25</v>
          </cell>
          <cell r="G540" t="str">
            <v>SEK</v>
          </cell>
          <cell r="I540">
            <v>36005400</v>
          </cell>
        </row>
        <row r="541">
          <cell r="B541" t="str">
            <v>Northern Trust Corp</v>
          </cell>
          <cell r="C541" t="str">
            <v>NTRS US Equity</v>
          </cell>
          <cell r="D541">
            <v>665859</v>
          </cell>
          <cell r="E541">
            <v>3</v>
          </cell>
          <cell r="F541">
            <v>28</v>
          </cell>
          <cell r="G541" t="str">
            <v>USD</v>
          </cell>
          <cell r="I541">
            <v>36012200</v>
          </cell>
        </row>
        <row r="542">
          <cell r="B542" t="str">
            <v>Toronto-Dominion Bank</v>
          </cell>
          <cell r="C542" t="str">
            <v>TD CN Equity</v>
          </cell>
          <cell r="D542" t="str">
            <v>C10326</v>
          </cell>
          <cell r="E542">
            <v>3</v>
          </cell>
          <cell r="F542">
            <v>6</v>
          </cell>
          <cell r="G542" t="str">
            <v>CAD</v>
          </cell>
          <cell r="I542">
            <v>36006916</v>
          </cell>
        </row>
        <row r="543">
          <cell r="B543" t="str">
            <v>Banca SanPaolo-Brescia SPA</v>
          </cell>
          <cell r="C543" t="str">
            <v>SPBS IM Equity</v>
          </cell>
          <cell r="D543" t="str">
            <v>W04185</v>
          </cell>
          <cell r="E543">
            <v>3</v>
          </cell>
          <cell r="F543">
            <v>14</v>
          </cell>
          <cell r="G543" t="str">
            <v>EUR</v>
          </cell>
        </row>
        <row r="544">
          <cell r="B544" t="str">
            <v>Gjensidige NOR Sparebank</v>
          </cell>
          <cell r="C544" t="str">
            <v>SNOG NO Equity</v>
          </cell>
          <cell r="D544" t="str">
            <v>W07381</v>
          </cell>
          <cell r="E544">
            <v>3</v>
          </cell>
          <cell r="F544">
            <v>21</v>
          </cell>
          <cell r="G544" t="str">
            <v>NOK</v>
          </cell>
          <cell r="I544">
            <v>36007058</v>
          </cell>
        </row>
        <row r="545">
          <cell r="B545" t="str">
            <v>PTT_Exploration_and_Production_Pcl</v>
          </cell>
          <cell r="C545" t="str">
            <v>PTTEP TB EQUITY</v>
          </cell>
          <cell r="D545" t="str">
            <v>W09080</v>
          </cell>
          <cell r="E545">
            <v>25</v>
          </cell>
          <cell r="F545">
            <v>141</v>
          </cell>
          <cell r="G545" t="str">
            <v>THB</v>
          </cell>
        </row>
        <row r="546">
          <cell r="B546" t="str">
            <v>Industrial_Financial_Corp_Thailand</v>
          </cell>
          <cell r="C546" t="str">
            <v>IFCT TB EQUITY</v>
          </cell>
          <cell r="D546" t="str">
            <v>W08971</v>
          </cell>
          <cell r="E546">
            <v>16</v>
          </cell>
          <cell r="F546">
            <v>141</v>
          </cell>
          <cell r="G546" t="str">
            <v>THB</v>
          </cell>
        </row>
        <row r="547">
          <cell r="B547" t="str">
            <v>Credit_Suisse_First_Boston_Inc</v>
          </cell>
          <cell r="C547" t="str">
            <v>3213Z US EQUITY</v>
          </cell>
          <cell r="D547" t="str">
            <v>N01666</v>
          </cell>
          <cell r="E547">
            <v>16</v>
          </cell>
          <cell r="F547">
            <v>28</v>
          </cell>
          <cell r="G547" t="str">
            <v>USD</v>
          </cell>
        </row>
        <row r="548">
          <cell r="B548" t="str">
            <v>Archer-Daniels-Midland_Co</v>
          </cell>
          <cell r="C548" t="str">
            <v>ADM US EQUITY</v>
          </cell>
          <cell r="D548">
            <v>39483</v>
          </cell>
          <cell r="E548">
            <v>15</v>
          </cell>
          <cell r="F548">
            <v>28</v>
          </cell>
          <cell r="G548" t="str">
            <v>USD</v>
          </cell>
        </row>
        <row r="549">
          <cell r="B549" t="str">
            <v>ConAgra_Foods_Inc</v>
          </cell>
          <cell r="C549" t="str">
            <v>CAG US EQUITY</v>
          </cell>
          <cell r="D549">
            <v>205887</v>
          </cell>
          <cell r="E549">
            <v>4</v>
          </cell>
          <cell r="F549">
            <v>28</v>
          </cell>
          <cell r="G549" t="str">
            <v>USD</v>
          </cell>
        </row>
        <row r="550">
          <cell r="B550" t="str">
            <v>Kowloon Canton Railway</v>
          </cell>
          <cell r="C550" t="str">
            <v>KCRC HK EQUITY</v>
          </cell>
          <cell r="E550">
            <v>27</v>
          </cell>
          <cell r="F550">
            <v>12</v>
          </cell>
          <cell r="G550" t="str">
            <v>HKD</v>
          </cell>
          <cell r="I550">
            <v>36034487</v>
          </cell>
        </row>
        <row r="551">
          <cell r="B551" t="str">
            <v>CMS Energy Corp</v>
          </cell>
          <cell r="C551" t="str">
            <v>CMS US EQUITY</v>
          </cell>
          <cell r="D551">
            <v>125896</v>
          </cell>
          <cell r="E551">
            <v>33</v>
          </cell>
          <cell r="F551">
            <v>28</v>
          </cell>
          <cell r="G551" t="str">
            <v>USD</v>
          </cell>
        </row>
        <row r="552">
          <cell r="B552" t="str">
            <v>Levi Strauss and Co</v>
          </cell>
          <cell r="C552" t="str">
            <v>8089Z US EQUITY</v>
          </cell>
          <cell r="E552">
            <v>32</v>
          </cell>
          <cell r="F552">
            <v>28</v>
          </cell>
          <cell r="G552" t="str">
            <v>USD</v>
          </cell>
        </row>
        <row r="553">
          <cell r="B553" t="str">
            <v>PanAmSat Corp</v>
          </cell>
          <cell r="C553" t="str">
            <v>SPOT US EQUITY</v>
          </cell>
          <cell r="D553" t="str">
            <v>N01623</v>
          </cell>
          <cell r="E553">
            <v>31</v>
          </cell>
          <cell r="F553">
            <v>28</v>
          </cell>
          <cell r="G553" t="str">
            <v>USD</v>
          </cell>
        </row>
        <row r="554">
          <cell r="B554" t="str">
            <v>Crown Castle Intern. Corp</v>
          </cell>
          <cell r="C554" t="str">
            <v>CCI US EQUITY</v>
          </cell>
          <cell r="D554" t="str">
            <v>N05048</v>
          </cell>
          <cell r="E554">
            <v>31</v>
          </cell>
          <cell r="F554">
            <v>28</v>
          </cell>
          <cell r="G554" t="str">
            <v>USD</v>
          </cell>
        </row>
        <row r="555">
          <cell r="B555" t="str">
            <v>Parker Drilling Co</v>
          </cell>
          <cell r="C555" t="str">
            <v>PKD US EQUITY</v>
          </cell>
          <cell r="D555">
            <v>701081</v>
          </cell>
          <cell r="E555">
            <v>25</v>
          </cell>
          <cell r="F555">
            <v>28</v>
          </cell>
          <cell r="G555" t="str">
            <v>USD</v>
          </cell>
        </row>
        <row r="556">
          <cell r="B556" t="str">
            <v>Tesoro Petroleum Corp</v>
          </cell>
          <cell r="C556" t="str">
            <v>TSO US EQUITY</v>
          </cell>
          <cell r="D556">
            <v>881609</v>
          </cell>
          <cell r="E556">
            <v>25</v>
          </cell>
          <cell r="F556">
            <v>28</v>
          </cell>
          <cell r="G556" t="str">
            <v>USD</v>
          </cell>
        </row>
        <row r="557">
          <cell r="B557" t="str">
            <v>King Pharmaceuticals Inc</v>
          </cell>
          <cell r="C557" t="str">
            <v>KG US EQUITY</v>
          </cell>
          <cell r="D557" t="str">
            <v>N04989</v>
          </cell>
          <cell r="E557">
            <v>18</v>
          </cell>
          <cell r="F557">
            <v>28</v>
          </cell>
          <cell r="G557" t="str">
            <v>USD</v>
          </cell>
        </row>
        <row r="558">
          <cell r="B558" t="str">
            <v>Amkor Technology Inc</v>
          </cell>
          <cell r="C558" t="str">
            <v>AMKR US EQUITY</v>
          </cell>
          <cell r="D558" t="str">
            <v>N04744</v>
          </cell>
          <cell r="E558">
            <v>14</v>
          </cell>
          <cell r="F558">
            <v>28</v>
          </cell>
          <cell r="G558" t="str">
            <v>USD</v>
          </cell>
        </row>
        <row r="559">
          <cell r="B559" t="str">
            <v>SPX Corp</v>
          </cell>
          <cell r="C559" t="str">
            <v>SPW US EQUITY</v>
          </cell>
          <cell r="D559">
            <v>370838</v>
          </cell>
          <cell r="E559">
            <v>11</v>
          </cell>
          <cell r="F559">
            <v>28</v>
          </cell>
          <cell r="G559" t="str">
            <v>USD</v>
          </cell>
        </row>
        <row r="560">
          <cell r="B560" t="str">
            <v>Millennium Chemicals Inc</v>
          </cell>
          <cell r="C560" t="str">
            <v>MCH US EQUITY</v>
          </cell>
          <cell r="D560" t="str">
            <v>N03019</v>
          </cell>
          <cell r="E560">
            <v>8</v>
          </cell>
          <cell r="F560">
            <v>28</v>
          </cell>
          <cell r="G560" t="str">
            <v>USD</v>
          </cell>
        </row>
        <row r="561">
          <cell r="B561" t="str">
            <v>Hercules Inc</v>
          </cell>
          <cell r="C561" t="str">
            <v>HPC US EQUITY</v>
          </cell>
          <cell r="D561">
            <v>427056</v>
          </cell>
          <cell r="E561">
            <v>8</v>
          </cell>
          <cell r="F561">
            <v>28</v>
          </cell>
          <cell r="G561" t="str">
            <v>USD</v>
          </cell>
        </row>
        <row r="562">
          <cell r="B562" t="str">
            <v>Navistar International Corp</v>
          </cell>
          <cell r="C562" t="str">
            <v>NAV US EQUITY</v>
          </cell>
          <cell r="D562" t="str">
            <v>63890A</v>
          </cell>
          <cell r="E562">
            <v>7</v>
          </cell>
          <cell r="F562">
            <v>28</v>
          </cell>
          <cell r="G562" t="str">
            <v>USD</v>
          </cell>
        </row>
        <row r="563">
          <cell r="B563" t="str">
            <v>PSA Corp Ltd</v>
          </cell>
          <cell r="C563" t="str">
            <v>PSA SP EQUITY</v>
          </cell>
          <cell r="E563">
            <v>7</v>
          </cell>
          <cell r="F563">
            <v>23</v>
          </cell>
          <cell r="G563" t="str">
            <v>SGD</v>
          </cell>
        </row>
        <row r="564">
          <cell r="B564" t="str">
            <v>Mediacom Communications Corp</v>
          </cell>
          <cell r="C564" t="str">
            <v>MCCC US EQUITY</v>
          </cell>
          <cell r="D564" t="str">
            <v>N06102</v>
          </cell>
          <cell r="E564">
            <v>5</v>
          </cell>
          <cell r="F564">
            <v>28</v>
          </cell>
          <cell r="G564" t="str">
            <v>USD</v>
          </cell>
        </row>
        <row r="565">
          <cell r="B565" t="str">
            <v>Sinclair Broadcast.  Gr. Inc</v>
          </cell>
          <cell r="C565" t="str">
            <v>SBGI US EQUITY</v>
          </cell>
          <cell r="D565" t="str">
            <v>N01256</v>
          </cell>
          <cell r="E565">
            <v>5</v>
          </cell>
          <cell r="F565">
            <v>28</v>
          </cell>
          <cell r="G565" t="str">
            <v>USD</v>
          </cell>
        </row>
        <row r="566">
          <cell r="B566" t="str">
            <v>Smithfield Foods Inc</v>
          </cell>
          <cell r="C566" t="str">
            <v>SFD US EQUITY</v>
          </cell>
          <cell r="D566">
            <v>832248</v>
          </cell>
          <cell r="E566">
            <v>4</v>
          </cell>
          <cell r="F566">
            <v>28</v>
          </cell>
          <cell r="G566" t="str">
            <v>USD</v>
          </cell>
        </row>
        <row r="567">
          <cell r="B567" t="str">
            <v>Malayan Banking Berhad</v>
          </cell>
          <cell r="C567" t="str">
            <v>MAY MK EQUITY</v>
          </cell>
          <cell r="D567" t="str">
            <v>G12957</v>
          </cell>
          <cell r="E567">
            <v>3</v>
          </cell>
          <cell r="F567">
            <v>18</v>
          </cell>
          <cell r="G567" t="str">
            <v>MYR</v>
          </cell>
        </row>
        <row r="568">
          <cell r="B568" t="str">
            <v>China Development Bank</v>
          </cell>
          <cell r="C568" t="str">
            <v>SDBZ CH EQUITY</v>
          </cell>
          <cell r="E568">
            <v>3</v>
          </cell>
          <cell r="F568">
            <v>82</v>
          </cell>
          <cell r="G568" t="str">
            <v>CNY</v>
          </cell>
        </row>
        <row r="569">
          <cell r="B569" t="str">
            <v>ChoHung Bank</v>
          </cell>
          <cell r="C569" t="str">
            <v>0001 KR EQUITY</v>
          </cell>
          <cell r="D569" t="str">
            <v>G13471</v>
          </cell>
          <cell r="E569">
            <v>3</v>
          </cell>
          <cell r="F569">
            <v>16</v>
          </cell>
          <cell r="G569" t="str">
            <v>KRW</v>
          </cell>
        </row>
        <row r="570">
          <cell r="B570" t="str">
            <v>Bank of East Asia Ltd</v>
          </cell>
          <cell r="C570" t="str">
            <v>23 HK EQUITY</v>
          </cell>
          <cell r="D570" t="str">
            <v>G12859</v>
          </cell>
          <cell r="E570">
            <v>3</v>
          </cell>
          <cell r="F570">
            <v>12</v>
          </cell>
          <cell r="G570" t="str">
            <v>HKD</v>
          </cell>
        </row>
        <row r="571">
          <cell r="B571" t="str">
            <v>Shinhan Bank</v>
          </cell>
          <cell r="C571" t="str">
            <v>1558 KS EQUITY</v>
          </cell>
          <cell r="D571" t="str">
            <v>G14693</v>
          </cell>
          <cell r="E571">
            <v>3</v>
          </cell>
          <cell r="F571">
            <v>16</v>
          </cell>
          <cell r="G571" t="str">
            <v>KRW</v>
          </cell>
        </row>
        <row r="572">
          <cell r="B572" t="str">
            <v>Dura Automotive Systems</v>
          </cell>
          <cell r="C572" t="str">
            <v>DRRA US EQUITY</v>
          </cell>
          <cell r="D572" t="str">
            <v>N02452</v>
          </cell>
          <cell r="E572">
            <v>2</v>
          </cell>
          <cell r="F572">
            <v>28</v>
          </cell>
          <cell r="G572" t="str">
            <v>USD</v>
          </cell>
        </row>
        <row r="573">
          <cell r="B573" t="str">
            <v>Cinergy Corp</v>
          </cell>
          <cell r="C573" t="str">
            <v>CIN US EQUITY</v>
          </cell>
          <cell r="D573" t="str">
            <v>N00253</v>
          </cell>
          <cell r="E573">
            <v>33</v>
          </cell>
          <cell r="F573">
            <v>28</v>
          </cell>
          <cell r="G573" t="str">
            <v>USD</v>
          </cell>
          <cell r="I573">
            <v>36070590</v>
          </cell>
        </row>
        <row r="574">
          <cell r="B574" t="str">
            <v>DTE Energy Co</v>
          </cell>
          <cell r="C574" t="str">
            <v>DTE US EQUITY</v>
          </cell>
          <cell r="D574">
            <v>250847</v>
          </cell>
          <cell r="E574">
            <v>33</v>
          </cell>
          <cell r="F574">
            <v>28</v>
          </cell>
          <cell r="G574" t="str">
            <v>USD</v>
          </cell>
          <cell r="I574">
            <v>36054155</v>
          </cell>
        </row>
        <row r="575">
          <cell r="B575" t="str">
            <v>AutoZone Inc</v>
          </cell>
          <cell r="C575" t="str">
            <v>AZO US EQUITY</v>
          </cell>
          <cell r="D575">
            <v>53332</v>
          </cell>
          <cell r="E575">
            <v>30</v>
          </cell>
          <cell r="F575">
            <v>28</v>
          </cell>
          <cell r="G575" t="str">
            <v>USD</v>
          </cell>
          <cell r="I575">
            <v>36008961</v>
          </cell>
        </row>
        <row r="576">
          <cell r="B576" t="str">
            <v>Domtar Inc</v>
          </cell>
          <cell r="C576" t="str">
            <v>DTC CN EQUITY</v>
          </cell>
          <cell r="D576" t="str">
            <v>C10480</v>
          </cell>
          <cell r="E576">
            <v>29</v>
          </cell>
          <cell r="F576">
            <v>6</v>
          </cell>
          <cell r="G576" t="str">
            <v>CAD</v>
          </cell>
          <cell r="I576">
            <v>36266237</v>
          </cell>
        </row>
        <row r="577">
          <cell r="B577" t="str">
            <v>BJ Services Co</v>
          </cell>
          <cell r="C577" t="str">
            <v>BJS US EQUITY</v>
          </cell>
          <cell r="D577">
            <v>55482</v>
          </cell>
          <cell r="E577">
            <v>25</v>
          </cell>
          <cell r="F577">
            <v>28</v>
          </cell>
          <cell r="G577" t="str">
            <v>USD</v>
          </cell>
          <cell r="I577">
            <v>36048506</v>
          </cell>
        </row>
        <row r="578">
          <cell r="B578" t="str">
            <v>Unocal Corp</v>
          </cell>
          <cell r="C578" t="str">
            <v>UCL US EQUITY</v>
          </cell>
          <cell r="D578">
            <v>915289</v>
          </cell>
          <cell r="E578">
            <v>25</v>
          </cell>
          <cell r="F578">
            <v>28</v>
          </cell>
          <cell r="G578" t="str">
            <v>USD</v>
          </cell>
          <cell r="I578">
            <v>36011318</v>
          </cell>
        </row>
        <row r="579">
          <cell r="B579" t="str">
            <v>Pechiney SA</v>
          </cell>
          <cell r="C579" t="str">
            <v>PEC FP EQUITY</v>
          </cell>
          <cell r="D579" t="str">
            <v>G12272</v>
          </cell>
          <cell r="E579">
            <v>24</v>
          </cell>
          <cell r="F579">
            <v>10</v>
          </cell>
          <cell r="G579" t="str">
            <v>EUR</v>
          </cell>
          <cell r="I579">
            <v>36013788</v>
          </cell>
        </row>
        <row r="580">
          <cell r="B580" t="str">
            <v>John Deere Capital Corp</v>
          </cell>
          <cell r="C580" t="str">
            <v>DE1 US EQUITY</v>
          </cell>
          <cell r="E580">
            <v>16</v>
          </cell>
          <cell r="F580">
            <v>28</v>
          </cell>
          <cell r="G580" t="str">
            <v>USD</v>
          </cell>
          <cell r="I580">
            <v>36379319</v>
          </cell>
        </row>
        <row r="581">
          <cell r="B581" t="str">
            <v>Newmont Mining Corp</v>
          </cell>
          <cell r="C581" t="str">
            <v>NEM US EQUITY</v>
          </cell>
          <cell r="D581">
            <v>651639</v>
          </cell>
          <cell r="E581">
            <v>10</v>
          </cell>
          <cell r="F581">
            <v>28</v>
          </cell>
          <cell r="G581" t="str">
            <v>USD</v>
          </cell>
          <cell r="I581">
            <v>36134699</v>
          </cell>
        </row>
        <row r="582">
          <cell r="B582" t="str">
            <v>Ashland Inc</v>
          </cell>
          <cell r="C582" t="str">
            <v>ASH US EQUITY</v>
          </cell>
          <cell r="D582">
            <v>44540</v>
          </cell>
          <cell r="E582">
            <v>8</v>
          </cell>
          <cell r="F582">
            <v>28</v>
          </cell>
          <cell r="G582" t="str">
            <v>USD</v>
          </cell>
          <cell r="I582">
            <v>36017277</v>
          </cell>
        </row>
        <row r="583">
          <cell r="B583" t="str">
            <v>Prudential Financial Inc</v>
          </cell>
          <cell r="C583" t="str">
            <v>PRU US EQUITY</v>
          </cell>
          <cell r="D583" t="str">
            <v>N07529</v>
          </cell>
          <cell r="E583">
            <v>21</v>
          </cell>
          <cell r="F583">
            <v>28</v>
          </cell>
          <cell r="G583" t="str">
            <v>USD</v>
          </cell>
          <cell r="I583">
            <v>36324476</v>
          </cell>
        </row>
        <row r="584">
          <cell r="B584" t="str">
            <v>Cargill Inc</v>
          </cell>
          <cell r="C584" t="str">
            <v>3091Z US EQUITY</v>
          </cell>
          <cell r="E584">
            <v>15</v>
          </cell>
          <cell r="F584">
            <v>28</v>
          </cell>
          <cell r="G584" t="str">
            <v>USD</v>
          </cell>
          <cell r="I584">
            <v>36008102</v>
          </cell>
        </row>
        <row r="585">
          <cell r="B585" t="str">
            <v>Eastman Chemical Co</v>
          </cell>
          <cell r="C585" t="str">
            <v>EMN US EQUITY</v>
          </cell>
          <cell r="D585">
            <v>277432</v>
          </cell>
          <cell r="E585">
            <v>8</v>
          </cell>
          <cell r="F585">
            <v>28</v>
          </cell>
          <cell r="G585" t="str">
            <v>USD</v>
          </cell>
          <cell r="I585">
            <v>36017241</v>
          </cell>
        </row>
        <row r="586">
          <cell r="B586" t="str">
            <v>Northeast Utilities</v>
          </cell>
          <cell r="C586" t="str">
            <v>NU US EQUITY</v>
          </cell>
          <cell r="D586">
            <v>664397</v>
          </cell>
          <cell r="E586">
            <v>33</v>
          </cell>
          <cell r="F586">
            <v>28</v>
          </cell>
          <cell r="G586" t="str">
            <v>USD</v>
          </cell>
          <cell r="I586">
            <v>36377545</v>
          </cell>
        </row>
        <row r="587">
          <cell r="B587" t="str">
            <v>FirstEnergy Corp</v>
          </cell>
          <cell r="C587" t="str">
            <v>FE US EQUITY</v>
          </cell>
          <cell r="D587">
            <v>677347</v>
          </cell>
          <cell r="E587">
            <v>33</v>
          </cell>
          <cell r="F587">
            <v>28</v>
          </cell>
          <cell r="G587" t="str">
            <v>USD</v>
          </cell>
          <cell r="I587">
            <v>36134724</v>
          </cell>
        </row>
        <row r="588">
          <cell r="B588" t="str">
            <v>Constellation Energy Group</v>
          </cell>
          <cell r="C588" t="str">
            <v>CEG US EQUITY</v>
          </cell>
          <cell r="D588">
            <v>59165</v>
          </cell>
          <cell r="E588">
            <v>33</v>
          </cell>
          <cell r="F588">
            <v>28</v>
          </cell>
          <cell r="G588" t="str">
            <v>USD</v>
          </cell>
          <cell r="I588">
            <v>36029334</v>
          </cell>
        </row>
        <row r="589">
          <cell r="B589" t="str">
            <v>Progress Energy Inc</v>
          </cell>
          <cell r="C589" t="str">
            <v>PGN US EQUITY</v>
          </cell>
          <cell r="D589">
            <v>144141</v>
          </cell>
          <cell r="E589">
            <v>33</v>
          </cell>
          <cell r="F589">
            <v>28</v>
          </cell>
          <cell r="G589" t="str">
            <v>USD</v>
          </cell>
          <cell r="I589">
            <v>36121969</v>
          </cell>
        </row>
        <row r="590">
          <cell r="B590" t="str">
            <v>Teco Energy Inc</v>
          </cell>
          <cell r="C590" t="str">
            <v>TE US EQUITY</v>
          </cell>
          <cell r="D590">
            <v>872375</v>
          </cell>
          <cell r="E590">
            <v>33</v>
          </cell>
          <cell r="F590">
            <v>28</v>
          </cell>
          <cell r="G590" t="str">
            <v>USD</v>
          </cell>
          <cell r="I590">
            <v>36324754</v>
          </cell>
        </row>
        <row r="591">
          <cell r="B591" t="str">
            <v>PSEG Power LLC</v>
          </cell>
          <cell r="C591" t="str">
            <v>28302Z US EQUITY</v>
          </cell>
          <cell r="E591">
            <v>33</v>
          </cell>
          <cell r="F591">
            <v>28</v>
          </cell>
          <cell r="G591" t="str">
            <v>USD</v>
          </cell>
          <cell r="I591">
            <v>36077295</v>
          </cell>
        </row>
        <row r="592">
          <cell r="B592" t="str">
            <v>RadioShack Corp</v>
          </cell>
          <cell r="C592" t="str">
            <v>RSH US EQUITY</v>
          </cell>
          <cell r="D592">
            <v>875382</v>
          </cell>
          <cell r="E592">
            <v>30</v>
          </cell>
          <cell r="F592">
            <v>28</v>
          </cell>
          <cell r="G592" t="str">
            <v>USD</v>
          </cell>
          <cell r="I592">
            <v>36054754</v>
          </cell>
        </row>
        <row r="593">
          <cell r="B593" t="str">
            <v>Burlington Resources Inc</v>
          </cell>
          <cell r="C593" t="str">
            <v>BR US EQUITY</v>
          </cell>
          <cell r="D593">
            <v>122014</v>
          </cell>
          <cell r="E593">
            <v>25</v>
          </cell>
          <cell r="F593">
            <v>28</v>
          </cell>
          <cell r="G593" t="str">
            <v>USD</v>
          </cell>
          <cell r="I593">
            <v>36075034</v>
          </cell>
        </row>
        <row r="594">
          <cell r="B594" t="str">
            <v>Halliburton Co</v>
          </cell>
          <cell r="C594" t="str">
            <v>HAL US EQUITY</v>
          </cell>
          <cell r="D594">
            <v>406216</v>
          </cell>
          <cell r="E594">
            <v>25</v>
          </cell>
          <cell r="F594">
            <v>28</v>
          </cell>
          <cell r="G594" t="str">
            <v>USD</v>
          </cell>
          <cell r="I594">
            <v>36016102</v>
          </cell>
        </row>
        <row r="595">
          <cell r="B595" t="str">
            <v>Kinder Morgan Energy LP</v>
          </cell>
          <cell r="C595" t="str">
            <v>KMP US EQUITY</v>
          </cell>
          <cell r="D595" t="str">
            <v>29356N</v>
          </cell>
          <cell r="E595">
            <v>25</v>
          </cell>
          <cell r="F595">
            <v>28</v>
          </cell>
          <cell r="G595" t="str">
            <v>USD</v>
          </cell>
          <cell r="I595">
            <v>36068851</v>
          </cell>
        </row>
        <row r="596">
          <cell r="B596" t="str">
            <v>Kinder Morgan Inc</v>
          </cell>
          <cell r="C596" t="str">
            <v>KMI US EQUITY</v>
          </cell>
          <cell r="D596">
            <v>482620</v>
          </cell>
          <cell r="E596">
            <v>25</v>
          </cell>
          <cell r="F596">
            <v>28</v>
          </cell>
          <cell r="G596" t="str">
            <v>USD</v>
          </cell>
          <cell r="I596">
            <v>36068852</v>
          </cell>
        </row>
        <row r="597">
          <cell r="B597" t="str">
            <v>Mirant Corp</v>
          </cell>
          <cell r="C597" t="str">
            <v>MIR US EQUITY</v>
          </cell>
          <cell r="D597" t="str">
            <v>N06973</v>
          </cell>
          <cell r="E597">
            <v>25</v>
          </cell>
          <cell r="F597">
            <v>28</v>
          </cell>
          <cell r="G597" t="str">
            <v>USD</v>
          </cell>
          <cell r="I597">
            <v>36016096</v>
          </cell>
        </row>
        <row r="598">
          <cell r="B598" t="str">
            <v>QBE Insurance Group Ltd</v>
          </cell>
          <cell r="C598" t="str">
            <v>QBE AU EQUITY</v>
          </cell>
          <cell r="D598" t="str">
            <v>G12993</v>
          </cell>
          <cell r="E598">
            <v>21</v>
          </cell>
          <cell r="F598">
            <v>3</v>
          </cell>
          <cell r="G598" t="str">
            <v>AUD</v>
          </cell>
          <cell r="I598">
            <v>36074868</v>
          </cell>
        </row>
        <row r="599">
          <cell r="B599" t="str">
            <v>Aon Corp</v>
          </cell>
          <cell r="C599" t="str">
            <v>AOC US EQUITY</v>
          </cell>
          <cell r="D599">
            <v>37389</v>
          </cell>
          <cell r="E599">
            <v>21</v>
          </cell>
          <cell r="F599">
            <v>28</v>
          </cell>
          <cell r="G599" t="str">
            <v>USD</v>
          </cell>
          <cell r="I599">
            <v>36008453</v>
          </cell>
        </row>
        <row r="600">
          <cell r="B600" t="str">
            <v>XL Capital Assurance Inc</v>
          </cell>
          <cell r="C600" t="str">
            <v>40365Z US EQUITY</v>
          </cell>
          <cell r="E600">
            <v>21</v>
          </cell>
          <cell r="F600">
            <v>28</v>
          </cell>
          <cell r="G600" t="str">
            <v>USD</v>
          </cell>
        </row>
        <row r="601">
          <cell r="B601" t="str">
            <v>Starwood Hot.  Res. World</v>
          </cell>
          <cell r="C601" t="str">
            <v>HOT US EQUITY</v>
          </cell>
          <cell r="D601">
            <v>441438</v>
          </cell>
          <cell r="E601">
            <v>20</v>
          </cell>
          <cell r="F601">
            <v>28</v>
          </cell>
          <cell r="G601" t="str">
            <v>USD</v>
          </cell>
          <cell r="I601">
            <v>36138526</v>
          </cell>
        </row>
        <row r="602">
          <cell r="B602" t="str">
            <v>Humana Inc</v>
          </cell>
          <cell r="C602" t="str">
            <v>HUM US EQUITY</v>
          </cell>
          <cell r="D602">
            <v>444859</v>
          </cell>
          <cell r="E602">
            <v>18</v>
          </cell>
          <cell r="F602">
            <v>28</v>
          </cell>
          <cell r="G602" t="str">
            <v>USD</v>
          </cell>
          <cell r="I602">
            <v>36346256</v>
          </cell>
        </row>
        <row r="603">
          <cell r="B603" t="str">
            <v>McKesson Corp</v>
          </cell>
          <cell r="C603" t="str">
            <v>MCK US EQUITY</v>
          </cell>
          <cell r="D603">
            <v>581556</v>
          </cell>
          <cell r="E603">
            <v>18</v>
          </cell>
          <cell r="F603">
            <v>28</v>
          </cell>
          <cell r="G603" t="str">
            <v>USD</v>
          </cell>
          <cell r="I603">
            <v>36274673</v>
          </cell>
        </row>
        <row r="604">
          <cell r="B604" t="str">
            <v>Apogent Technologies Inc</v>
          </cell>
          <cell r="C604" t="str">
            <v>AOT US EQUITY</v>
          </cell>
          <cell r="D604">
            <v>871137</v>
          </cell>
          <cell r="E604">
            <v>18</v>
          </cell>
          <cell r="F604">
            <v>28</v>
          </cell>
          <cell r="G604" t="str">
            <v>USD</v>
          </cell>
          <cell r="I604">
            <v>36064312</v>
          </cell>
        </row>
        <row r="605">
          <cell r="B605" t="str">
            <v>Monsanto Co</v>
          </cell>
          <cell r="C605" t="str">
            <v>MON US EQUITY</v>
          </cell>
          <cell r="D605" t="str">
            <v>N07010</v>
          </cell>
          <cell r="E605">
            <v>15</v>
          </cell>
          <cell r="F605">
            <v>28</v>
          </cell>
          <cell r="G605" t="str">
            <v>USD</v>
          </cell>
          <cell r="I605">
            <v>36080501</v>
          </cell>
        </row>
        <row r="606">
          <cell r="B606" t="str">
            <v>Agilent Technologies Inc</v>
          </cell>
          <cell r="C606" t="str">
            <v>A US EQUITY</v>
          </cell>
          <cell r="D606" t="str">
            <v>N05911</v>
          </cell>
          <cell r="E606">
            <v>14</v>
          </cell>
          <cell r="F606">
            <v>28</v>
          </cell>
          <cell r="G606" t="str">
            <v>USD</v>
          </cell>
          <cell r="I606">
            <v>36051619</v>
          </cell>
        </row>
        <row r="607">
          <cell r="B607" t="str">
            <v>Solectron Corp</v>
          </cell>
          <cell r="C607" t="str">
            <v>SLR US EQUITY</v>
          </cell>
          <cell r="D607">
            <v>834182</v>
          </cell>
          <cell r="E607">
            <v>14</v>
          </cell>
          <cell r="F607">
            <v>28</v>
          </cell>
          <cell r="G607" t="str">
            <v>USD</v>
          </cell>
          <cell r="I607">
            <v>36073525</v>
          </cell>
        </row>
        <row r="608">
          <cell r="B608" t="str">
            <v>Textron Inc</v>
          </cell>
          <cell r="C608" t="str">
            <v>TXT US EQUITY</v>
          </cell>
          <cell r="D608" t="str">
            <v>88320A</v>
          </cell>
          <cell r="E608">
            <v>11</v>
          </cell>
          <cell r="F608">
            <v>28</v>
          </cell>
          <cell r="G608" t="str">
            <v>USD</v>
          </cell>
          <cell r="I608">
            <v>36008748</v>
          </cell>
        </row>
        <row r="609">
          <cell r="B609" t="str">
            <v>Cooper Industries Ltd</v>
          </cell>
          <cell r="C609" t="str">
            <v>CBE US EQUITY</v>
          </cell>
          <cell r="D609">
            <v>216669</v>
          </cell>
          <cell r="E609">
            <v>11</v>
          </cell>
          <cell r="F609">
            <v>28</v>
          </cell>
          <cell r="G609" t="str">
            <v>USD</v>
          </cell>
          <cell r="I609">
            <v>36070950</v>
          </cell>
        </row>
        <row r="610">
          <cell r="B610" t="str">
            <v>PPG Industries Inc</v>
          </cell>
          <cell r="C610" t="str">
            <v>PPG US EQUITY</v>
          </cell>
          <cell r="D610">
            <v>693506</v>
          </cell>
          <cell r="E610">
            <v>8</v>
          </cell>
          <cell r="F610">
            <v>28</v>
          </cell>
          <cell r="G610" t="str">
            <v>USD</v>
          </cell>
          <cell r="I610">
            <v>36134741</v>
          </cell>
        </row>
        <row r="611">
          <cell r="B611" t="str">
            <v>Ryder Systems Inc</v>
          </cell>
          <cell r="C611" t="str">
            <v>R US EQUITY</v>
          </cell>
          <cell r="D611">
            <v>783549</v>
          </cell>
          <cell r="E611">
            <v>7</v>
          </cell>
          <cell r="F611">
            <v>28</v>
          </cell>
          <cell r="G611" t="str">
            <v>USD</v>
          </cell>
          <cell r="I611">
            <v>36011241</v>
          </cell>
        </row>
        <row r="612">
          <cell r="B612" t="str">
            <v>Pulte Homes Inc</v>
          </cell>
          <cell r="C612" t="str">
            <v>PHM US EQUITY</v>
          </cell>
          <cell r="D612" t="str">
            <v>69333C</v>
          </cell>
          <cell r="E612">
            <v>6</v>
          </cell>
          <cell r="F612">
            <v>28</v>
          </cell>
          <cell r="G612" t="str">
            <v>USD</v>
          </cell>
          <cell r="I612">
            <v>36274866</v>
          </cell>
        </row>
        <row r="613">
          <cell r="B613" t="str">
            <v>UST Inc</v>
          </cell>
          <cell r="C613" t="str">
            <v>UST US EQUITY</v>
          </cell>
          <cell r="D613">
            <v>902911</v>
          </cell>
          <cell r="E613">
            <v>4</v>
          </cell>
          <cell r="F613">
            <v>28</v>
          </cell>
          <cell r="G613" t="str">
            <v>USD</v>
          </cell>
          <cell r="I613">
            <v>36075166</v>
          </cell>
        </row>
        <row r="614">
          <cell r="B614" t="str">
            <v>Goodrich Corp</v>
          </cell>
          <cell r="C614" t="str">
            <v>GR US EQUITY</v>
          </cell>
          <cell r="D614">
            <v>382388</v>
          </cell>
          <cell r="E614">
            <v>1</v>
          </cell>
          <cell r="F614">
            <v>28</v>
          </cell>
          <cell r="G614" t="str">
            <v>USD</v>
          </cell>
          <cell r="I614">
            <v>36367661</v>
          </cell>
        </row>
        <row r="615">
          <cell r="B615" t="str">
            <v>Northrop Grumman Corp</v>
          </cell>
          <cell r="C615" t="str">
            <v>NOC US EQUITY</v>
          </cell>
          <cell r="D615">
            <v>666807</v>
          </cell>
          <cell r="E615">
            <v>1</v>
          </cell>
          <cell r="F615">
            <v>28</v>
          </cell>
          <cell r="G615" t="str">
            <v>USD</v>
          </cell>
          <cell r="I615">
            <v>36013566</v>
          </cell>
        </row>
        <row r="616">
          <cell r="B616" t="str">
            <v>John Fairfax Hold. Ltd</v>
          </cell>
          <cell r="C616" t="str">
            <v>FXJ AU EQUITY</v>
          </cell>
          <cell r="D616" t="str">
            <v>G12798</v>
          </cell>
          <cell r="E616">
            <v>29</v>
          </cell>
          <cell r="F616">
            <v>3</v>
          </cell>
          <cell r="G616" t="str">
            <v>AUD</v>
          </cell>
          <cell r="I616">
            <v>36059552</v>
          </cell>
        </row>
        <row r="617">
          <cell r="B617" t="str">
            <v>Phelps Dodge Corp</v>
          </cell>
          <cell r="C617" t="str">
            <v>PD US EQUITY</v>
          </cell>
          <cell r="D617">
            <v>717265</v>
          </cell>
          <cell r="E617">
            <v>24</v>
          </cell>
          <cell r="F617">
            <v>28</v>
          </cell>
          <cell r="G617" t="str">
            <v>USD</v>
          </cell>
          <cell r="I617">
            <v>36134412</v>
          </cell>
        </row>
        <row r="618">
          <cell r="B618" t="str">
            <v>Cigna Corp</v>
          </cell>
          <cell r="C618" t="str">
            <v>CI US EQUITY</v>
          </cell>
          <cell r="D618">
            <v>125509</v>
          </cell>
          <cell r="E618">
            <v>21</v>
          </cell>
          <cell r="F618">
            <v>28</v>
          </cell>
          <cell r="G618" t="str">
            <v>USD</v>
          </cell>
          <cell r="I618">
            <v>36008182</v>
          </cell>
        </row>
        <row r="619">
          <cell r="B619" t="str">
            <v>Lincoln National Corp</v>
          </cell>
          <cell r="C619" t="str">
            <v>LNC US EQUITY</v>
          </cell>
          <cell r="D619">
            <v>534187</v>
          </cell>
          <cell r="E619">
            <v>21</v>
          </cell>
          <cell r="F619">
            <v>28</v>
          </cell>
          <cell r="G619" t="str">
            <v>USD</v>
          </cell>
          <cell r="I619">
            <v>36012315</v>
          </cell>
        </row>
        <row r="620">
          <cell r="B620" t="str">
            <v>MBIA Insurance Corp</v>
          </cell>
          <cell r="C620" t="str">
            <v>16302Z US EQUITY</v>
          </cell>
          <cell r="E620">
            <v>21</v>
          </cell>
          <cell r="F620">
            <v>28</v>
          </cell>
          <cell r="G620" t="str">
            <v>USD</v>
          </cell>
        </row>
        <row r="621">
          <cell r="B621" t="str">
            <v>Ambac Assurance Corp</v>
          </cell>
          <cell r="C621" t="str">
            <v>3432Z US EQUITY</v>
          </cell>
          <cell r="E621">
            <v>21</v>
          </cell>
          <cell r="F621">
            <v>28</v>
          </cell>
          <cell r="G621" t="str">
            <v>USD</v>
          </cell>
          <cell r="I621">
            <v>36068081</v>
          </cell>
        </row>
        <row r="622">
          <cell r="B622" t="str">
            <v>St-Paul Companies Inc</v>
          </cell>
          <cell r="C622" t="str">
            <v>SPC US EQUITY</v>
          </cell>
          <cell r="D622">
            <v>792860</v>
          </cell>
          <cell r="E622">
            <v>21</v>
          </cell>
          <cell r="F622">
            <v>28</v>
          </cell>
          <cell r="G622" t="str">
            <v>USD</v>
          </cell>
          <cell r="I622">
            <v>36012955</v>
          </cell>
        </row>
        <row r="623">
          <cell r="B623" t="str">
            <v>HCA Inc</v>
          </cell>
          <cell r="C623" t="str">
            <v>HCA US EQUITY</v>
          </cell>
          <cell r="D623">
            <v>363233</v>
          </cell>
          <cell r="E623">
            <v>18</v>
          </cell>
          <cell r="F623">
            <v>28</v>
          </cell>
          <cell r="G623" t="str">
            <v>USD</v>
          </cell>
          <cell r="I623">
            <v>36134519</v>
          </cell>
        </row>
        <row r="624">
          <cell r="B624" t="str">
            <v>UnitedHealth Group Inc</v>
          </cell>
          <cell r="C624" t="str">
            <v>UNH US EQUITY</v>
          </cell>
          <cell r="D624">
            <v>910581</v>
          </cell>
          <cell r="E624">
            <v>18</v>
          </cell>
          <cell r="F624">
            <v>28</v>
          </cell>
          <cell r="G624" t="str">
            <v>USD</v>
          </cell>
          <cell r="I624">
            <v>36274793</v>
          </cell>
        </row>
        <row r="625">
          <cell r="B625" t="str">
            <v>Chiron Corp</v>
          </cell>
          <cell r="C625" t="str">
            <v>CHIR US EQUITY</v>
          </cell>
          <cell r="D625">
            <v>170040</v>
          </cell>
          <cell r="E625">
            <v>18</v>
          </cell>
          <cell r="F625">
            <v>28</v>
          </cell>
          <cell r="G625" t="str">
            <v>USD</v>
          </cell>
          <cell r="I625">
            <v>36028642</v>
          </cell>
        </row>
        <row r="626">
          <cell r="B626" t="str">
            <v>AMP Group Hold. Ltd</v>
          </cell>
          <cell r="C626" t="str">
            <v>1415Z AU EQUITY</v>
          </cell>
          <cell r="E626">
            <v>16</v>
          </cell>
          <cell r="F626">
            <v>3</v>
          </cell>
          <cell r="G626" t="str">
            <v>AUD</v>
          </cell>
        </row>
        <row r="627">
          <cell r="B627" t="str">
            <v>Legg Mason Inc</v>
          </cell>
          <cell r="C627" t="str">
            <v>LM US EQUITY</v>
          </cell>
          <cell r="D627">
            <v>524901</v>
          </cell>
          <cell r="E627">
            <v>16</v>
          </cell>
          <cell r="F627">
            <v>28</v>
          </cell>
          <cell r="G627" t="str">
            <v>USD</v>
          </cell>
          <cell r="I627">
            <v>36012289</v>
          </cell>
        </row>
        <row r="628">
          <cell r="B628" t="str">
            <v>FPL Group Capital Inc</v>
          </cell>
          <cell r="C628" t="str">
            <v>7410Z US EQUITY</v>
          </cell>
          <cell r="E628">
            <v>16</v>
          </cell>
          <cell r="F628">
            <v>28</v>
          </cell>
          <cell r="G628" t="str">
            <v>USD</v>
          </cell>
          <cell r="I628">
            <v>36134488</v>
          </cell>
        </row>
        <row r="629">
          <cell r="B629" t="str">
            <v>Brascan Corp</v>
          </cell>
          <cell r="C629" t="str">
            <v>BNN/A CN EQUITY</v>
          </cell>
          <cell r="D629" t="str">
            <v>C10411</v>
          </cell>
          <cell r="E629">
            <v>12</v>
          </cell>
          <cell r="F629">
            <v>6</v>
          </cell>
          <cell r="G629" t="str">
            <v>CAD</v>
          </cell>
          <cell r="I629">
            <v>36069810</v>
          </cell>
        </row>
        <row r="630">
          <cell r="B630" t="str">
            <v>Temple Inland Inc</v>
          </cell>
          <cell r="C630" t="str">
            <v>TIN US EQUITY</v>
          </cell>
          <cell r="D630" t="str">
            <v>87986A</v>
          </cell>
          <cell r="E630">
            <v>9</v>
          </cell>
          <cell r="F630">
            <v>28</v>
          </cell>
          <cell r="G630" t="str">
            <v>USD</v>
          </cell>
          <cell r="I630">
            <v>36368155</v>
          </cell>
        </row>
        <row r="631">
          <cell r="B631" t="str">
            <v>ERP Operating_LP</v>
          </cell>
          <cell r="C631" t="str">
            <v>5814Z US EQUITY</v>
          </cell>
          <cell r="E631">
            <v>6</v>
          </cell>
          <cell r="F631">
            <v>28</v>
          </cell>
          <cell r="G631" t="str">
            <v>USD</v>
          </cell>
          <cell r="I631">
            <v>36029609</v>
          </cell>
        </row>
        <row r="632">
          <cell r="B632" t="str">
            <v>EOP Operating_LP</v>
          </cell>
          <cell r="C632" t="str">
            <v>9321Z US EQUITY</v>
          </cell>
          <cell r="E632">
            <v>6</v>
          </cell>
          <cell r="F632">
            <v>28</v>
          </cell>
          <cell r="G632" t="str">
            <v>USD</v>
          </cell>
          <cell r="I632">
            <v>36062810</v>
          </cell>
        </row>
        <row r="633">
          <cell r="B633" t="str">
            <v>Cummins Inc</v>
          </cell>
          <cell r="C633" t="str">
            <v>CUM US EQUITY</v>
          </cell>
          <cell r="D633">
            <v>231021</v>
          </cell>
          <cell r="E633">
            <v>2</v>
          </cell>
          <cell r="F633">
            <v>28</v>
          </cell>
          <cell r="G633" t="str">
            <v>USD</v>
          </cell>
          <cell r="I633">
            <v>36017298</v>
          </cell>
        </row>
        <row r="634">
          <cell r="B634" t="str">
            <v>Gaz de France</v>
          </cell>
          <cell r="C634" t="str">
            <v>GZFR FP EQUITY</v>
          </cell>
          <cell r="E634">
            <v>33</v>
          </cell>
          <cell r="F634">
            <v>10</v>
          </cell>
          <cell r="G634" t="str">
            <v>EUR</v>
          </cell>
          <cell r="I634">
            <v>36011998</v>
          </cell>
        </row>
        <row r="635">
          <cell r="B635" t="str">
            <v>Enbw Intern. Finance</v>
          </cell>
          <cell r="C635" t="str">
            <v>72079Z NA EQUITY</v>
          </cell>
          <cell r="E635">
            <v>33</v>
          </cell>
          <cell r="F635">
            <v>11</v>
          </cell>
          <cell r="G635" t="str">
            <v>EUR</v>
          </cell>
        </row>
        <row r="636">
          <cell r="B636" t="str">
            <v>Gazprom</v>
          </cell>
          <cell r="C636" t="str">
            <v>GAZP RU Equity</v>
          </cell>
          <cell r="E636">
            <v>33</v>
          </cell>
          <cell r="F636">
            <v>121</v>
          </cell>
          <cell r="G636" t="str">
            <v>RUR</v>
          </cell>
          <cell r="I636">
            <v>36014672</v>
          </cell>
        </row>
        <row r="637">
          <cell r="B637" t="str">
            <v>Mobilcom</v>
          </cell>
          <cell r="C637" t="str">
            <v>MOB NM Equity</v>
          </cell>
          <cell r="D637" t="str">
            <v>W12472</v>
          </cell>
          <cell r="E637">
            <v>31</v>
          </cell>
          <cell r="F637">
            <v>11</v>
          </cell>
          <cell r="G637" t="str">
            <v>EUR</v>
          </cell>
          <cell r="I637">
            <v>36060036</v>
          </cell>
        </row>
        <row r="638">
          <cell r="B638" t="str">
            <v>Ikea</v>
          </cell>
          <cell r="C638" t="str">
            <v>3112Z US Equity</v>
          </cell>
          <cell r="E638">
            <v>30</v>
          </cell>
          <cell r="F638">
            <v>28</v>
          </cell>
          <cell r="G638" t="str">
            <v>USD</v>
          </cell>
        </row>
        <row r="639">
          <cell r="B639" t="str">
            <v>Koningklijke Vendex</v>
          </cell>
          <cell r="C639" t="str">
            <v>VNDX NA Equity</v>
          </cell>
          <cell r="D639" t="str">
            <v>G17394</v>
          </cell>
          <cell r="E639">
            <v>30</v>
          </cell>
          <cell r="F639">
            <v>19</v>
          </cell>
          <cell r="G639" t="str">
            <v>EUR</v>
          </cell>
          <cell r="I639">
            <v>24008426</v>
          </cell>
        </row>
        <row r="640">
          <cell r="B640" t="str">
            <v>Entenial</v>
          </cell>
          <cell r="C640" t="str">
            <v>CDT FP Equity</v>
          </cell>
          <cell r="D640" t="str">
            <v>G13149</v>
          </cell>
          <cell r="E640">
            <v>21</v>
          </cell>
          <cell r="F640">
            <v>10</v>
          </cell>
          <cell r="G640" t="str">
            <v>EUR</v>
          </cell>
          <cell r="I640">
            <v>36021763</v>
          </cell>
        </row>
        <row r="641">
          <cell r="B641" t="str">
            <v>Corporacion Mapfre SA</v>
          </cell>
          <cell r="C641" t="str">
            <v>MAP SM Equity</v>
          </cell>
          <cell r="D641" t="str">
            <v>G13148</v>
          </cell>
          <cell r="E641">
            <v>21</v>
          </cell>
          <cell r="F641">
            <v>24</v>
          </cell>
          <cell r="G641" t="str">
            <v>EUR</v>
          </cell>
          <cell r="I641">
            <v>36267316</v>
          </cell>
        </row>
        <row r="642">
          <cell r="B642" t="str">
            <v>CPR SA</v>
          </cell>
          <cell r="C642" t="str">
            <v>PD FP Equity</v>
          </cell>
          <cell r="D642" t="str">
            <v>G13135</v>
          </cell>
          <cell r="E642">
            <v>16</v>
          </cell>
          <cell r="F642">
            <v>10</v>
          </cell>
          <cell r="G642" t="str">
            <v>EUR</v>
          </cell>
          <cell r="I642">
            <v>36002398</v>
          </cell>
        </row>
        <row r="643">
          <cell r="B643" t="str">
            <v>Credit Foncier de France</v>
          </cell>
          <cell r="C643" t="str">
            <v>FF FP Equity</v>
          </cell>
          <cell r="D643" t="str">
            <v>G12865</v>
          </cell>
          <cell r="E643">
            <v>16</v>
          </cell>
          <cell r="F643">
            <v>10</v>
          </cell>
          <cell r="G643" t="str">
            <v>EUR</v>
          </cell>
          <cell r="I643">
            <v>36002045</v>
          </cell>
        </row>
        <row r="644">
          <cell r="B644" t="str">
            <v>Bausparkasse S hall AG</v>
          </cell>
          <cell r="C644" t="str">
            <v>3006Z GR Equity</v>
          </cell>
          <cell r="E644">
            <v>16</v>
          </cell>
          <cell r="F644">
            <v>11</v>
          </cell>
          <cell r="G644" t="str">
            <v>EUR</v>
          </cell>
        </row>
        <row r="645">
          <cell r="B645" t="str">
            <v>DEPFA Bank Plc</v>
          </cell>
          <cell r="C645" t="str">
            <v>DEP GR Equity</v>
          </cell>
          <cell r="E645">
            <v>16</v>
          </cell>
          <cell r="F645">
            <v>11</v>
          </cell>
          <cell r="G645" t="str">
            <v>EUR</v>
          </cell>
          <cell r="I645">
            <v>36011418</v>
          </cell>
        </row>
        <row r="646">
          <cell r="B646" t="str">
            <v>Norgeskreditt AS</v>
          </cell>
          <cell r="C646" t="str">
            <v>1009Q NO Equity</v>
          </cell>
          <cell r="E646">
            <v>3</v>
          </cell>
          <cell r="F646">
            <v>21</v>
          </cell>
          <cell r="G646" t="str">
            <v>NOK</v>
          </cell>
          <cell r="I646">
            <v>36005555</v>
          </cell>
        </row>
        <row r="647">
          <cell r="B647" t="str">
            <v>Banco de Sabadell SA</v>
          </cell>
          <cell r="C647" t="str">
            <v>SAB SM Equity</v>
          </cell>
          <cell r="E647">
            <v>3</v>
          </cell>
          <cell r="F647">
            <v>24</v>
          </cell>
          <cell r="G647" t="str">
            <v>EUR</v>
          </cell>
          <cell r="I647">
            <v>36001649</v>
          </cell>
        </row>
        <row r="648">
          <cell r="B648" t="str">
            <v>Banco Pastor SA</v>
          </cell>
          <cell r="C648" t="str">
            <v>PAS SM Equity</v>
          </cell>
          <cell r="D648" t="str">
            <v>G13020</v>
          </cell>
          <cell r="E648">
            <v>3</v>
          </cell>
          <cell r="F648">
            <v>24</v>
          </cell>
          <cell r="G648" t="str">
            <v>EUR</v>
          </cell>
          <cell r="I648">
            <v>36006091</v>
          </cell>
        </row>
        <row r="649">
          <cell r="B649" t="str">
            <v>Deutsche Postbank</v>
          </cell>
          <cell r="C649" t="str">
            <v>DPB GR Equity</v>
          </cell>
          <cell r="E649">
            <v>3</v>
          </cell>
          <cell r="F649">
            <v>11</v>
          </cell>
          <cell r="G649" t="str">
            <v>EUR</v>
          </cell>
        </row>
        <row r="650">
          <cell r="B650" t="str">
            <v>Landesbank NRW</v>
          </cell>
          <cell r="C650" t="str">
            <v>LBNRW GR Equity</v>
          </cell>
          <cell r="E650">
            <v>3</v>
          </cell>
          <cell r="F650">
            <v>11</v>
          </cell>
          <cell r="G650" t="str">
            <v>EUR</v>
          </cell>
          <cell r="I650">
            <v>36007678</v>
          </cell>
        </row>
        <row r="651">
          <cell r="B651" t="str">
            <v>Natexis Banques Populaires</v>
          </cell>
          <cell r="C651" t="str">
            <v>KN FP Equity</v>
          </cell>
          <cell r="D651" t="str">
            <v>W24336</v>
          </cell>
          <cell r="E651">
            <v>3</v>
          </cell>
          <cell r="F651">
            <v>10</v>
          </cell>
          <cell r="G651" t="str">
            <v>EUR</v>
          </cell>
          <cell r="I651">
            <v>36049443</v>
          </cell>
        </row>
        <row r="652">
          <cell r="B652" t="str">
            <v>Istituto Mob. Italiano Spa</v>
          </cell>
          <cell r="C652" t="str">
            <v>IMOB IM Equity</v>
          </cell>
          <cell r="D652" t="str">
            <v>G19045</v>
          </cell>
          <cell r="E652">
            <v>3</v>
          </cell>
          <cell r="F652">
            <v>14</v>
          </cell>
          <cell r="G652" t="str">
            <v>EUR</v>
          </cell>
        </row>
        <row r="653">
          <cell r="B653" t="str">
            <v>ForeningsSparbanken AB</v>
          </cell>
          <cell r="C653" t="str">
            <v>FSPAA SS Equity</v>
          </cell>
          <cell r="D653" t="str">
            <v>G19227</v>
          </cell>
          <cell r="E653">
            <v>3</v>
          </cell>
          <cell r="F653">
            <v>25</v>
          </cell>
          <cell r="G653" t="str">
            <v>SEK</v>
          </cell>
          <cell r="I653">
            <v>36006870</v>
          </cell>
        </row>
        <row r="654">
          <cell r="B654" t="str">
            <v>EFG Eurobank Ergasias SA</v>
          </cell>
          <cell r="C654" t="str">
            <v>EUROB GA Equity</v>
          </cell>
          <cell r="D654" t="str">
            <v>W21473</v>
          </cell>
          <cell r="E654">
            <v>3</v>
          </cell>
          <cell r="F654">
            <v>41</v>
          </cell>
          <cell r="G654" t="str">
            <v>EUR</v>
          </cell>
          <cell r="I654">
            <v>36027554</v>
          </cell>
        </row>
        <row r="655">
          <cell r="B655" t="str">
            <v>Fokus Bank A/S</v>
          </cell>
          <cell r="C655" t="str">
            <v>FOK NO Equity</v>
          </cell>
          <cell r="D655" t="str">
            <v>W11379</v>
          </cell>
          <cell r="E655">
            <v>3</v>
          </cell>
          <cell r="F655">
            <v>21</v>
          </cell>
          <cell r="G655" t="str">
            <v>EUR</v>
          </cell>
          <cell r="I655">
            <v>36003229</v>
          </cell>
        </row>
        <row r="656">
          <cell r="B656" t="str">
            <v>PCCW Ltd</v>
          </cell>
          <cell r="C656" t="str">
            <v>8 HK EQUITY</v>
          </cell>
          <cell r="D656" t="str">
            <v>W22904</v>
          </cell>
          <cell r="E656">
            <v>31</v>
          </cell>
          <cell r="F656">
            <v>12</v>
          </cell>
          <cell r="G656" t="str">
            <v>HKD</v>
          </cell>
          <cell r="I656">
            <v>36235762</v>
          </cell>
        </row>
        <row r="657">
          <cell r="B657" t="str">
            <v>China Mobile HK Ltd</v>
          </cell>
          <cell r="C657" t="str">
            <v>941 HK EQUITY</v>
          </cell>
          <cell r="D657" t="str">
            <v>W21137</v>
          </cell>
          <cell r="E657">
            <v>31</v>
          </cell>
          <cell r="F657">
            <v>12</v>
          </cell>
          <cell r="G657" t="str">
            <v>HKD</v>
          </cell>
          <cell r="I657">
            <v>36056427</v>
          </cell>
        </row>
        <row r="658">
          <cell r="B658" t="str">
            <v>CNOOC Ltd</v>
          </cell>
          <cell r="C658" t="str">
            <v>883 HK EQUITY</v>
          </cell>
          <cell r="D658" t="str">
            <v>W26519</v>
          </cell>
          <cell r="E658">
            <v>25</v>
          </cell>
          <cell r="F658">
            <v>12</v>
          </cell>
          <cell r="G658" t="str">
            <v>HKD</v>
          </cell>
          <cell r="I658">
            <v>36374527</v>
          </cell>
        </row>
        <row r="659">
          <cell r="B659" t="str">
            <v>Cathay Fin. Hold.  Ltd</v>
          </cell>
          <cell r="C659" t="str">
            <v>2882 TT EQUITY</v>
          </cell>
          <cell r="D659" t="str">
            <v>W28660</v>
          </cell>
          <cell r="E659">
            <v>21</v>
          </cell>
          <cell r="F659">
            <v>81</v>
          </cell>
          <cell r="G659" t="str">
            <v>TWD</v>
          </cell>
        </row>
        <row r="660">
          <cell r="B660" t="str">
            <v>Fubon Financial Hold. Co Ltd</v>
          </cell>
          <cell r="C660" t="str">
            <v>2881 TT EQUITY</v>
          </cell>
          <cell r="D660" t="str">
            <v>W28233</v>
          </cell>
          <cell r="E660">
            <v>16</v>
          </cell>
          <cell r="F660">
            <v>81</v>
          </cell>
          <cell r="G660" t="str">
            <v>TWD</v>
          </cell>
        </row>
        <row r="661">
          <cell r="B661" t="str">
            <v>Chartered Sem.. Manuf. Ltd</v>
          </cell>
          <cell r="C661" t="str">
            <v>CSM SP EQUITY</v>
          </cell>
          <cell r="D661" t="str">
            <v>W23438</v>
          </cell>
          <cell r="E661">
            <v>14</v>
          </cell>
          <cell r="F661">
            <v>23</v>
          </cell>
          <cell r="G661" t="str">
            <v>SGD</v>
          </cell>
          <cell r="I661">
            <v>36148361</v>
          </cell>
        </row>
        <row r="662">
          <cell r="B662" t="str">
            <v>Compal Electronics Inc</v>
          </cell>
          <cell r="C662" t="str">
            <v>2324 TT EQUITY</v>
          </cell>
          <cell r="D662" t="str">
            <v>W08865</v>
          </cell>
          <cell r="E662">
            <v>14</v>
          </cell>
          <cell r="F662">
            <v>81</v>
          </cell>
          <cell r="G662" t="str">
            <v>TWD</v>
          </cell>
          <cell r="I662">
            <v>36015120</v>
          </cell>
        </row>
        <row r="663">
          <cell r="B663" t="str">
            <v>United Microelectronics Corp</v>
          </cell>
          <cell r="C663" t="str">
            <v>2303 TT EQUITY</v>
          </cell>
          <cell r="D663" t="str">
            <v>G17362</v>
          </cell>
          <cell r="E663">
            <v>14</v>
          </cell>
          <cell r="F663">
            <v>81</v>
          </cell>
          <cell r="G663" t="str">
            <v>TWD</v>
          </cell>
          <cell r="I663">
            <v>36015073</v>
          </cell>
        </row>
        <row r="664">
          <cell r="B664" t="str">
            <v>Jardine Strategic Hold. Ltd</v>
          </cell>
          <cell r="C664" t="str">
            <v>JDS LI EQUITY</v>
          </cell>
          <cell r="D664" t="str">
            <v>G13180</v>
          </cell>
          <cell r="E664">
            <v>12</v>
          </cell>
          <cell r="F664">
            <v>12</v>
          </cell>
          <cell r="G664" t="str">
            <v>HKD</v>
          </cell>
          <cell r="I664">
            <v>36055359</v>
          </cell>
        </row>
        <row r="665">
          <cell r="B665" t="str">
            <v>Citic Pacific</v>
          </cell>
          <cell r="C665" t="str">
            <v>267 HK EQUITY</v>
          </cell>
          <cell r="D665" t="str">
            <v>G17675</v>
          </cell>
          <cell r="E665">
            <v>12</v>
          </cell>
          <cell r="F665">
            <v>12</v>
          </cell>
          <cell r="G665" t="str">
            <v>HKD</v>
          </cell>
          <cell r="I665">
            <v>24009872</v>
          </cell>
        </row>
        <row r="666">
          <cell r="B666" t="str">
            <v>Jardine Matheson Hold. Ltd</v>
          </cell>
          <cell r="C666" t="str">
            <v>JM SP EQUITY</v>
          </cell>
          <cell r="D666" t="str">
            <v>G10184</v>
          </cell>
          <cell r="E666">
            <v>12</v>
          </cell>
          <cell r="F666">
            <v>12</v>
          </cell>
          <cell r="G666" t="str">
            <v>HKD</v>
          </cell>
          <cell r="I666">
            <v>36020754</v>
          </cell>
        </row>
        <row r="667">
          <cell r="B667" t="str">
            <v>HongKong Land Holdings Ltd</v>
          </cell>
          <cell r="C667" t="str">
            <v>HKL LI EQUITY</v>
          </cell>
          <cell r="D667" t="str">
            <v>G16082</v>
          </cell>
          <cell r="E667">
            <v>6</v>
          </cell>
          <cell r="F667">
            <v>12</v>
          </cell>
          <cell r="G667" t="str">
            <v>HKD</v>
          </cell>
          <cell r="I667">
            <v>36063197</v>
          </cell>
        </row>
        <row r="668">
          <cell r="B668" t="str">
            <v>Hysan Development Co Ltd</v>
          </cell>
          <cell r="C668" t="str">
            <v>14 HK EQUITY</v>
          </cell>
          <cell r="D668" t="str">
            <v>G12988</v>
          </cell>
          <cell r="E668">
            <v>6</v>
          </cell>
          <cell r="F668">
            <v>12</v>
          </cell>
          <cell r="G668" t="str">
            <v>HKD</v>
          </cell>
          <cell r="I668">
            <v>36009507</v>
          </cell>
        </row>
        <row r="669">
          <cell r="B669" t="str">
            <v>Hang Lung Properties Ltd</v>
          </cell>
          <cell r="C669" t="str">
            <v>101 HK EQUITY</v>
          </cell>
          <cell r="D669" t="str">
            <v>G13329</v>
          </cell>
          <cell r="E669">
            <v>6</v>
          </cell>
          <cell r="F669">
            <v>12</v>
          </cell>
          <cell r="G669" t="str">
            <v>HKD</v>
          </cell>
          <cell r="I669">
            <v>36268144</v>
          </cell>
        </row>
        <row r="670">
          <cell r="B670" t="str">
            <v>KT and G Corporation</v>
          </cell>
          <cell r="C670" t="str">
            <v>3378 KS EQUITY</v>
          </cell>
          <cell r="D670" t="str">
            <v>W25091</v>
          </cell>
          <cell r="E670">
            <v>4</v>
          </cell>
          <cell r="F670">
            <v>16</v>
          </cell>
          <cell r="G670" t="str">
            <v>KRW</v>
          </cell>
        </row>
        <row r="671">
          <cell r="B671" t="str">
            <v>Bank of Montreal</v>
          </cell>
          <cell r="C671" t="str">
            <v>BMO CN Equity</v>
          </cell>
          <cell r="D671" t="str">
            <v>C10019</v>
          </cell>
          <cell r="E671">
            <v>3</v>
          </cell>
          <cell r="F671">
            <v>6</v>
          </cell>
          <cell r="G671" t="str">
            <v>CAD</v>
          </cell>
          <cell r="I671">
            <v>36001422</v>
          </cell>
        </row>
        <row r="672">
          <cell r="B672" t="str">
            <v>Bank Austria Credit. AG</v>
          </cell>
          <cell r="C672" t="str">
            <v>BAUS AV Equity</v>
          </cell>
          <cell r="E672">
            <v>3</v>
          </cell>
          <cell r="F672">
            <v>4</v>
          </cell>
          <cell r="G672" t="str">
            <v>EUR</v>
          </cell>
          <cell r="I672">
            <v>36001073</v>
          </cell>
        </row>
        <row r="673">
          <cell r="B673" t="str">
            <v>Banco di Napoli Spa</v>
          </cell>
          <cell r="C673" t="str">
            <v>BN IM Equity</v>
          </cell>
          <cell r="E673">
            <v>3</v>
          </cell>
          <cell r="F673">
            <v>14</v>
          </cell>
          <cell r="G673" t="str">
            <v>EUR</v>
          </cell>
          <cell r="I673">
            <v>36005341</v>
          </cell>
        </row>
        <row r="674">
          <cell r="B674" t="str">
            <v>DEXIA</v>
          </cell>
          <cell r="C674" t="str">
            <v>DEXB BB Equity</v>
          </cell>
          <cell r="D674" t="str">
            <v>W12303</v>
          </cell>
          <cell r="E674">
            <v>3</v>
          </cell>
          <cell r="F674">
            <v>5</v>
          </cell>
          <cell r="G674" t="str">
            <v>EUR</v>
          </cell>
          <cell r="I674">
            <v>36060677</v>
          </cell>
        </row>
        <row r="675">
          <cell r="B675" t="str">
            <v>Bank of China</v>
          </cell>
          <cell r="C675" t="str">
            <v>1006Z CH EQUITY</v>
          </cell>
          <cell r="E675">
            <v>3</v>
          </cell>
          <cell r="F675">
            <v>82</v>
          </cell>
          <cell r="G675" t="str">
            <v>CNY</v>
          </cell>
          <cell r="I675">
            <v>36001084</v>
          </cell>
        </row>
        <row r="676">
          <cell r="B676" t="str">
            <v>DnB Holding ASA</v>
          </cell>
          <cell r="C676" t="str">
            <v>DNB NO Equity</v>
          </cell>
          <cell r="D676" t="str">
            <v>G12863</v>
          </cell>
          <cell r="E676">
            <v>3</v>
          </cell>
          <cell r="F676">
            <v>21</v>
          </cell>
          <cell r="G676" t="str">
            <v>EUR</v>
          </cell>
          <cell r="I676">
            <v>36079415</v>
          </cell>
        </row>
        <row r="677">
          <cell r="B677" t="str">
            <v>Canadian Imp. Bank of Cmrce</v>
          </cell>
          <cell r="C677" t="str">
            <v>CM_CN Equity</v>
          </cell>
          <cell r="D677" t="str">
            <v>C10055</v>
          </cell>
          <cell r="E677">
            <v>3</v>
          </cell>
          <cell r="F677">
            <v>6</v>
          </cell>
          <cell r="G677" t="str">
            <v>CAD</v>
          </cell>
        </row>
        <row r="678">
          <cell r="B678" t="str">
            <v>Credit Ind.l et Commercial</v>
          </cell>
          <cell r="C678" t="str">
            <v>CC FP Equity</v>
          </cell>
          <cell r="D678" t="str">
            <v>G17347</v>
          </cell>
          <cell r="E678">
            <v>3</v>
          </cell>
          <cell r="F678">
            <v>10</v>
          </cell>
          <cell r="G678" t="str">
            <v>EUR</v>
          </cell>
          <cell r="I678">
            <v>36000767</v>
          </cell>
        </row>
        <row r="679">
          <cell r="B679" t="str">
            <v>Banco Espano de Credito SA</v>
          </cell>
          <cell r="C679" t="str">
            <v>BIO SM Equity</v>
          </cell>
          <cell r="D679" t="str">
            <v>G12850</v>
          </cell>
          <cell r="E679">
            <v>3</v>
          </cell>
          <cell r="F679">
            <v>24</v>
          </cell>
          <cell r="G679" t="str">
            <v>EUR</v>
          </cell>
        </row>
        <row r="680">
          <cell r="B680" t="str">
            <v>Bayerische H. und W. Bank AG</v>
          </cell>
          <cell r="C680" t="str">
            <v>BHW GR Equity</v>
          </cell>
          <cell r="D680" t="str">
            <v>G12862</v>
          </cell>
          <cell r="E680">
            <v>3</v>
          </cell>
          <cell r="F680">
            <v>11</v>
          </cell>
          <cell r="G680" t="str">
            <v>EUR</v>
          </cell>
        </row>
        <row r="681">
          <cell r="B681" t="str">
            <v>Banca Pop. di Bergamo  SCRL</v>
          </cell>
          <cell r="C681" t="str">
            <v>BPD IM Equity</v>
          </cell>
          <cell r="D681" t="str">
            <v>G13614</v>
          </cell>
          <cell r="E681">
            <v>3</v>
          </cell>
          <cell r="F681">
            <v>14</v>
          </cell>
          <cell r="G681" t="str">
            <v>EUR</v>
          </cell>
          <cell r="I681">
            <v>36000826</v>
          </cell>
        </row>
        <row r="682">
          <cell r="B682" t="str">
            <v>Barclays Plc</v>
          </cell>
          <cell r="C682" t="str">
            <v>BARC LN Equity</v>
          </cell>
          <cell r="D682" t="str">
            <v>G13621</v>
          </cell>
          <cell r="E682">
            <v>3</v>
          </cell>
          <cell r="F682">
            <v>27</v>
          </cell>
          <cell r="G682" t="str">
            <v>GBP</v>
          </cell>
          <cell r="I682">
            <v>36000469</v>
          </cell>
        </row>
        <row r="683">
          <cell r="B683" t="str">
            <v>Banca Lombarda SpA</v>
          </cell>
          <cell r="C683" t="str">
            <v>BL IM Equity</v>
          </cell>
          <cell r="E683">
            <v>3</v>
          </cell>
          <cell r="F683">
            <v>14</v>
          </cell>
          <cell r="G683" t="str">
            <v>EUR</v>
          </cell>
          <cell r="I683">
            <v>36023385</v>
          </cell>
        </row>
        <row r="684">
          <cell r="B684" t="str">
            <v>ING BHF Bank AG</v>
          </cell>
          <cell r="C684" t="str">
            <v>BHF GR Equity</v>
          </cell>
          <cell r="D684" t="str">
            <v>G13060</v>
          </cell>
          <cell r="E684">
            <v>3</v>
          </cell>
          <cell r="F684">
            <v>11</v>
          </cell>
          <cell r="G684" t="str">
            <v>EUR</v>
          </cell>
          <cell r="I684">
            <v>36000909</v>
          </cell>
        </row>
        <row r="685">
          <cell r="B685" t="str">
            <v>Banca Naz. del Lavoro Spa</v>
          </cell>
          <cell r="C685" t="str">
            <v>BNL IM Equity</v>
          </cell>
          <cell r="D685" t="str">
            <v>G13613</v>
          </cell>
          <cell r="E685">
            <v>3</v>
          </cell>
          <cell r="F685">
            <v>14</v>
          </cell>
          <cell r="G685" t="str">
            <v>EUR</v>
          </cell>
          <cell r="I685">
            <v>36001304</v>
          </cell>
        </row>
        <row r="686">
          <cell r="B686" t="str">
            <v>Woori Bank</v>
          </cell>
          <cell r="C686" t="str">
            <v>0003 KS EQUITY</v>
          </cell>
          <cell r="D686" t="str">
            <v>G13472</v>
          </cell>
          <cell r="E686">
            <v>3</v>
          </cell>
          <cell r="F686">
            <v>16</v>
          </cell>
          <cell r="G686" t="str">
            <v>KRW</v>
          </cell>
          <cell r="I686">
            <v>36004014</v>
          </cell>
        </row>
        <row r="687">
          <cell r="B687" t="str">
            <v>Industrial Bank of Korea</v>
          </cell>
          <cell r="C687" t="str">
            <v>2411 KS EQUITY</v>
          </cell>
          <cell r="D687" t="str">
            <v>W26889</v>
          </cell>
          <cell r="E687">
            <v>3</v>
          </cell>
          <cell r="F687">
            <v>16</v>
          </cell>
          <cell r="G687" t="str">
            <v>KRW</v>
          </cell>
          <cell r="I687">
            <v>36004229</v>
          </cell>
        </row>
        <row r="688">
          <cell r="B688" t="str">
            <v>ABN Amro Holding NV</v>
          </cell>
          <cell r="C688" t="str">
            <v>AABA NA Equity</v>
          </cell>
          <cell r="D688" t="str">
            <v>G12840</v>
          </cell>
          <cell r="E688">
            <v>3</v>
          </cell>
          <cell r="F688">
            <v>19</v>
          </cell>
          <cell r="G688" t="str">
            <v>EUR</v>
          </cell>
          <cell r="I688">
            <v>36029155</v>
          </cell>
        </row>
        <row r="689">
          <cell r="B689" t="str">
            <v>Credit Agricole SA</v>
          </cell>
          <cell r="C689" t="str">
            <v>ACA FP Equity</v>
          </cell>
          <cell r="D689" t="str">
            <v>W01846</v>
          </cell>
          <cell r="E689">
            <v>3</v>
          </cell>
          <cell r="F689">
            <v>10</v>
          </cell>
          <cell r="G689" t="str">
            <v>EUR</v>
          </cell>
          <cell r="I689">
            <v>36000163</v>
          </cell>
        </row>
        <row r="690">
          <cell r="B690" t="str">
            <v>Alliance &amp; Leicester Plc</v>
          </cell>
          <cell r="C690" t="str">
            <v>AL/ LN Equity</v>
          </cell>
          <cell r="D690" t="str">
            <v>G17626</v>
          </cell>
          <cell r="E690">
            <v>3</v>
          </cell>
          <cell r="F690">
            <v>27</v>
          </cell>
          <cell r="G690" t="str">
            <v>GBP</v>
          </cell>
          <cell r="I690">
            <v>36000219</v>
          </cell>
        </row>
        <row r="691">
          <cell r="B691" t="str">
            <v>Banco BPI SA</v>
          </cell>
          <cell r="C691" t="str">
            <v>BPIN PL Equity</v>
          </cell>
          <cell r="D691" t="str">
            <v>W07705</v>
          </cell>
          <cell r="E691">
            <v>3</v>
          </cell>
          <cell r="F691">
            <v>22</v>
          </cell>
          <cell r="G691" t="str">
            <v>EUR</v>
          </cell>
          <cell r="I691">
            <v>36012438</v>
          </cell>
        </row>
        <row r="692">
          <cell r="B692" t="str">
            <v>Bradford &amp; Bingley PLC</v>
          </cell>
          <cell r="C692" t="str">
            <v>BB/ LN Equity</v>
          </cell>
          <cell r="D692" t="str">
            <v>W25631</v>
          </cell>
          <cell r="E692">
            <v>3</v>
          </cell>
          <cell r="F692">
            <v>27</v>
          </cell>
          <cell r="G692" t="str">
            <v>GBP</v>
          </cell>
          <cell r="I692">
            <v>36001581</v>
          </cell>
        </row>
        <row r="693">
          <cell r="B693" t="str">
            <v>KLM Royal Dutch Airlines</v>
          </cell>
          <cell r="C693" t="str">
            <v>KLM NA EQUITY</v>
          </cell>
          <cell r="D693" t="str">
            <v>G13492</v>
          </cell>
          <cell r="E693">
            <v>27</v>
          </cell>
          <cell r="F693">
            <v>19</v>
          </cell>
          <cell r="G693" t="str">
            <v>EUR</v>
          </cell>
          <cell r="I693">
            <v>24009071</v>
          </cell>
        </row>
        <row r="694">
          <cell r="B694" t="str">
            <v>Verizon Wireless Inc</v>
          </cell>
          <cell r="C694" t="str">
            <v>VZW US EQUITY</v>
          </cell>
          <cell r="E694">
            <v>31</v>
          </cell>
          <cell r="F694">
            <v>28</v>
          </cell>
          <cell r="G694" t="str">
            <v>USD</v>
          </cell>
        </row>
        <row r="695">
          <cell r="B695" t="str">
            <v>M-real Oyj</v>
          </cell>
          <cell r="C695" t="str">
            <v>MRLBV FH EQUITY</v>
          </cell>
          <cell r="D695" t="str">
            <v>G10481</v>
          </cell>
          <cell r="E695">
            <v>29</v>
          </cell>
          <cell r="F695">
            <v>9</v>
          </cell>
          <cell r="G695" t="str">
            <v>EUR</v>
          </cell>
          <cell r="I695">
            <v>36049706</v>
          </cell>
        </row>
        <row r="696">
          <cell r="B696" t="str">
            <v>Whitbread Plc</v>
          </cell>
          <cell r="C696" t="str">
            <v>WTB LN EQUITY</v>
          </cell>
          <cell r="D696" t="str">
            <v>G14928</v>
          </cell>
          <cell r="E696">
            <v>28</v>
          </cell>
          <cell r="F696">
            <v>27</v>
          </cell>
          <cell r="G696" t="str">
            <v>GBP</v>
          </cell>
          <cell r="I696">
            <v>36015847</v>
          </cell>
        </row>
        <row r="697">
          <cell r="B697" t="str">
            <v>NKK Corp</v>
          </cell>
          <cell r="C697" t="str">
            <v>5404 JP EQUITY</v>
          </cell>
          <cell r="D697" t="str">
            <v>G13281</v>
          </cell>
          <cell r="E697">
            <v>24</v>
          </cell>
          <cell r="F697">
            <v>15</v>
          </cell>
          <cell r="G697" t="str">
            <v>JPY</v>
          </cell>
          <cell r="I697">
            <v>36270385</v>
          </cell>
        </row>
        <row r="698">
          <cell r="B698" t="str">
            <v>Ford Motor Credit Company</v>
          </cell>
          <cell r="C698" t="str">
            <v>F1 US EQUITY</v>
          </cell>
          <cell r="E698">
            <v>16</v>
          </cell>
          <cell r="F698">
            <v>28</v>
          </cell>
          <cell r="G698" t="str">
            <v>USD</v>
          </cell>
          <cell r="I698">
            <v>36019723</v>
          </cell>
        </row>
        <row r="699">
          <cell r="B699" t="str">
            <v>Verizon Global Funding Corp</v>
          </cell>
          <cell r="C699" t="str">
            <v>2412Z US EQUITY</v>
          </cell>
          <cell r="E699">
            <v>16</v>
          </cell>
          <cell r="F699">
            <v>28</v>
          </cell>
          <cell r="G699" t="str">
            <v>USD</v>
          </cell>
          <cell r="I699">
            <v>36134700</v>
          </cell>
        </row>
        <row r="700">
          <cell r="B700" t="str">
            <v>British Land Company Plc</v>
          </cell>
          <cell r="C700" t="str">
            <v>BLND LN EQUITY</v>
          </cell>
          <cell r="D700" t="str">
            <v>G13713</v>
          </cell>
          <cell r="E700">
            <v>6</v>
          </cell>
          <cell r="F700">
            <v>27</v>
          </cell>
          <cell r="G700" t="str">
            <v>GBP</v>
          </cell>
          <cell r="I700">
            <v>36133130</v>
          </cell>
        </row>
        <row r="701">
          <cell r="B701" t="str">
            <v>Technip-Coflexip SA</v>
          </cell>
          <cell r="C701" t="str">
            <v>TEC FP EQUITY</v>
          </cell>
          <cell r="D701" t="str">
            <v>G19137</v>
          </cell>
          <cell r="E701">
            <v>6</v>
          </cell>
          <cell r="F701">
            <v>10</v>
          </cell>
          <cell r="G701" t="str">
            <v>EUR</v>
          </cell>
          <cell r="I701">
            <v>36029911</v>
          </cell>
        </row>
        <row r="702">
          <cell r="B702" t="str">
            <v>Scottish and Newcastle Plc</v>
          </cell>
          <cell r="C702" t="str">
            <v>SCTN LN EQUITY</v>
          </cell>
          <cell r="D702" t="str">
            <v>G14664</v>
          </cell>
          <cell r="E702">
            <v>4</v>
          </cell>
          <cell r="F702">
            <v>27</v>
          </cell>
          <cell r="G702" t="str">
            <v>GBP</v>
          </cell>
          <cell r="I702">
            <v>36006487</v>
          </cell>
        </row>
        <row r="703">
          <cell r="B703" t="str">
            <v>Thales SA</v>
          </cell>
          <cell r="C703" t="str">
            <v>HO FP EQUITY</v>
          </cell>
          <cell r="D703" t="str">
            <v>G12816</v>
          </cell>
          <cell r="E703">
            <v>1</v>
          </cell>
          <cell r="F703">
            <v>10</v>
          </cell>
          <cell r="G703" t="str">
            <v>EUR</v>
          </cell>
          <cell r="I703">
            <v>36008548</v>
          </cell>
        </row>
        <row r="704">
          <cell r="B704" t="str">
            <v>European  Aero  Def. and Sp.</v>
          </cell>
          <cell r="C704" t="str">
            <v>EAD FP EQUITY</v>
          </cell>
          <cell r="D704" t="str">
            <v>W23864</v>
          </cell>
          <cell r="E704">
            <v>1</v>
          </cell>
          <cell r="F704">
            <v>19</v>
          </cell>
          <cell r="G704" t="str">
            <v>EUR</v>
          </cell>
          <cell r="I704">
            <v>36017270</v>
          </cell>
        </row>
        <row r="705">
          <cell r="B705" t="str">
            <v>Southern California Edison</v>
          </cell>
          <cell r="C705" t="str">
            <v>SCE1 US EQUITY</v>
          </cell>
          <cell r="E705">
            <v>33</v>
          </cell>
          <cell r="F705">
            <v>28</v>
          </cell>
          <cell r="G705" t="str">
            <v>USD</v>
          </cell>
          <cell r="I705">
            <v>36379345</v>
          </cell>
        </row>
        <row r="706">
          <cell r="B706" t="str">
            <v>Time Warner Telecom Inc</v>
          </cell>
          <cell r="C706" t="str">
            <v>TWTC US EQUITY</v>
          </cell>
          <cell r="D706" t="str">
            <v>N05437</v>
          </cell>
          <cell r="E706">
            <v>31</v>
          </cell>
          <cell r="F706">
            <v>28</v>
          </cell>
          <cell r="G706" t="str">
            <v>USD</v>
          </cell>
          <cell r="I706">
            <v>36366619</v>
          </cell>
        </row>
        <row r="707">
          <cell r="B707" t="str">
            <v>Saks Inc</v>
          </cell>
          <cell r="C707" t="str">
            <v>SKS US EQUITY</v>
          </cell>
          <cell r="D707">
            <v>742925</v>
          </cell>
          <cell r="E707">
            <v>30</v>
          </cell>
          <cell r="F707">
            <v>28</v>
          </cell>
          <cell r="G707" t="str">
            <v>USD</v>
          </cell>
          <cell r="I707">
            <v>36073523</v>
          </cell>
        </row>
        <row r="708">
          <cell r="B708" t="str">
            <v>Best Buy Company Inc</v>
          </cell>
          <cell r="C708" t="str">
            <v>BBY US EQUTY</v>
          </cell>
          <cell r="D708">
            <v>86516</v>
          </cell>
          <cell r="E708">
            <v>30</v>
          </cell>
          <cell r="F708">
            <v>28</v>
          </cell>
          <cell r="G708" t="str">
            <v>USD</v>
          </cell>
        </row>
        <row r="709">
          <cell r="B709" t="str">
            <v>Louisiana Pacific Corp</v>
          </cell>
          <cell r="C709" t="str">
            <v>LPX US EQUITY</v>
          </cell>
          <cell r="D709">
            <v>546347</v>
          </cell>
          <cell r="E709">
            <v>29</v>
          </cell>
          <cell r="F709">
            <v>28</v>
          </cell>
          <cell r="G709" t="str">
            <v>USD</v>
          </cell>
          <cell r="I709">
            <v>36103754</v>
          </cell>
        </row>
        <row r="710">
          <cell r="B710" t="str">
            <v>Polo Ralph Lauren Corp</v>
          </cell>
          <cell r="C710" t="str">
            <v>RL US EQUITY</v>
          </cell>
          <cell r="D710" t="str">
            <v>N03280</v>
          </cell>
          <cell r="E710">
            <v>32</v>
          </cell>
          <cell r="F710">
            <v>28</v>
          </cell>
          <cell r="G710" t="str">
            <v>USD</v>
          </cell>
          <cell r="I710">
            <v>24008994</v>
          </cell>
        </row>
        <row r="711">
          <cell r="B711" t="str">
            <v>Walgreen Co</v>
          </cell>
          <cell r="C711" t="str">
            <v>WAG US EQUITY</v>
          </cell>
          <cell r="D711">
            <v>931422</v>
          </cell>
          <cell r="E711">
            <v>30</v>
          </cell>
          <cell r="F711">
            <v>28</v>
          </cell>
          <cell r="G711" t="str">
            <v>USD</v>
          </cell>
          <cell r="I711">
            <v>36274873</v>
          </cell>
        </row>
        <row r="712">
          <cell r="B712" t="str">
            <v>Costco Wholesale Corp</v>
          </cell>
          <cell r="C712" t="str">
            <v>COST US EQUITY</v>
          </cell>
          <cell r="D712" t="str">
            <v>74143W</v>
          </cell>
          <cell r="E712">
            <v>30</v>
          </cell>
          <cell r="F712">
            <v>28</v>
          </cell>
          <cell r="G712" t="str">
            <v>USD</v>
          </cell>
          <cell r="I712">
            <v>36274703</v>
          </cell>
        </row>
        <row r="713">
          <cell r="B713" t="str">
            <v>TJX Companies Inc</v>
          </cell>
          <cell r="C713" t="str">
            <v>TJX US EQUITY</v>
          </cell>
          <cell r="D713">
            <v>872540</v>
          </cell>
          <cell r="E713">
            <v>30</v>
          </cell>
          <cell r="F713">
            <v>28</v>
          </cell>
          <cell r="G713" t="str">
            <v>USD</v>
          </cell>
          <cell r="I713">
            <v>36274877</v>
          </cell>
        </row>
        <row r="714">
          <cell r="B714" t="str">
            <v>Staples Inc</v>
          </cell>
          <cell r="C714" t="str">
            <v>SPLS US EQUITY</v>
          </cell>
          <cell r="D714">
            <v>855030</v>
          </cell>
          <cell r="E714">
            <v>30</v>
          </cell>
          <cell r="F714">
            <v>28</v>
          </cell>
          <cell r="G714" t="str">
            <v>USD</v>
          </cell>
          <cell r="I714">
            <v>36014099</v>
          </cell>
        </row>
        <row r="715">
          <cell r="B715" t="str">
            <v>Kohls Corp</v>
          </cell>
          <cell r="C715" t="str">
            <v>KSS US EQUITY</v>
          </cell>
          <cell r="D715">
            <v>500255</v>
          </cell>
          <cell r="E715">
            <v>30</v>
          </cell>
          <cell r="F715">
            <v>28</v>
          </cell>
          <cell r="G715" t="str">
            <v>USD</v>
          </cell>
          <cell r="I715">
            <v>24007974</v>
          </cell>
        </row>
        <row r="716">
          <cell r="B716" t="str">
            <v>New York Times Co</v>
          </cell>
          <cell r="C716" t="str">
            <v>NYT US EQUITY</v>
          </cell>
          <cell r="D716">
            <v>650111</v>
          </cell>
          <cell r="E716">
            <v>29</v>
          </cell>
          <cell r="F716">
            <v>28</v>
          </cell>
          <cell r="G716" t="str">
            <v>USD</v>
          </cell>
          <cell r="I716">
            <v>36045654</v>
          </cell>
        </row>
        <row r="717">
          <cell r="B717" t="str">
            <v>Washington Post</v>
          </cell>
          <cell r="C717" t="str">
            <v>WPO US EQUITY</v>
          </cell>
          <cell r="D717">
            <v>939640</v>
          </cell>
          <cell r="E717">
            <v>29</v>
          </cell>
          <cell r="F717">
            <v>28</v>
          </cell>
          <cell r="G717" t="str">
            <v>USD</v>
          </cell>
          <cell r="I717">
            <v>36366672</v>
          </cell>
        </row>
        <row r="718">
          <cell r="B718" t="str">
            <v>Knight-Ridder Inc</v>
          </cell>
          <cell r="C718" t="str">
            <v>KRI US EQUITY</v>
          </cell>
          <cell r="D718">
            <v>499040</v>
          </cell>
          <cell r="E718">
            <v>29</v>
          </cell>
          <cell r="F718">
            <v>28</v>
          </cell>
          <cell r="G718" t="str">
            <v>USD</v>
          </cell>
          <cell r="I718">
            <v>36108984</v>
          </cell>
        </row>
        <row r="719">
          <cell r="B719" t="str">
            <v>Daily Mail and General Trust</v>
          </cell>
          <cell r="C719" t="str">
            <v>DMGO LN EQUITY</v>
          </cell>
          <cell r="D719" t="str">
            <v>G13919</v>
          </cell>
          <cell r="E719">
            <v>29</v>
          </cell>
          <cell r="F719">
            <v>27</v>
          </cell>
          <cell r="G719" t="str">
            <v>GBP</v>
          </cell>
          <cell r="I719">
            <v>36017445</v>
          </cell>
        </row>
        <row r="720">
          <cell r="B720" t="str">
            <v>McGraw-Hill Companies Inc</v>
          </cell>
          <cell r="C720" t="str">
            <v>MHP US EQUITY</v>
          </cell>
          <cell r="D720">
            <v>580645</v>
          </cell>
          <cell r="E720">
            <v>29</v>
          </cell>
          <cell r="F720">
            <v>28</v>
          </cell>
          <cell r="G720" t="str">
            <v>USD</v>
          </cell>
          <cell r="I720">
            <v>36274855</v>
          </cell>
        </row>
        <row r="721">
          <cell r="B721" t="str">
            <v>EW Scripps Co</v>
          </cell>
          <cell r="C721" t="str">
            <v>SSP US EQUITY</v>
          </cell>
          <cell r="D721">
            <v>811039</v>
          </cell>
          <cell r="E721">
            <v>29</v>
          </cell>
          <cell r="F721">
            <v>28</v>
          </cell>
          <cell r="G721" t="str">
            <v>USD</v>
          </cell>
          <cell r="I721">
            <v>36274937</v>
          </cell>
        </row>
        <row r="722">
          <cell r="B722" t="str">
            <v>Dow Jones and Co Inc</v>
          </cell>
          <cell r="C722" t="str">
            <v>DJ US EQUITY</v>
          </cell>
          <cell r="D722">
            <v>260561</v>
          </cell>
          <cell r="E722">
            <v>29</v>
          </cell>
          <cell r="F722">
            <v>28</v>
          </cell>
          <cell r="G722" t="str">
            <v>USD</v>
          </cell>
          <cell r="I722">
            <v>36054742</v>
          </cell>
        </row>
        <row r="723">
          <cell r="B723" t="str">
            <v>Fortune Brands Inc</v>
          </cell>
          <cell r="C723" t="str">
            <v>FO US EQUITY</v>
          </cell>
          <cell r="D723" t="str">
            <v>02470A</v>
          </cell>
          <cell r="E723">
            <v>28</v>
          </cell>
          <cell r="F723">
            <v>28</v>
          </cell>
          <cell r="G723" t="str">
            <v>USD</v>
          </cell>
          <cell r="I723">
            <v>36134479</v>
          </cell>
        </row>
        <row r="724">
          <cell r="B724" t="str">
            <v>GlobalSantaFe Corp</v>
          </cell>
          <cell r="C724" t="str">
            <v>GSF US EQUITY</v>
          </cell>
          <cell r="D724">
            <v>379352</v>
          </cell>
          <cell r="E724">
            <v>25</v>
          </cell>
          <cell r="F724">
            <v>28</v>
          </cell>
          <cell r="G724" t="str">
            <v>USD</v>
          </cell>
          <cell r="I724">
            <v>24008997</v>
          </cell>
        </row>
        <row r="725">
          <cell r="B725" t="str">
            <v>ChevronTexaco Corp</v>
          </cell>
          <cell r="C725" t="str">
            <v>CVX US EQUITY</v>
          </cell>
          <cell r="D725">
            <v>166751</v>
          </cell>
          <cell r="E725">
            <v>25</v>
          </cell>
          <cell r="F725">
            <v>28</v>
          </cell>
          <cell r="G725" t="str">
            <v>USD</v>
          </cell>
          <cell r="I725">
            <v>36008103</v>
          </cell>
        </row>
        <row r="726">
          <cell r="B726" t="str">
            <v>Exxon Mobil Corp</v>
          </cell>
          <cell r="C726" t="str">
            <v>XOM US EQUITY</v>
          </cell>
          <cell r="D726">
            <v>302290</v>
          </cell>
          <cell r="E726">
            <v>25</v>
          </cell>
          <cell r="F726">
            <v>28</v>
          </cell>
          <cell r="G726" t="str">
            <v>USD</v>
          </cell>
          <cell r="I726">
            <v>36008105</v>
          </cell>
        </row>
        <row r="727">
          <cell r="B727" t="str">
            <v>Apache Corp</v>
          </cell>
          <cell r="C727" t="str">
            <v>APA US EQUITY</v>
          </cell>
          <cell r="D727">
            <v>37411</v>
          </cell>
          <cell r="E727">
            <v>25</v>
          </cell>
          <cell r="F727">
            <v>28</v>
          </cell>
          <cell r="G727" t="str">
            <v>USD</v>
          </cell>
          <cell r="I727">
            <v>36080279</v>
          </cell>
        </row>
        <row r="728">
          <cell r="B728" t="str">
            <v>Baker Hugues Inc</v>
          </cell>
          <cell r="C728" t="str">
            <v>BHI US EQUITY</v>
          </cell>
          <cell r="D728">
            <v>57224</v>
          </cell>
          <cell r="E728">
            <v>25</v>
          </cell>
          <cell r="F728">
            <v>28</v>
          </cell>
          <cell r="G728" t="str">
            <v>USD</v>
          </cell>
          <cell r="I728">
            <v>36022500</v>
          </cell>
        </row>
        <row r="729">
          <cell r="B729" t="str">
            <v>Kerr-McGee Corp</v>
          </cell>
          <cell r="C729" t="str">
            <v>KMG US EQUITY</v>
          </cell>
          <cell r="D729">
            <v>492386</v>
          </cell>
          <cell r="E729">
            <v>25</v>
          </cell>
          <cell r="F729">
            <v>28</v>
          </cell>
          <cell r="G729" t="str">
            <v>USD</v>
          </cell>
          <cell r="I729">
            <v>36136793</v>
          </cell>
        </row>
        <row r="730">
          <cell r="B730" t="str">
            <v>Diamond Offsh.Drilling Inc</v>
          </cell>
          <cell r="C730" t="str">
            <v>DO US EQUITY</v>
          </cell>
          <cell r="D730" t="str">
            <v>N01605</v>
          </cell>
          <cell r="E730">
            <v>25</v>
          </cell>
          <cell r="F730">
            <v>28</v>
          </cell>
          <cell r="G730" t="str">
            <v>USD</v>
          </cell>
          <cell r="I730">
            <v>36009143</v>
          </cell>
        </row>
        <row r="731">
          <cell r="B731" t="str">
            <v>Questar Corp</v>
          </cell>
          <cell r="C731" t="str">
            <v>STR US EQUITY</v>
          </cell>
          <cell r="D731">
            <v>748356</v>
          </cell>
          <cell r="E731">
            <v>25</v>
          </cell>
          <cell r="F731">
            <v>28</v>
          </cell>
          <cell r="G731" t="str">
            <v>USD</v>
          </cell>
          <cell r="I731">
            <v>36275813</v>
          </cell>
        </row>
        <row r="732">
          <cell r="B732" t="str">
            <v>Nucor Corp</v>
          </cell>
          <cell r="C732" t="str">
            <v>NUE US EQUITY</v>
          </cell>
          <cell r="D732">
            <v>670346</v>
          </cell>
          <cell r="E732">
            <v>24</v>
          </cell>
          <cell r="F732">
            <v>28</v>
          </cell>
          <cell r="G732" t="str">
            <v>USD</v>
          </cell>
          <cell r="I732">
            <v>36134719</v>
          </cell>
        </row>
        <row r="733">
          <cell r="B733" t="str">
            <v>Dover Corp</v>
          </cell>
          <cell r="C733" t="str">
            <v>DOV US EQUITY</v>
          </cell>
          <cell r="D733">
            <v>260003</v>
          </cell>
          <cell r="E733">
            <v>23</v>
          </cell>
          <cell r="F733">
            <v>28</v>
          </cell>
          <cell r="G733" t="str">
            <v>USD</v>
          </cell>
          <cell r="I733">
            <v>36033495</v>
          </cell>
        </row>
        <row r="734">
          <cell r="B734" t="str">
            <v>Progressive Corp</v>
          </cell>
          <cell r="C734" t="str">
            <v>PGR US EQUITY</v>
          </cell>
          <cell r="D734">
            <v>743315</v>
          </cell>
          <cell r="E734">
            <v>21</v>
          </cell>
          <cell r="F734">
            <v>28</v>
          </cell>
          <cell r="G734" t="str">
            <v>USD</v>
          </cell>
          <cell r="I734">
            <v>36367758</v>
          </cell>
        </row>
        <row r="735">
          <cell r="B735" t="str">
            <v>Prudential Plc</v>
          </cell>
          <cell r="C735" t="str">
            <v>PRU LN EQUITY</v>
          </cell>
          <cell r="D735" t="str">
            <v>G14560</v>
          </cell>
          <cell r="E735">
            <v>21</v>
          </cell>
          <cell r="F735">
            <v>27</v>
          </cell>
          <cell r="G735" t="str">
            <v>GBP</v>
          </cell>
          <cell r="I735">
            <v>36008118</v>
          </cell>
        </row>
        <row r="736">
          <cell r="B736" t="str">
            <v>Berkshire Hathaway Inc</v>
          </cell>
          <cell r="C736" t="str">
            <v>BRK/A US EQUITY</v>
          </cell>
          <cell r="D736">
            <v>84670</v>
          </cell>
          <cell r="E736">
            <v>21</v>
          </cell>
          <cell r="F736">
            <v>28</v>
          </cell>
          <cell r="G736" t="str">
            <v>USD</v>
          </cell>
          <cell r="I736">
            <v>36021701</v>
          </cell>
        </row>
        <row r="737">
          <cell r="B737" t="str">
            <v>Loews Corp</v>
          </cell>
          <cell r="C737" t="str">
            <v>LTR US EQUITY</v>
          </cell>
          <cell r="D737">
            <v>540424</v>
          </cell>
          <cell r="E737">
            <v>21</v>
          </cell>
          <cell r="F737">
            <v>28</v>
          </cell>
          <cell r="G737" t="str">
            <v>USD</v>
          </cell>
          <cell r="I737">
            <v>36012338</v>
          </cell>
        </row>
        <row r="738">
          <cell r="B738" t="str">
            <v>Ambac Financial Group Inc</v>
          </cell>
          <cell r="C738" t="str">
            <v>ABK US EQUITY</v>
          </cell>
          <cell r="D738">
            <v>23139</v>
          </cell>
          <cell r="E738">
            <v>21</v>
          </cell>
          <cell r="F738">
            <v>28</v>
          </cell>
          <cell r="G738" t="str">
            <v>USD</v>
          </cell>
          <cell r="I738">
            <v>36068080</v>
          </cell>
        </row>
        <row r="739">
          <cell r="B739" t="str">
            <v>Hilton Group Plc</v>
          </cell>
          <cell r="C739" t="str">
            <v>HG/ LN EQUITY</v>
          </cell>
          <cell r="D739" t="str">
            <v>G14269</v>
          </cell>
          <cell r="E739">
            <v>20</v>
          </cell>
          <cell r="F739">
            <v>27</v>
          </cell>
          <cell r="G739" t="str">
            <v>GBP</v>
          </cell>
          <cell r="I739">
            <v>36052537</v>
          </cell>
        </row>
        <row r="740">
          <cell r="B740" t="str">
            <v>Mohawk Industries Inc</v>
          </cell>
          <cell r="C740" t="str">
            <v>MHK US EQUITY</v>
          </cell>
          <cell r="D740">
            <v>608190</v>
          </cell>
          <cell r="E740">
            <v>19</v>
          </cell>
          <cell r="F740">
            <v>28</v>
          </cell>
          <cell r="G740" t="str">
            <v>USD</v>
          </cell>
          <cell r="I740">
            <v>36366741</v>
          </cell>
        </row>
        <row r="741">
          <cell r="B741" t="str">
            <v>Black and Decker Corp</v>
          </cell>
          <cell r="C741" t="str">
            <v>BDK US EQUITY</v>
          </cell>
          <cell r="D741">
            <v>91797</v>
          </cell>
          <cell r="E741">
            <v>19</v>
          </cell>
          <cell r="F741">
            <v>28</v>
          </cell>
          <cell r="G741" t="str">
            <v>USD</v>
          </cell>
          <cell r="I741">
            <v>36017284</v>
          </cell>
        </row>
        <row r="742">
          <cell r="B742" t="str">
            <v>Legget and Platt Inc</v>
          </cell>
          <cell r="C742" t="str">
            <v>LEG US EQUITY</v>
          </cell>
          <cell r="D742">
            <v>524660</v>
          </cell>
          <cell r="E742">
            <v>19</v>
          </cell>
          <cell r="F742">
            <v>28</v>
          </cell>
          <cell r="G742" t="str">
            <v>USD</v>
          </cell>
          <cell r="I742">
            <v>36367319</v>
          </cell>
        </row>
        <row r="743">
          <cell r="B743" t="str">
            <v>Schering-Plough Corp</v>
          </cell>
          <cell r="C743" t="str">
            <v>SGP US EQUITY</v>
          </cell>
          <cell r="D743">
            <v>806605</v>
          </cell>
          <cell r="E743">
            <v>18</v>
          </cell>
          <cell r="F743">
            <v>28</v>
          </cell>
          <cell r="G743" t="str">
            <v>USD</v>
          </cell>
          <cell r="I743">
            <v>36017350</v>
          </cell>
        </row>
        <row r="744">
          <cell r="B744" t="str">
            <v>Allergan Inc</v>
          </cell>
          <cell r="C744" t="str">
            <v>AGN US EQUITY</v>
          </cell>
          <cell r="D744">
            <v>18490</v>
          </cell>
          <cell r="E744">
            <v>18</v>
          </cell>
          <cell r="F744">
            <v>28</v>
          </cell>
          <cell r="G744" t="str">
            <v>USD</v>
          </cell>
          <cell r="I744">
            <v>36008866</v>
          </cell>
        </row>
        <row r="745">
          <cell r="B745" t="str">
            <v>Merck and Co Inc</v>
          </cell>
          <cell r="C745" t="str">
            <v>MRK US EQUITY</v>
          </cell>
          <cell r="D745">
            <v>589331</v>
          </cell>
          <cell r="E745">
            <v>18</v>
          </cell>
          <cell r="F745">
            <v>28</v>
          </cell>
          <cell r="G745" t="str">
            <v>USD</v>
          </cell>
          <cell r="I745">
            <v>36008638</v>
          </cell>
        </row>
        <row r="746">
          <cell r="B746" t="str">
            <v>Cardinal Health Inc</v>
          </cell>
          <cell r="C746" t="str">
            <v>CAH US EQUITY</v>
          </cell>
          <cell r="D746">
            <v>141487</v>
          </cell>
          <cell r="E746">
            <v>18</v>
          </cell>
          <cell r="F746">
            <v>28</v>
          </cell>
          <cell r="G746" t="str">
            <v>USD</v>
          </cell>
          <cell r="I746">
            <v>36009025</v>
          </cell>
        </row>
        <row r="747">
          <cell r="B747" t="str">
            <v>Abbott Laboratories</v>
          </cell>
          <cell r="C747" t="str">
            <v>ABT US EQUITY</v>
          </cell>
          <cell r="D747">
            <v>2824</v>
          </cell>
          <cell r="E747">
            <v>18</v>
          </cell>
          <cell r="F747">
            <v>28</v>
          </cell>
          <cell r="G747" t="str">
            <v>USD</v>
          </cell>
          <cell r="I747">
            <v>36008729</v>
          </cell>
        </row>
        <row r="748">
          <cell r="B748" t="str">
            <v>Eli Lilly and Co</v>
          </cell>
          <cell r="C748" t="str">
            <v>LLY US EQUITY</v>
          </cell>
          <cell r="D748">
            <v>532457</v>
          </cell>
          <cell r="E748">
            <v>18</v>
          </cell>
          <cell r="F748">
            <v>28</v>
          </cell>
          <cell r="G748" t="str">
            <v>USD</v>
          </cell>
          <cell r="I748">
            <v>36019498</v>
          </cell>
        </row>
        <row r="749">
          <cell r="B749" t="str">
            <v>WellPoint Health Networks</v>
          </cell>
          <cell r="C749" t="str">
            <v>WLP US EQUITY</v>
          </cell>
          <cell r="D749" t="str">
            <v>94973G</v>
          </cell>
          <cell r="E749">
            <v>18</v>
          </cell>
          <cell r="F749">
            <v>28</v>
          </cell>
          <cell r="G749" t="str">
            <v>USD</v>
          </cell>
          <cell r="I749">
            <v>36274651</v>
          </cell>
        </row>
        <row r="750">
          <cell r="B750" t="str">
            <v>Boston Scientific Corp</v>
          </cell>
          <cell r="C750" t="str">
            <v>BSX US EQUITY</v>
          </cell>
          <cell r="D750">
            <v>101137</v>
          </cell>
          <cell r="E750">
            <v>18</v>
          </cell>
          <cell r="F750">
            <v>28</v>
          </cell>
          <cell r="G750" t="str">
            <v>USD</v>
          </cell>
          <cell r="I750">
            <v>36341202</v>
          </cell>
        </row>
        <row r="751">
          <cell r="B751" t="str">
            <v>Sysco Corp</v>
          </cell>
          <cell r="C751" t="str">
            <v>SYY US EQUITY</v>
          </cell>
          <cell r="D751">
            <v>871829</v>
          </cell>
          <cell r="E751">
            <v>17</v>
          </cell>
          <cell r="F751">
            <v>28</v>
          </cell>
          <cell r="G751" t="str">
            <v>USD</v>
          </cell>
          <cell r="I751">
            <v>36274878</v>
          </cell>
        </row>
        <row r="752">
          <cell r="B752" t="str">
            <v>Washington Mutual Inc</v>
          </cell>
          <cell r="C752" t="str">
            <v>WM US EQUITY</v>
          </cell>
          <cell r="D752">
            <v>939334</v>
          </cell>
          <cell r="E752">
            <v>16</v>
          </cell>
          <cell r="F752">
            <v>28</v>
          </cell>
          <cell r="G752" t="str">
            <v>USD</v>
          </cell>
          <cell r="I752">
            <v>36014245</v>
          </cell>
        </row>
        <row r="753">
          <cell r="B753" t="str">
            <v>Microsoft Corp</v>
          </cell>
          <cell r="C753" t="str">
            <v>MSFT US EQUITY</v>
          </cell>
          <cell r="D753">
            <v>594918</v>
          </cell>
          <cell r="E753">
            <v>14</v>
          </cell>
          <cell r="F753">
            <v>28</v>
          </cell>
          <cell r="G753" t="str">
            <v>USD</v>
          </cell>
          <cell r="I753">
            <v>36013513</v>
          </cell>
        </row>
        <row r="754">
          <cell r="B754" t="str">
            <v>EMC Corp/Massachussets</v>
          </cell>
          <cell r="C754" t="str">
            <v>EMC US EQUITY</v>
          </cell>
          <cell r="D754">
            <v>268648</v>
          </cell>
          <cell r="E754">
            <v>14</v>
          </cell>
          <cell r="F754">
            <v>28</v>
          </cell>
          <cell r="G754" t="str">
            <v>USD</v>
          </cell>
          <cell r="I754">
            <v>36367112</v>
          </cell>
        </row>
        <row r="755">
          <cell r="B755" t="str">
            <v>Emerson Electric Co</v>
          </cell>
          <cell r="C755" t="str">
            <v>EMR US EQUITY</v>
          </cell>
          <cell r="D755">
            <v>291011</v>
          </cell>
          <cell r="E755">
            <v>14</v>
          </cell>
          <cell r="F755">
            <v>28</v>
          </cell>
          <cell r="G755" t="str">
            <v>USD</v>
          </cell>
          <cell r="I755">
            <v>36014931</v>
          </cell>
        </row>
        <row r="756">
          <cell r="B756" t="str">
            <v>Applied Materials Inc</v>
          </cell>
          <cell r="C756" t="str">
            <v>AMAT US EQUITY</v>
          </cell>
          <cell r="D756">
            <v>38222</v>
          </cell>
          <cell r="E756">
            <v>14</v>
          </cell>
          <cell r="F756">
            <v>28</v>
          </cell>
          <cell r="G756" t="str">
            <v>USD</v>
          </cell>
          <cell r="I756">
            <v>36008932</v>
          </cell>
        </row>
        <row r="757">
          <cell r="B757" t="str">
            <v>Pitney Bowes Inc</v>
          </cell>
          <cell r="C757" t="str">
            <v>PBI US EQUITY</v>
          </cell>
          <cell r="D757">
            <v>724479</v>
          </cell>
          <cell r="E757">
            <v>14</v>
          </cell>
          <cell r="F757">
            <v>28</v>
          </cell>
          <cell r="G757" t="str">
            <v>USD</v>
          </cell>
          <cell r="I757">
            <v>36028678</v>
          </cell>
        </row>
        <row r="758">
          <cell r="B758" t="str">
            <v>Texas Instruments Inc</v>
          </cell>
          <cell r="C758" t="str">
            <v>TXN US EQUITY</v>
          </cell>
          <cell r="D758">
            <v>882508</v>
          </cell>
          <cell r="E758">
            <v>14</v>
          </cell>
          <cell r="F758">
            <v>28</v>
          </cell>
          <cell r="G758" t="str">
            <v>USD</v>
          </cell>
          <cell r="I758">
            <v>36008651</v>
          </cell>
        </row>
        <row r="759">
          <cell r="B759" t="str">
            <v>Intel Corp</v>
          </cell>
          <cell r="C759" t="str">
            <v>INTC US EQUITY</v>
          </cell>
          <cell r="D759">
            <v>458140</v>
          </cell>
          <cell r="E759">
            <v>14</v>
          </cell>
          <cell r="F759">
            <v>28</v>
          </cell>
          <cell r="G759" t="str">
            <v>USD</v>
          </cell>
          <cell r="I759">
            <v>36008618</v>
          </cell>
        </row>
        <row r="760">
          <cell r="B760" t="str">
            <v>Automatic Data Processing</v>
          </cell>
          <cell r="C760" t="str">
            <v>ADP US EQUITY</v>
          </cell>
          <cell r="D760">
            <v>53015</v>
          </cell>
          <cell r="E760">
            <v>12</v>
          </cell>
          <cell r="F760">
            <v>28</v>
          </cell>
          <cell r="G760" t="str">
            <v>USD</v>
          </cell>
          <cell r="I760">
            <v>36022625</v>
          </cell>
        </row>
        <row r="761">
          <cell r="B761" t="str">
            <v>Rentokil Initial Plc</v>
          </cell>
          <cell r="C761" t="str">
            <v>RTO LN EQUITY</v>
          </cell>
          <cell r="D761" t="str">
            <v>G14598</v>
          </cell>
          <cell r="E761">
            <v>12</v>
          </cell>
          <cell r="F761">
            <v>27</v>
          </cell>
          <cell r="G761" t="str">
            <v>GBP</v>
          </cell>
          <cell r="I761">
            <v>36013937</v>
          </cell>
        </row>
        <row r="762">
          <cell r="B762" t="str">
            <v>Stanley Works</v>
          </cell>
          <cell r="C762" t="str">
            <v>SWK US EQUITY</v>
          </cell>
          <cell r="D762">
            <v>854616</v>
          </cell>
          <cell r="E762">
            <v>11</v>
          </cell>
          <cell r="F762">
            <v>28</v>
          </cell>
          <cell r="G762" t="str">
            <v>USD</v>
          </cell>
          <cell r="I762">
            <v>36033905</v>
          </cell>
        </row>
        <row r="763">
          <cell r="B763" t="str">
            <v>Harley-Davidson Inc</v>
          </cell>
          <cell r="C763" t="str">
            <v>HDI US EQUITY</v>
          </cell>
          <cell r="D763">
            <v>412822</v>
          </cell>
          <cell r="E763">
            <v>11</v>
          </cell>
          <cell r="F763">
            <v>28</v>
          </cell>
          <cell r="G763" t="str">
            <v>USD</v>
          </cell>
          <cell r="I763">
            <v>36274702</v>
          </cell>
        </row>
        <row r="764">
          <cell r="B764" t="str">
            <v>WW Grainger Inc</v>
          </cell>
          <cell r="C764" t="str">
            <v>GWW US EQUITY</v>
          </cell>
          <cell r="D764">
            <v>384802</v>
          </cell>
          <cell r="E764">
            <v>11</v>
          </cell>
          <cell r="F764">
            <v>28</v>
          </cell>
          <cell r="G764" t="str">
            <v>USD</v>
          </cell>
          <cell r="I764">
            <v>36366806</v>
          </cell>
        </row>
        <row r="765">
          <cell r="B765" t="str">
            <v>Smiths Group Plc</v>
          </cell>
          <cell r="C765" t="str">
            <v>SMIN LN EQUITY</v>
          </cell>
          <cell r="D765" t="str">
            <v>G14715</v>
          </cell>
          <cell r="E765">
            <v>11</v>
          </cell>
          <cell r="F765">
            <v>27</v>
          </cell>
          <cell r="G765" t="str">
            <v>GBP</v>
          </cell>
          <cell r="I765">
            <v>36051338</v>
          </cell>
        </row>
        <row r="766">
          <cell r="B766" t="str">
            <v>Sonoco Products Co</v>
          </cell>
          <cell r="C766" t="str">
            <v>SON US EQUITY</v>
          </cell>
          <cell r="D766">
            <v>835495</v>
          </cell>
          <cell r="E766">
            <v>9</v>
          </cell>
          <cell r="F766">
            <v>28</v>
          </cell>
          <cell r="G766" t="str">
            <v>USD</v>
          </cell>
          <cell r="I766">
            <v>36134681</v>
          </cell>
        </row>
        <row r="767">
          <cell r="B767" t="str">
            <v>Bemis Co</v>
          </cell>
          <cell r="C767" t="str">
            <v>BMS US EQUITY</v>
          </cell>
          <cell r="D767">
            <v>81437</v>
          </cell>
          <cell r="E767">
            <v>9</v>
          </cell>
          <cell r="F767">
            <v>28</v>
          </cell>
          <cell r="G767" t="str">
            <v>USD</v>
          </cell>
          <cell r="I767">
            <v>36054225</v>
          </cell>
        </row>
        <row r="768">
          <cell r="B768" t="str">
            <v>Lubrizol Corp</v>
          </cell>
          <cell r="C768" t="str">
            <v>LZ US EQUITY</v>
          </cell>
          <cell r="D768">
            <v>549271</v>
          </cell>
          <cell r="E768">
            <v>8</v>
          </cell>
          <cell r="F768">
            <v>28</v>
          </cell>
          <cell r="G768" t="str">
            <v>USD</v>
          </cell>
          <cell r="I768">
            <v>36134667</v>
          </cell>
        </row>
        <row r="769">
          <cell r="B769" t="str">
            <v>Praxair Inc</v>
          </cell>
          <cell r="C769" t="str">
            <v>PX US EQUITY</v>
          </cell>
          <cell r="D769" t="str">
            <v>90599Y</v>
          </cell>
          <cell r="E769">
            <v>8</v>
          </cell>
          <cell r="F769">
            <v>28</v>
          </cell>
          <cell r="G769" t="str">
            <v>USD</v>
          </cell>
          <cell r="I769">
            <v>36021131</v>
          </cell>
        </row>
        <row r="770">
          <cell r="B770" t="str">
            <v>Cytec Industries Inc</v>
          </cell>
          <cell r="C770" t="str">
            <v>CYT US EQUITY</v>
          </cell>
          <cell r="D770">
            <v>232820</v>
          </cell>
          <cell r="E770">
            <v>8</v>
          </cell>
          <cell r="F770">
            <v>28</v>
          </cell>
          <cell r="G770" t="str">
            <v>USD</v>
          </cell>
          <cell r="I770">
            <v>36009129</v>
          </cell>
        </row>
        <row r="771">
          <cell r="B771" t="str">
            <v>BOC Group Plc</v>
          </cell>
          <cell r="C771" t="str">
            <v>BOC LN EQUITY</v>
          </cell>
          <cell r="D771" t="str">
            <v>G13676</v>
          </cell>
          <cell r="E771">
            <v>8</v>
          </cell>
          <cell r="F771">
            <v>27</v>
          </cell>
          <cell r="G771" t="str">
            <v>GBP</v>
          </cell>
          <cell r="I771">
            <v>36008592</v>
          </cell>
        </row>
        <row r="772">
          <cell r="B772" t="str">
            <v>Engelhard Corp</v>
          </cell>
          <cell r="C772" t="str">
            <v>EC US EQUITY</v>
          </cell>
          <cell r="D772">
            <v>292845</v>
          </cell>
          <cell r="E772">
            <v>8</v>
          </cell>
          <cell r="F772">
            <v>28</v>
          </cell>
          <cell r="G772" t="str">
            <v>USD</v>
          </cell>
          <cell r="I772">
            <v>36074653</v>
          </cell>
        </row>
        <row r="773">
          <cell r="B773" t="str">
            <v>Sherwin-Williams Co</v>
          </cell>
          <cell r="C773" t="str">
            <v>SHW US EQUITY</v>
          </cell>
          <cell r="D773">
            <v>824348</v>
          </cell>
          <cell r="E773">
            <v>8</v>
          </cell>
          <cell r="F773">
            <v>28</v>
          </cell>
          <cell r="G773" t="str">
            <v>USD</v>
          </cell>
          <cell r="I773">
            <v>36274882</v>
          </cell>
        </row>
        <row r="774">
          <cell r="B774" t="str">
            <v>Sanyo Electric Co Ltd</v>
          </cell>
          <cell r="C774" t="str">
            <v>6764 JP EQUITY</v>
          </cell>
          <cell r="D774" t="str">
            <v>G10017</v>
          </cell>
          <cell r="E774">
            <v>14</v>
          </cell>
          <cell r="F774">
            <v>15</v>
          </cell>
          <cell r="G774" t="str">
            <v>JPY</v>
          </cell>
          <cell r="I774">
            <v>36270946</v>
          </cell>
        </row>
        <row r="775">
          <cell r="B775" t="str">
            <v>Casio Computer</v>
          </cell>
          <cell r="C775" t="str">
            <v>6952 JP EQUITY</v>
          </cell>
          <cell r="D775" t="str">
            <v>G13246</v>
          </cell>
          <cell r="E775">
            <v>14</v>
          </cell>
          <cell r="F775">
            <v>15</v>
          </cell>
          <cell r="G775" t="str">
            <v>JPY</v>
          </cell>
          <cell r="I775">
            <v>36270118</v>
          </cell>
        </row>
        <row r="776">
          <cell r="B776" t="str">
            <v>Sumitomo Electric Industries</v>
          </cell>
          <cell r="C776" t="str">
            <v>5802 JP EQUITY</v>
          </cell>
          <cell r="D776" t="str">
            <v>G13304</v>
          </cell>
          <cell r="E776">
            <v>14</v>
          </cell>
          <cell r="F776">
            <v>15</v>
          </cell>
          <cell r="G776" t="str">
            <v>JPY</v>
          </cell>
          <cell r="I776">
            <v>36051279</v>
          </cell>
        </row>
        <row r="777">
          <cell r="B777" t="str">
            <v>Electronic Data Systems</v>
          </cell>
          <cell r="C777" t="str">
            <v>EDS US EQUITY</v>
          </cell>
          <cell r="D777">
            <v>370445</v>
          </cell>
          <cell r="E777">
            <v>14</v>
          </cell>
          <cell r="F777">
            <v>28</v>
          </cell>
          <cell r="G777" t="str">
            <v>USD</v>
          </cell>
          <cell r="I777">
            <v>36008612</v>
          </cell>
        </row>
        <row r="778">
          <cell r="B778" t="str">
            <v>Ishikawajima-Harima</v>
          </cell>
          <cell r="C778" t="str">
            <v>7013 JP EQUITY</v>
          </cell>
          <cell r="D778" t="str">
            <v>G10156</v>
          </cell>
          <cell r="E778">
            <v>11</v>
          </cell>
          <cell r="F778">
            <v>15</v>
          </cell>
          <cell r="G778" t="str">
            <v>JPY</v>
          </cell>
          <cell r="I778">
            <v>36025468</v>
          </cell>
        </row>
        <row r="779">
          <cell r="B779" t="str">
            <v>Mitsubishi Chemical</v>
          </cell>
          <cell r="C779" t="str">
            <v>4010 JP EQUITY</v>
          </cell>
          <cell r="D779" t="str">
            <v>G13278</v>
          </cell>
          <cell r="E779">
            <v>8</v>
          </cell>
          <cell r="F779">
            <v>15</v>
          </cell>
          <cell r="G779" t="str">
            <v>JPY</v>
          </cell>
          <cell r="I779">
            <v>36134510</v>
          </cell>
        </row>
        <row r="780">
          <cell r="B780" t="str">
            <v>Mitsui Chemicals</v>
          </cell>
          <cell r="C780" t="str">
            <v>4183 JP EQUITY</v>
          </cell>
          <cell r="D780" t="str">
            <v>G10534</v>
          </cell>
          <cell r="E780">
            <v>8</v>
          </cell>
          <cell r="F780">
            <v>15</v>
          </cell>
          <cell r="G780" t="str">
            <v>JPY</v>
          </cell>
          <cell r="I780">
            <v>36268727</v>
          </cell>
        </row>
        <row r="781">
          <cell r="B781" t="str">
            <v>Sumitomo Chemical</v>
          </cell>
          <cell r="C781" t="str">
            <v>4005 JP EQUITY</v>
          </cell>
          <cell r="D781" t="str">
            <v>G10295</v>
          </cell>
          <cell r="E781">
            <v>8</v>
          </cell>
          <cell r="F781">
            <v>15</v>
          </cell>
          <cell r="G781" t="str">
            <v>JPY</v>
          </cell>
          <cell r="I781">
            <v>36077194</v>
          </cell>
        </row>
        <row r="782">
          <cell r="B782" t="str">
            <v>Asahi Kasei</v>
          </cell>
          <cell r="C782" t="str">
            <v>3407 JP EQUITY</v>
          </cell>
          <cell r="D782" t="str">
            <v>G10104</v>
          </cell>
          <cell r="E782">
            <v>8</v>
          </cell>
          <cell r="F782">
            <v>15</v>
          </cell>
          <cell r="G782" t="str">
            <v>JPY</v>
          </cell>
          <cell r="I782">
            <v>36017276</v>
          </cell>
        </row>
        <row r="783">
          <cell r="B783" t="str">
            <v>Nippon Express</v>
          </cell>
          <cell r="C783" t="str">
            <v>9062 JP EQUITY</v>
          </cell>
          <cell r="D783" t="str">
            <v>G10297</v>
          </cell>
          <cell r="E783">
            <v>7</v>
          </cell>
          <cell r="F783">
            <v>15</v>
          </cell>
          <cell r="G783" t="str">
            <v>JPY</v>
          </cell>
          <cell r="I783">
            <v>36326137</v>
          </cell>
        </row>
        <row r="784">
          <cell r="B784" t="str">
            <v>Yamato Transport</v>
          </cell>
          <cell r="C784" t="str">
            <v>9064 JP EQUITY</v>
          </cell>
          <cell r="D784" t="str">
            <v>G10285</v>
          </cell>
          <cell r="E784">
            <v>7</v>
          </cell>
          <cell r="F784">
            <v>15</v>
          </cell>
          <cell r="G784" t="str">
            <v>JPY</v>
          </cell>
          <cell r="I784">
            <v>36268797</v>
          </cell>
        </row>
        <row r="785">
          <cell r="B785" t="str">
            <v>Nippon Yusen Kab. Kais.</v>
          </cell>
          <cell r="C785" t="str">
            <v>9101 JP EQUITY</v>
          </cell>
          <cell r="D785" t="str">
            <v>G10063</v>
          </cell>
          <cell r="E785">
            <v>7</v>
          </cell>
          <cell r="F785">
            <v>15</v>
          </cell>
          <cell r="G785" t="str">
            <v>JPY</v>
          </cell>
          <cell r="I785">
            <v>36270463</v>
          </cell>
        </row>
        <row r="786">
          <cell r="B786" t="str">
            <v>Thomson</v>
          </cell>
          <cell r="C786" t="str">
            <v>TMS FP EQUITY</v>
          </cell>
          <cell r="D786" t="str">
            <v>W22232</v>
          </cell>
          <cell r="E786">
            <v>5</v>
          </cell>
          <cell r="F786">
            <v>10</v>
          </cell>
          <cell r="G786" t="str">
            <v>EUR</v>
          </cell>
          <cell r="I786">
            <v>36077096</v>
          </cell>
        </row>
        <row r="787">
          <cell r="B787" t="str">
            <v>Kirin Brewery</v>
          </cell>
          <cell r="C787" t="str">
            <v>2503 JP EQUITY</v>
          </cell>
          <cell r="D787" t="str">
            <v>G13268</v>
          </cell>
          <cell r="E787">
            <v>4</v>
          </cell>
          <cell r="F787">
            <v>15</v>
          </cell>
          <cell r="G787" t="str">
            <v>JPY</v>
          </cell>
          <cell r="I787">
            <v>36043760</v>
          </cell>
        </row>
        <row r="788">
          <cell r="B788" t="str">
            <v>Sapporo Breweries</v>
          </cell>
          <cell r="C788" t="str">
            <v>2501 JP EQUITY</v>
          </cell>
          <cell r="D788" t="str">
            <v>G10269</v>
          </cell>
          <cell r="E788">
            <v>4</v>
          </cell>
          <cell r="F788">
            <v>15</v>
          </cell>
          <cell r="G788" t="str">
            <v>JPY</v>
          </cell>
          <cell r="I788">
            <v>36270246</v>
          </cell>
        </row>
        <row r="789">
          <cell r="B789" t="str">
            <v>Suedzucker</v>
          </cell>
          <cell r="C789" t="str">
            <v>SZU GR EQUITY</v>
          </cell>
          <cell r="D789" t="str">
            <v>G10346</v>
          </cell>
          <cell r="E789">
            <v>4</v>
          </cell>
          <cell r="F789">
            <v>11</v>
          </cell>
          <cell r="G789" t="str">
            <v>EUR</v>
          </cell>
          <cell r="I789">
            <v>36017349</v>
          </cell>
        </row>
        <row r="790">
          <cell r="B790" t="str">
            <v>Bridgestone Corp</v>
          </cell>
          <cell r="C790" t="str">
            <v>5108 JP EQUITY</v>
          </cell>
          <cell r="D790" t="str">
            <v>G10160</v>
          </cell>
          <cell r="E790">
            <v>2</v>
          </cell>
          <cell r="F790">
            <v>15</v>
          </cell>
          <cell r="G790" t="str">
            <v>JPY</v>
          </cell>
          <cell r="I790">
            <v>36017289</v>
          </cell>
        </row>
        <row r="791">
          <cell r="B791" t="str">
            <v>Robert Bosch Gmbh</v>
          </cell>
          <cell r="C791" t="str">
            <v>RBOS GR EQUITY</v>
          </cell>
          <cell r="E791">
            <v>2</v>
          </cell>
          <cell r="F791">
            <v>11</v>
          </cell>
          <cell r="G791" t="str">
            <v>EUR</v>
          </cell>
          <cell r="I791">
            <v>36076667</v>
          </cell>
        </row>
        <row r="792">
          <cell r="B792" t="str">
            <v>Nissan Motor</v>
          </cell>
          <cell r="C792" t="str">
            <v>7201 JP EQUITY</v>
          </cell>
          <cell r="D792" t="str">
            <v>G13284</v>
          </cell>
          <cell r="E792">
            <v>2</v>
          </cell>
          <cell r="F792">
            <v>15</v>
          </cell>
          <cell r="G792" t="str">
            <v>JPY</v>
          </cell>
          <cell r="I792">
            <v>36029813</v>
          </cell>
        </row>
        <row r="793">
          <cell r="B793" t="str">
            <v>Procter and Gamble</v>
          </cell>
          <cell r="C793" t="str">
            <v>PG US EQUITY</v>
          </cell>
          <cell r="D793">
            <v>742718</v>
          </cell>
          <cell r="E793">
            <v>26</v>
          </cell>
          <cell r="F793">
            <v>28</v>
          </cell>
          <cell r="G793" t="str">
            <v>USD</v>
          </cell>
          <cell r="I793">
            <v>36008643</v>
          </cell>
        </row>
        <row r="794">
          <cell r="B794" t="str">
            <v>Exelon</v>
          </cell>
          <cell r="C794" t="str">
            <v>EXC US EQUITY</v>
          </cell>
          <cell r="D794">
            <v>717537</v>
          </cell>
          <cell r="E794">
            <v>33</v>
          </cell>
          <cell r="F794">
            <v>28</v>
          </cell>
          <cell r="G794" t="str">
            <v>USD</v>
          </cell>
          <cell r="I794">
            <v>36054407</v>
          </cell>
        </row>
        <row r="795">
          <cell r="B795" t="str">
            <v>Dominion Resources</v>
          </cell>
          <cell r="C795" t="str">
            <v>D US EQUITY</v>
          </cell>
          <cell r="D795">
            <v>257470</v>
          </cell>
          <cell r="E795">
            <v>33</v>
          </cell>
          <cell r="F795">
            <v>28</v>
          </cell>
          <cell r="G795" t="str">
            <v>USD</v>
          </cell>
          <cell r="I795">
            <v>36016454</v>
          </cell>
        </row>
        <row r="796">
          <cell r="B796" t="str">
            <v>Jones Apparel Group</v>
          </cell>
          <cell r="C796" t="str">
            <v>JNY US EQUITY</v>
          </cell>
          <cell r="D796">
            <v>480074</v>
          </cell>
          <cell r="E796">
            <v>32</v>
          </cell>
          <cell r="F796">
            <v>28</v>
          </cell>
          <cell r="G796" t="str">
            <v>USD</v>
          </cell>
          <cell r="I796">
            <v>36378450</v>
          </cell>
        </row>
        <row r="797">
          <cell r="B797" t="str">
            <v>Nortel Networks</v>
          </cell>
          <cell r="C797" t="str">
            <v>NT US EQUITY</v>
          </cell>
          <cell r="D797" t="str">
            <v>C10599</v>
          </cell>
          <cell r="E797">
            <v>31</v>
          </cell>
          <cell r="F797">
            <v>6</v>
          </cell>
          <cell r="G797" t="str">
            <v>CAD</v>
          </cell>
          <cell r="I797">
            <v>36027753</v>
          </cell>
        </row>
        <row r="798">
          <cell r="B798" t="str">
            <v>Neiman Marcus Group</v>
          </cell>
          <cell r="C798" t="str">
            <v>NMG/A US EQUITY</v>
          </cell>
          <cell r="D798">
            <v>640204</v>
          </cell>
          <cell r="E798">
            <v>30</v>
          </cell>
          <cell r="F798">
            <v>28</v>
          </cell>
          <cell r="G798" t="str">
            <v>USD</v>
          </cell>
          <cell r="I798">
            <v>36013542</v>
          </cell>
        </row>
        <row r="799">
          <cell r="B799" t="str">
            <v>Gannett Co</v>
          </cell>
          <cell r="C799" t="str">
            <v>GCI US EQUITY</v>
          </cell>
          <cell r="D799">
            <v>364730</v>
          </cell>
          <cell r="E799">
            <v>29</v>
          </cell>
          <cell r="F799">
            <v>28</v>
          </cell>
          <cell r="G799" t="str">
            <v>USD</v>
          </cell>
          <cell r="I799">
            <v>36368216</v>
          </cell>
        </row>
        <row r="800">
          <cell r="B800" t="str">
            <v>Tribune</v>
          </cell>
          <cell r="C800" t="str">
            <v>TRB US EQUITY</v>
          </cell>
          <cell r="D800">
            <v>896047</v>
          </cell>
          <cell r="E800">
            <v>29</v>
          </cell>
          <cell r="F800">
            <v>28</v>
          </cell>
          <cell r="G800" t="str">
            <v>USD</v>
          </cell>
          <cell r="I800">
            <v>36274876</v>
          </cell>
        </row>
        <row r="801">
          <cell r="B801" t="str">
            <v>Sodexho Alliance</v>
          </cell>
          <cell r="C801" t="str">
            <v>SW FP EQUITY</v>
          </cell>
          <cell r="D801" t="str">
            <v>G11313</v>
          </cell>
          <cell r="E801">
            <v>28</v>
          </cell>
          <cell r="F801">
            <v>10</v>
          </cell>
          <cell r="G801" t="str">
            <v>EUR</v>
          </cell>
          <cell r="I801">
            <v>36059688</v>
          </cell>
        </row>
        <row r="802">
          <cell r="B802" t="str">
            <v>Devon Energy</v>
          </cell>
          <cell r="C802" t="str">
            <v>DVN US EQUITY</v>
          </cell>
          <cell r="D802">
            <v>251799</v>
          </cell>
          <cell r="E802">
            <v>25</v>
          </cell>
          <cell r="F802">
            <v>28</v>
          </cell>
          <cell r="G802" t="str">
            <v>USD</v>
          </cell>
          <cell r="I802">
            <v>36073561</v>
          </cell>
        </row>
        <row r="803">
          <cell r="B803" t="str">
            <v>Dynegy</v>
          </cell>
          <cell r="C803" t="str">
            <v>DYN US EQUITY</v>
          </cell>
          <cell r="D803" t="str">
            <v>89614J</v>
          </cell>
          <cell r="E803">
            <v>25</v>
          </cell>
          <cell r="F803">
            <v>28</v>
          </cell>
          <cell r="G803" t="str">
            <v>USD</v>
          </cell>
          <cell r="I803">
            <v>36136788</v>
          </cell>
        </row>
        <row r="804">
          <cell r="B804" t="str">
            <v>Weatherford International</v>
          </cell>
          <cell r="C804" t="str">
            <v>WFT US EQUITY</v>
          </cell>
          <cell r="D804">
            <v>292740</v>
          </cell>
          <cell r="E804">
            <v>25</v>
          </cell>
          <cell r="F804">
            <v>28</v>
          </cell>
          <cell r="G804" t="str">
            <v>USD</v>
          </cell>
          <cell r="I804">
            <v>36071324</v>
          </cell>
        </row>
        <row r="805">
          <cell r="B805" t="str">
            <v>Marathon Oil</v>
          </cell>
          <cell r="C805" t="str">
            <v>MRO US EQUITY</v>
          </cell>
          <cell r="D805">
            <v>565845</v>
          </cell>
          <cell r="E805">
            <v>25</v>
          </cell>
          <cell r="F805">
            <v>28</v>
          </cell>
          <cell r="G805" t="str">
            <v>USD</v>
          </cell>
          <cell r="I805">
            <v>36055515</v>
          </cell>
        </row>
        <row r="806">
          <cell r="B806" t="str">
            <v>Conoco Phillips</v>
          </cell>
          <cell r="C806" t="str">
            <v>COP US EQUITY</v>
          </cell>
          <cell r="D806" t="str">
            <v>N04956</v>
          </cell>
          <cell r="E806">
            <v>25</v>
          </cell>
          <cell r="F806">
            <v>28</v>
          </cell>
          <cell r="G806" t="str">
            <v>USD</v>
          </cell>
          <cell r="I806">
            <v>36017345</v>
          </cell>
        </row>
        <row r="807">
          <cell r="B807" t="str">
            <v>Anadarko Petroleum</v>
          </cell>
          <cell r="C807" t="str">
            <v>APC US EQUITY</v>
          </cell>
          <cell r="D807">
            <v>32511</v>
          </cell>
          <cell r="E807">
            <v>25</v>
          </cell>
          <cell r="F807">
            <v>28</v>
          </cell>
          <cell r="G807" t="str">
            <v>USD</v>
          </cell>
          <cell r="I807">
            <v>36080088</v>
          </cell>
        </row>
        <row r="808">
          <cell r="B808" t="str">
            <v>Valero Energy</v>
          </cell>
          <cell r="C808" t="str">
            <v>VLO US EQUITY</v>
          </cell>
          <cell r="D808">
            <v>919138</v>
          </cell>
          <cell r="E808">
            <v>25</v>
          </cell>
          <cell r="F808">
            <v>28</v>
          </cell>
          <cell r="G808" t="str">
            <v>USD</v>
          </cell>
          <cell r="I808">
            <v>36064458</v>
          </cell>
        </row>
        <row r="809">
          <cell r="B809" t="str">
            <v>Safeco</v>
          </cell>
          <cell r="C809" t="str">
            <v>SAFC US EQUITY</v>
          </cell>
          <cell r="D809">
            <v>786429</v>
          </cell>
          <cell r="E809">
            <v>21</v>
          </cell>
          <cell r="F809">
            <v>28</v>
          </cell>
          <cell r="G809" t="str">
            <v>USD</v>
          </cell>
          <cell r="I809">
            <v>36025743</v>
          </cell>
        </row>
        <row r="810">
          <cell r="B810" t="str">
            <v>Hartford Financial Services</v>
          </cell>
          <cell r="C810" t="str">
            <v>HIG US EQUITY</v>
          </cell>
          <cell r="D810" t="str">
            <v>N01452</v>
          </cell>
          <cell r="E810">
            <v>21</v>
          </cell>
          <cell r="F810">
            <v>28</v>
          </cell>
          <cell r="G810" t="str">
            <v>USD</v>
          </cell>
          <cell r="I810">
            <v>36025696</v>
          </cell>
        </row>
        <row r="811">
          <cell r="B811" t="str">
            <v>John Handcock</v>
          </cell>
          <cell r="C811" t="str">
            <v>JHF US EQUITY</v>
          </cell>
          <cell r="D811" t="str">
            <v>N06089</v>
          </cell>
          <cell r="E811">
            <v>21</v>
          </cell>
          <cell r="F811">
            <v>28</v>
          </cell>
          <cell r="G811" t="str">
            <v>USD</v>
          </cell>
          <cell r="I811">
            <v>36013410</v>
          </cell>
        </row>
        <row r="812">
          <cell r="B812" t="str">
            <v>Newell Rubbermaid</v>
          </cell>
          <cell r="C812" t="str">
            <v>NWL US EQUITY</v>
          </cell>
          <cell r="D812">
            <v>651192</v>
          </cell>
          <cell r="E812">
            <v>19</v>
          </cell>
          <cell r="F812">
            <v>28</v>
          </cell>
          <cell r="G812" t="str">
            <v>USD</v>
          </cell>
          <cell r="I812">
            <v>36029397</v>
          </cell>
        </row>
        <row r="813">
          <cell r="B813" t="str">
            <v>Baxter International</v>
          </cell>
          <cell r="C813" t="str">
            <v>BAX US EQUITY</v>
          </cell>
          <cell r="D813">
            <v>71813</v>
          </cell>
          <cell r="E813">
            <v>18</v>
          </cell>
          <cell r="F813">
            <v>28</v>
          </cell>
          <cell r="G813" t="str">
            <v>USD</v>
          </cell>
          <cell r="I813">
            <v>36033438</v>
          </cell>
        </row>
        <row r="814">
          <cell r="B814" t="str">
            <v>Wyeth</v>
          </cell>
          <cell r="C814" t="str">
            <v>WYE US EQUITY</v>
          </cell>
          <cell r="D814">
            <v>26609</v>
          </cell>
          <cell r="E814">
            <v>18</v>
          </cell>
          <cell r="F814">
            <v>28</v>
          </cell>
          <cell r="G814" t="str">
            <v>USD</v>
          </cell>
          <cell r="I814">
            <v>24008986</v>
          </cell>
        </row>
        <row r="815">
          <cell r="B815" t="str">
            <v>Medtronic</v>
          </cell>
          <cell r="C815" t="str">
            <v>MDT US EQUITY</v>
          </cell>
          <cell r="D815">
            <v>585055</v>
          </cell>
          <cell r="E815">
            <v>18</v>
          </cell>
          <cell r="F815">
            <v>28</v>
          </cell>
          <cell r="G815" t="str">
            <v>USD</v>
          </cell>
          <cell r="I815">
            <v>36013827</v>
          </cell>
        </row>
        <row r="816">
          <cell r="B816" t="str">
            <v>GMAC</v>
          </cell>
          <cell r="C816" t="str">
            <v>GM1 US EQUITY</v>
          </cell>
          <cell r="E816">
            <v>16</v>
          </cell>
          <cell r="F816">
            <v>28</v>
          </cell>
          <cell r="G816" t="str">
            <v>USD</v>
          </cell>
          <cell r="I816">
            <v>36019890</v>
          </cell>
        </row>
        <row r="817">
          <cell r="B817" t="str">
            <v>CIT Group</v>
          </cell>
          <cell r="C817" t="str">
            <v>CIT US EQUITY</v>
          </cell>
          <cell r="D817">
            <v>125569</v>
          </cell>
          <cell r="E817">
            <v>16</v>
          </cell>
          <cell r="F817">
            <v>28</v>
          </cell>
          <cell r="G817" t="str">
            <v>USD</v>
          </cell>
          <cell r="I817">
            <v>36035078</v>
          </cell>
        </row>
        <row r="818">
          <cell r="B818" t="str">
            <v>Duke Capital</v>
          </cell>
          <cell r="C818" t="str">
            <v>8890Z US EQUITY</v>
          </cell>
          <cell r="E818">
            <v>16</v>
          </cell>
          <cell r="F818">
            <v>28</v>
          </cell>
          <cell r="G818" t="str">
            <v>USD</v>
          </cell>
          <cell r="I818">
            <v>36134422</v>
          </cell>
        </row>
        <row r="819">
          <cell r="B819" t="str">
            <v>Bombardier Capital</v>
          </cell>
          <cell r="C819" t="str">
            <v>2427Z US EQUITY</v>
          </cell>
          <cell r="E819">
            <v>16</v>
          </cell>
          <cell r="F819">
            <v>6</v>
          </cell>
          <cell r="G819" t="str">
            <v>CAD</v>
          </cell>
          <cell r="I819">
            <v>36047537</v>
          </cell>
        </row>
        <row r="820">
          <cell r="B820" t="str">
            <v>Boeing Capital</v>
          </cell>
          <cell r="C820" t="str">
            <v>8891Z US EQUITY</v>
          </cell>
          <cell r="E820">
            <v>16</v>
          </cell>
          <cell r="F820">
            <v>28</v>
          </cell>
          <cell r="G820" t="str">
            <v>USD</v>
          </cell>
          <cell r="I820">
            <v>36065717</v>
          </cell>
        </row>
        <row r="821">
          <cell r="B821" t="str">
            <v>Textron Financial Corp</v>
          </cell>
          <cell r="C821" t="str">
            <v>3339Z US EQUITY</v>
          </cell>
          <cell r="E821">
            <v>16</v>
          </cell>
          <cell r="F821">
            <v>28</v>
          </cell>
          <cell r="G821" t="str">
            <v>USD</v>
          </cell>
          <cell r="I821">
            <v>36073527</v>
          </cell>
        </row>
        <row r="822">
          <cell r="B822" t="str">
            <v>National Rural Util Coop</v>
          </cell>
          <cell r="C822" t="str">
            <v>2381A US EQUITY</v>
          </cell>
          <cell r="E822">
            <v>16</v>
          </cell>
          <cell r="F822">
            <v>28</v>
          </cell>
          <cell r="G822" t="str">
            <v>USD</v>
          </cell>
          <cell r="I822">
            <v>36141814</v>
          </cell>
        </row>
        <row r="823">
          <cell r="B823" t="str">
            <v>Interpublic Group</v>
          </cell>
          <cell r="C823" t="str">
            <v>IPG US EQUITY</v>
          </cell>
          <cell r="D823">
            <v>460690</v>
          </cell>
          <cell r="E823">
            <v>12</v>
          </cell>
          <cell r="F823">
            <v>28</v>
          </cell>
          <cell r="G823" t="str">
            <v>USD</v>
          </cell>
          <cell r="I823">
            <v>36019769</v>
          </cell>
        </row>
        <row r="824">
          <cell r="B824" t="str">
            <v>Omnicom Group</v>
          </cell>
          <cell r="C824" t="str">
            <v>OMC US EQUITY</v>
          </cell>
          <cell r="D824">
            <v>681919</v>
          </cell>
          <cell r="E824">
            <v>12</v>
          </cell>
          <cell r="F824">
            <v>28</v>
          </cell>
          <cell r="G824" t="str">
            <v>USD</v>
          </cell>
          <cell r="I824">
            <v>36034199</v>
          </cell>
        </row>
        <row r="825">
          <cell r="B825" t="str">
            <v>Eaton</v>
          </cell>
          <cell r="C825" t="str">
            <v>ETN US EQUITY</v>
          </cell>
          <cell r="D825">
            <v>278058</v>
          </cell>
          <cell r="E825">
            <v>11</v>
          </cell>
          <cell r="F825">
            <v>28</v>
          </cell>
          <cell r="G825" t="str">
            <v>USD</v>
          </cell>
          <cell r="I825">
            <v>36074368</v>
          </cell>
        </row>
        <row r="826">
          <cell r="B826" t="str">
            <v>Honeywell Inc</v>
          </cell>
          <cell r="C826" t="str">
            <v>2755Q UQ EQUITY</v>
          </cell>
          <cell r="D826">
            <v>438506</v>
          </cell>
          <cell r="E826">
            <v>11</v>
          </cell>
          <cell r="F826">
            <v>28</v>
          </cell>
          <cell r="G826" t="str">
            <v>USD</v>
          </cell>
          <cell r="I826">
            <v>36017240</v>
          </cell>
        </row>
        <row r="827">
          <cell r="B827" t="str">
            <v>Danaher</v>
          </cell>
          <cell r="C827" t="str">
            <v>DHR US EQUITY</v>
          </cell>
          <cell r="D827">
            <v>235851</v>
          </cell>
          <cell r="E827">
            <v>11</v>
          </cell>
          <cell r="F827">
            <v>28</v>
          </cell>
          <cell r="G827" t="str">
            <v>USD</v>
          </cell>
          <cell r="I827">
            <v>36064695</v>
          </cell>
        </row>
        <row r="828">
          <cell r="B828" t="str">
            <v>Air Products and Chemicals</v>
          </cell>
          <cell r="C828" t="str">
            <v>APD US EQUITY</v>
          </cell>
          <cell r="D828">
            <v>9158</v>
          </cell>
          <cell r="E828">
            <v>8</v>
          </cell>
          <cell r="F828">
            <v>28</v>
          </cell>
          <cell r="G828" t="str">
            <v>USD</v>
          </cell>
          <cell r="I828">
            <v>36008600</v>
          </cell>
        </row>
        <row r="829">
          <cell r="B829" t="str">
            <v>Syngenta</v>
          </cell>
          <cell r="C829" t="str">
            <v>SYNN VX EQUITY</v>
          </cell>
          <cell r="D829" t="str">
            <v>W25520</v>
          </cell>
          <cell r="E829">
            <v>8</v>
          </cell>
          <cell r="F829">
            <v>26</v>
          </cell>
          <cell r="G829" t="str">
            <v>CHF</v>
          </cell>
          <cell r="I829">
            <v>36067920</v>
          </cell>
        </row>
        <row r="830">
          <cell r="B830" t="str">
            <v>Vinci</v>
          </cell>
          <cell r="C830" t="str">
            <v>DG FP EQUITY</v>
          </cell>
          <cell r="D830" t="str">
            <v>G11504</v>
          </cell>
          <cell r="E830">
            <v>6</v>
          </cell>
          <cell r="F830">
            <v>10</v>
          </cell>
          <cell r="G830" t="str">
            <v>EUR</v>
          </cell>
          <cell r="I830">
            <v>36022553</v>
          </cell>
        </row>
        <row r="831">
          <cell r="B831" t="str">
            <v>News Corp</v>
          </cell>
          <cell r="C831" t="str">
            <v>NCP AU EQUITY</v>
          </cell>
          <cell r="D831" t="str">
            <v>G12809</v>
          </cell>
          <cell r="E831">
            <v>5</v>
          </cell>
          <cell r="F831">
            <v>3</v>
          </cell>
          <cell r="G831" t="str">
            <v>AUD</v>
          </cell>
          <cell r="I831">
            <v>36044772</v>
          </cell>
        </row>
        <row r="832">
          <cell r="B832" t="str">
            <v>Danone</v>
          </cell>
          <cell r="C832" t="str">
            <v>BN FP EQUITY</v>
          </cell>
          <cell r="D832" t="str">
            <v>G13239</v>
          </cell>
          <cell r="E832">
            <v>4</v>
          </cell>
          <cell r="F832">
            <v>10</v>
          </cell>
          <cell r="G832" t="str">
            <v>EUR</v>
          </cell>
          <cell r="I832">
            <v>36008544</v>
          </cell>
        </row>
        <row r="833">
          <cell r="B833" t="str">
            <v>Tyson Foods</v>
          </cell>
          <cell r="C833" t="str">
            <v>TSN US EQUITY</v>
          </cell>
          <cell r="D833">
            <v>902494</v>
          </cell>
          <cell r="E833">
            <v>4</v>
          </cell>
          <cell r="F833">
            <v>28</v>
          </cell>
          <cell r="G833" t="str">
            <v>USD</v>
          </cell>
          <cell r="I833">
            <v>36379737</v>
          </cell>
        </row>
        <row r="834">
          <cell r="B834" t="str">
            <v>General Mills</v>
          </cell>
          <cell r="C834" t="str">
            <v>GIS US EQUITY</v>
          </cell>
          <cell r="D834">
            <v>370334</v>
          </cell>
          <cell r="E834">
            <v>4</v>
          </cell>
          <cell r="F834">
            <v>28</v>
          </cell>
          <cell r="G834" t="str">
            <v>USD</v>
          </cell>
          <cell r="I834">
            <v>36079762</v>
          </cell>
        </row>
        <row r="835">
          <cell r="B835" t="str">
            <v>RJ Reynolds Tobacco</v>
          </cell>
          <cell r="C835" t="str">
            <v>RJR US EQUITY</v>
          </cell>
          <cell r="D835" t="str">
            <v>N05452</v>
          </cell>
          <cell r="E835">
            <v>4</v>
          </cell>
          <cell r="F835">
            <v>28</v>
          </cell>
          <cell r="G835" t="str">
            <v>USD</v>
          </cell>
          <cell r="I835">
            <v>36013718</v>
          </cell>
        </row>
        <row r="836">
          <cell r="B836" t="str">
            <v>Valeo</v>
          </cell>
          <cell r="C836" t="str">
            <v>FR FP EQUITY</v>
          </cell>
          <cell r="D836" t="str">
            <v>G11723</v>
          </cell>
          <cell r="E836">
            <v>2</v>
          </cell>
          <cell r="F836">
            <v>10</v>
          </cell>
          <cell r="G836" t="str">
            <v>EUR</v>
          </cell>
          <cell r="I836">
            <v>36014223</v>
          </cell>
        </row>
        <row r="837">
          <cell r="B837" t="str">
            <v>Bombardier</v>
          </cell>
          <cell r="C837" t="str">
            <v>BBD/A CN EQUITY</v>
          </cell>
          <cell r="D837" t="str">
            <v>C10031</v>
          </cell>
          <cell r="E837">
            <v>1</v>
          </cell>
          <cell r="F837">
            <v>6</v>
          </cell>
          <cell r="G837" t="str">
            <v>CAD</v>
          </cell>
          <cell r="I837">
            <v>36016341</v>
          </cell>
        </row>
        <row r="838">
          <cell r="B838" t="str">
            <v>Metlife</v>
          </cell>
          <cell r="C838" t="str">
            <v>MET US EQUITY</v>
          </cell>
          <cell r="D838" t="str">
            <v>N06357</v>
          </cell>
          <cell r="E838">
            <v>21</v>
          </cell>
          <cell r="F838">
            <v>28</v>
          </cell>
          <cell r="G838" t="str">
            <v>USD</v>
          </cell>
          <cell r="I838">
            <v>36065771</v>
          </cell>
        </row>
        <row r="839">
          <cell r="B839" t="str">
            <v>JC Penney</v>
          </cell>
          <cell r="C839" t="str">
            <v>JCP US EQUITY</v>
          </cell>
          <cell r="D839">
            <v>708160</v>
          </cell>
          <cell r="E839">
            <v>30</v>
          </cell>
          <cell r="F839">
            <v>28</v>
          </cell>
          <cell r="G839" t="str">
            <v>USD</v>
          </cell>
          <cell r="I839">
            <v>36134528</v>
          </cell>
        </row>
        <row r="840">
          <cell r="B840" t="str">
            <v>El Paso</v>
          </cell>
          <cell r="C840" t="str">
            <v>EP US EQUITY</v>
          </cell>
          <cell r="D840">
            <v>283695</v>
          </cell>
          <cell r="E840">
            <v>25</v>
          </cell>
          <cell r="F840">
            <v>28</v>
          </cell>
          <cell r="G840" t="str">
            <v>USD</v>
          </cell>
          <cell r="I840">
            <v>36055556</v>
          </cell>
        </row>
        <row r="841">
          <cell r="B841" t="str">
            <v>Hilton</v>
          </cell>
          <cell r="C841" t="str">
            <v>HLT US EQUITY</v>
          </cell>
          <cell r="D841">
            <v>432848</v>
          </cell>
          <cell r="E841">
            <v>20</v>
          </cell>
          <cell r="F841">
            <v>28</v>
          </cell>
          <cell r="G841" t="str">
            <v>USD</v>
          </cell>
          <cell r="I841">
            <v>36013068</v>
          </cell>
        </row>
        <row r="842">
          <cell r="B842" t="str">
            <v>Home Depot</v>
          </cell>
          <cell r="C842" t="str">
            <v>HD US EQUITY</v>
          </cell>
          <cell r="D842">
            <v>437076</v>
          </cell>
          <cell r="E842">
            <v>30</v>
          </cell>
          <cell r="F842">
            <v>28</v>
          </cell>
          <cell r="G842" t="str">
            <v>USD</v>
          </cell>
          <cell r="I842">
            <v>36013077</v>
          </cell>
        </row>
        <row r="843">
          <cell r="B843" t="str">
            <v>Sara Lee</v>
          </cell>
          <cell r="C843" t="str">
            <v>SLE US EQUITY</v>
          </cell>
          <cell r="D843">
            <v>803111</v>
          </cell>
          <cell r="E843">
            <v>4</v>
          </cell>
          <cell r="F843">
            <v>28</v>
          </cell>
          <cell r="G843" t="str">
            <v>USD</v>
          </cell>
          <cell r="I843">
            <v>36010971</v>
          </cell>
        </row>
        <row r="844">
          <cell r="B844" t="str">
            <v>Household Finance</v>
          </cell>
          <cell r="C844" t="str">
            <v>HI2 US EQUITY</v>
          </cell>
          <cell r="E844">
            <v>16</v>
          </cell>
          <cell r="F844">
            <v>28</v>
          </cell>
          <cell r="G844" t="str">
            <v>USD</v>
          </cell>
          <cell r="I844">
            <v>36011833</v>
          </cell>
        </row>
        <row r="845">
          <cell r="B845" t="str">
            <v>HP</v>
          </cell>
          <cell r="C845" t="str">
            <v>HPQ us equity</v>
          </cell>
          <cell r="D845">
            <v>428236</v>
          </cell>
          <cell r="E845">
            <v>14</v>
          </cell>
          <cell r="F845">
            <v>28</v>
          </cell>
          <cell r="G845" t="str">
            <v>USD</v>
          </cell>
          <cell r="I845">
            <v>24009399</v>
          </cell>
        </row>
        <row r="846">
          <cell r="B846" t="str">
            <v>Safeway Inc</v>
          </cell>
          <cell r="C846" t="str">
            <v>SWY US EQUITY</v>
          </cell>
          <cell r="D846">
            <v>786514</v>
          </cell>
          <cell r="E846">
            <v>30</v>
          </cell>
          <cell r="F846">
            <v>28</v>
          </cell>
          <cell r="G846" t="str">
            <v>USD</v>
          </cell>
          <cell r="I846">
            <v>36064071</v>
          </cell>
        </row>
        <row r="847">
          <cell r="B847" t="str">
            <v>IBM</v>
          </cell>
          <cell r="C847" t="str">
            <v>IBM US EQUITY</v>
          </cell>
          <cell r="D847">
            <v>459200</v>
          </cell>
          <cell r="E847">
            <v>14</v>
          </cell>
          <cell r="F847">
            <v>28</v>
          </cell>
          <cell r="G847" t="str">
            <v>USD</v>
          </cell>
          <cell r="I847">
            <v>36008111</v>
          </cell>
        </row>
        <row r="848">
          <cell r="B848" t="str">
            <v>Illinois Tool Works</v>
          </cell>
          <cell r="C848" t="str">
            <v>ITW US EQUITY</v>
          </cell>
          <cell r="D848">
            <v>452308</v>
          </cell>
          <cell r="E848">
            <v>11</v>
          </cell>
          <cell r="F848">
            <v>28</v>
          </cell>
          <cell r="G848" t="str">
            <v>USD</v>
          </cell>
          <cell r="I848">
            <v>36017314</v>
          </cell>
        </row>
        <row r="849">
          <cell r="B849" t="str">
            <v>Marriott International</v>
          </cell>
          <cell r="C849" t="str">
            <v>MAR US EQUITY</v>
          </cell>
          <cell r="D849">
            <v>571900</v>
          </cell>
          <cell r="E849">
            <v>20</v>
          </cell>
          <cell r="F849">
            <v>28</v>
          </cell>
          <cell r="G849" t="str">
            <v>USD</v>
          </cell>
          <cell r="I849">
            <v>36134673</v>
          </cell>
        </row>
        <row r="850">
          <cell r="B850" t="str">
            <v>Royal Carib Cruises</v>
          </cell>
          <cell r="C850" t="str">
            <v>RCL US EQUITY</v>
          </cell>
          <cell r="D850" t="str">
            <v>V7780T</v>
          </cell>
          <cell r="E850">
            <v>22</v>
          </cell>
          <cell r="F850">
            <v>28</v>
          </cell>
          <cell r="G850" t="str">
            <v>USD</v>
          </cell>
          <cell r="I850">
            <v>36379692</v>
          </cell>
        </row>
        <row r="851">
          <cell r="B851" t="str">
            <v>Heinz</v>
          </cell>
          <cell r="C851" t="str">
            <v>HNZ US EQUITY</v>
          </cell>
          <cell r="D851">
            <v>423074</v>
          </cell>
          <cell r="E851">
            <v>4</v>
          </cell>
          <cell r="F851">
            <v>28</v>
          </cell>
          <cell r="G851" t="str">
            <v>USD</v>
          </cell>
          <cell r="I851">
            <v>36008616</v>
          </cell>
        </row>
        <row r="852">
          <cell r="B852" t="str">
            <v>Jones Lang Lasalle</v>
          </cell>
          <cell r="C852" t="str">
            <v>JLL US EQUITY</v>
          </cell>
          <cell r="D852" t="str">
            <v>N03557</v>
          </cell>
          <cell r="E852">
            <v>6</v>
          </cell>
          <cell r="F852">
            <v>28</v>
          </cell>
          <cell r="G852" t="str">
            <v>USD</v>
          </cell>
          <cell r="I852">
            <v>24008978</v>
          </cell>
        </row>
        <row r="853">
          <cell r="B853" t="str">
            <v>3M</v>
          </cell>
          <cell r="C853" t="str">
            <v>MMM US EQUITY</v>
          </cell>
          <cell r="D853">
            <v>604059</v>
          </cell>
          <cell r="E853">
            <v>11</v>
          </cell>
          <cell r="F853">
            <v>28</v>
          </cell>
          <cell r="G853" t="str">
            <v>USD</v>
          </cell>
          <cell r="I853">
            <v>36013515</v>
          </cell>
        </row>
        <row r="854">
          <cell r="B854" t="str">
            <v>Rohm &amp; Haas</v>
          </cell>
          <cell r="C854" t="str">
            <v>ROH US Equity</v>
          </cell>
          <cell r="D854">
            <v>775371</v>
          </cell>
          <cell r="E854">
            <v>8</v>
          </cell>
          <cell r="F854">
            <v>28</v>
          </cell>
          <cell r="G854" t="str">
            <v>USD</v>
          </cell>
          <cell r="I854">
            <v>36035045</v>
          </cell>
        </row>
        <row r="855">
          <cell r="B855" t="str">
            <v>Kellogg</v>
          </cell>
          <cell r="C855" t="str">
            <v>K US Equity</v>
          </cell>
          <cell r="D855">
            <v>487836</v>
          </cell>
          <cell r="E855">
            <v>4</v>
          </cell>
          <cell r="F855">
            <v>28</v>
          </cell>
          <cell r="G855" t="str">
            <v>USD</v>
          </cell>
          <cell r="I855">
            <v>36013158</v>
          </cell>
        </row>
        <row r="856">
          <cell r="B856" t="str">
            <v>Relian Energy</v>
          </cell>
          <cell r="C856" t="str">
            <v>REI US EQUITY</v>
          </cell>
          <cell r="D856">
            <v>442161</v>
          </cell>
          <cell r="E856">
            <v>33</v>
          </cell>
          <cell r="F856">
            <v>28</v>
          </cell>
          <cell r="G856" t="str">
            <v>USD</v>
          </cell>
          <cell r="I856">
            <v>36009185</v>
          </cell>
        </row>
        <row r="857">
          <cell r="B857" t="str">
            <v>Kraft Food</v>
          </cell>
          <cell r="C857" t="str">
            <v>KFT US Equity</v>
          </cell>
          <cell r="D857" t="str">
            <v>N07468</v>
          </cell>
          <cell r="E857">
            <v>4</v>
          </cell>
          <cell r="F857">
            <v>28</v>
          </cell>
          <cell r="G857" t="str">
            <v>USD</v>
          </cell>
          <cell r="I857">
            <v>36076376</v>
          </cell>
        </row>
        <row r="858">
          <cell r="B858" t="str">
            <v>Raytheon</v>
          </cell>
          <cell r="C858" t="str">
            <v>RTN US EQUITY</v>
          </cell>
          <cell r="D858">
            <v>755111</v>
          </cell>
          <cell r="E858">
            <v>1</v>
          </cell>
          <cell r="F858">
            <v>28</v>
          </cell>
          <cell r="G858" t="str">
            <v>USD</v>
          </cell>
          <cell r="I858">
            <v>36012903</v>
          </cell>
        </row>
        <row r="859">
          <cell r="B859" t="str">
            <v>Lehman Holdings</v>
          </cell>
          <cell r="C859" t="str">
            <v>LEH US equity</v>
          </cell>
          <cell r="D859">
            <v>524908</v>
          </cell>
          <cell r="E859">
            <v>16</v>
          </cell>
          <cell r="F859">
            <v>28</v>
          </cell>
          <cell r="G859" t="str">
            <v>USD</v>
          </cell>
          <cell r="I859">
            <v>36012059</v>
          </cell>
        </row>
        <row r="860">
          <cell r="B860" t="str">
            <v>Lockheed</v>
          </cell>
          <cell r="C860" t="str">
            <v>LMT us equity</v>
          </cell>
          <cell r="D860">
            <v>539821</v>
          </cell>
          <cell r="E860">
            <v>1</v>
          </cell>
          <cell r="F860">
            <v>28</v>
          </cell>
          <cell r="G860" t="str">
            <v>USD</v>
          </cell>
          <cell r="I860">
            <v>36013193</v>
          </cell>
        </row>
        <row r="861">
          <cell r="B861" t="str">
            <v>Lowes</v>
          </cell>
          <cell r="C861" t="str">
            <v>LOW US EQUITY</v>
          </cell>
          <cell r="D861">
            <v>548661</v>
          </cell>
          <cell r="E861">
            <v>30</v>
          </cell>
          <cell r="F861">
            <v>28</v>
          </cell>
          <cell r="G861" t="str">
            <v>USD</v>
          </cell>
          <cell r="I861">
            <v>36367701</v>
          </cell>
        </row>
        <row r="862">
          <cell r="B862" t="str">
            <v>International Paper</v>
          </cell>
          <cell r="C862" t="str">
            <v>IP US EQUITY</v>
          </cell>
          <cell r="D862">
            <v>460146</v>
          </cell>
          <cell r="E862">
            <v>29</v>
          </cell>
          <cell r="F862">
            <v>28</v>
          </cell>
          <cell r="G862" t="str">
            <v>USD</v>
          </cell>
          <cell r="I862">
            <v>36013127</v>
          </cell>
        </row>
        <row r="863">
          <cell r="B863" t="str">
            <v>BellSouth</v>
          </cell>
          <cell r="C863" t="str">
            <v>BLS US EQUITY</v>
          </cell>
          <cell r="D863">
            <v>79860</v>
          </cell>
          <cell r="E863">
            <v>31</v>
          </cell>
          <cell r="F863">
            <v>28</v>
          </cell>
          <cell r="G863" t="str">
            <v>USD</v>
          </cell>
          <cell r="I863">
            <v>36016095</v>
          </cell>
        </row>
        <row r="864">
          <cell r="B864" t="str">
            <v>Visteon</v>
          </cell>
          <cell r="C864" t="str">
            <v>VC US Equity</v>
          </cell>
          <cell r="D864" t="str">
            <v>N06609</v>
          </cell>
          <cell r="E864">
            <v>2</v>
          </cell>
          <cell r="F864">
            <v>28</v>
          </cell>
          <cell r="G864" t="str">
            <v>USD</v>
          </cell>
          <cell r="I864">
            <v>36064502</v>
          </cell>
        </row>
        <row r="865">
          <cell r="B865" t="str">
            <v>Bowater</v>
          </cell>
          <cell r="C865" t="str">
            <v>BOW US EQUITY</v>
          </cell>
          <cell r="D865">
            <v>102183</v>
          </cell>
          <cell r="E865">
            <v>29</v>
          </cell>
          <cell r="F865">
            <v>28</v>
          </cell>
          <cell r="G865" t="str">
            <v>USD</v>
          </cell>
          <cell r="I865">
            <v>36273493</v>
          </cell>
        </row>
        <row r="866">
          <cell r="B866" t="str">
            <v>Amerada Hess</v>
          </cell>
          <cell r="C866" t="str">
            <v>AHC US EQUITY</v>
          </cell>
          <cell r="D866">
            <v>23551</v>
          </cell>
          <cell r="E866">
            <v>33</v>
          </cell>
          <cell r="F866">
            <v>28</v>
          </cell>
          <cell r="G866" t="str">
            <v>USD</v>
          </cell>
          <cell r="I866">
            <v>36134175</v>
          </cell>
        </row>
        <row r="867">
          <cell r="B867" t="str">
            <v>American Electric Power</v>
          </cell>
          <cell r="C867" t="str">
            <v>AEP US EQUITY</v>
          </cell>
          <cell r="D867">
            <v>25537</v>
          </cell>
          <cell r="E867">
            <v>33</v>
          </cell>
          <cell r="F867">
            <v>28</v>
          </cell>
          <cell r="G867" t="str">
            <v>USD</v>
          </cell>
          <cell r="I867">
            <v>36075338</v>
          </cell>
        </row>
        <row r="868">
          <cell r="B868" t="str">
            <v>American Express</v>
          </cell>
          <cell r="C868" t="str">
            <v>AXP US EQUITY</v>
          </cell>
          <cell r="D868">
            <v>25816</v>
          </cell>
          <cell r="E868">
            <v>16</v>
          </cell>
          <cell r="F868">
            <v>28</v>
          </cell>
          <cell r="G868" t="str">
            <v>USD</v>
          </cell>
          <cell r="I868">
            <v>24009025</v>
          </cell>
        </row>
        <row r="869">
          <cell r="B869" t="str">
            <v>Boeing</v>
          </cell>
          <cell r="C869" t="str">
            <v>BA us equity</v>
          </cell>
          <cell r="D869">
            <v>97023</v>
          </cell>
          <cell r="E869">
            <v>1</v>
          </cell>
          <cell r="F869">
            <v>28</v>
          </cell>
          <cell r="G869" t="str">
            <v>USD</v>
          </cell>
          <cell r="I869">
            <v>36008988</v>
          </cell>
        </row>
        <row r="870">
          <cell r="B870" t="str">
            <v>Amgen</v>
          </cell>
          <cell r="C870" t="str">
            <v>AMGN US EQUITY</v>
          </cell>
          <cell r="D870">
            <v>31162</v>
          </cell>
          <cell r="E870">
            <v>18</v>
          </cell>
          <cell r="F870">
            <v>28</v>
          </cell>
          <cell r="G870" t="str">
            <v>USD</v>
          </cell>
          <cell r="I870">
            <v>36274860</v>
          </cell>
        </row>
        <row r="871">
          <cell r="B871" t="str">
            <v>Union Pacific</v>
          </cell>
          <cell r="C871" t="str">
            <v>UNP US EQUITY</v>
          </cell>
          <cell r="D871">
            <v>907818</v>
          </cell>
          <cell r="E871">
            <v>27</v>
          </cell>
          <cell r="F871">
            <v>28</v>
          </cell>
          <cell r="G871" t="str">
            <v>USD</v>
          </cell>
          <cell r="I871">
            <v>36274874</v>
          </cell>
        </row>
        <row r="872">
          <cell r="B872" t="str">
            <v>Viacom</v>
          </cell>
          <cell r="C872" t="str">
            <v>VIA/B US EQUITY</v>
          </cell>
          <cell r="D872">
            <v>925524</v>
          </cell>
          <cell r="E872">
            <v>5</v>
          </cell>
          <cell r="F872">
            <v>28</v>
          </cell>
          <cell r="G872" t="str">
            <v>USD</v>
          </cell>
          <cell r="I872">
            <v>36045952</v>
          </cell>
        </row>
        <row r="873">
          <cell r="B873" t="str">
            <v>AMR</v>
          </cell>
          <cell r="C873" t="str">
            <v>AMR US EQUITY</v>
          </cell>
          <cell r="D873">
            <v>1765</v>
          </cell>
          <cell r="E873">
            <v>27</v>
          </cell>
          <cell r="F873">
            <v>28</v>
          </cell>
          <cell r="G873" t="str">
            <v>USD</v>
          </cell>
          <cell r="I873">
            <v>36025561</v>
          </cell>
        </row>
        <row r="874">
          <cell r="B874" t="str">
            <v>AOL Time Warner</v>
          </cell>
          <cell r="C874" t="str">
            <v>AOL US EQUITY</v>
          </cell>
          <cell r="D874" t="str">
            <v>02364J</v>
          </cell>
          <cell r="E874">
            <v>22</v>
          </cell>
          <cell r="F874">
            <v>28</v>
          </cell>
          <cell r="G874" t="str">
            <v>USD</v>
          </cell>
          <cell r="I874">
            <v>36073668</v>
          </cell>
        </row>
        <row r="875">
          <cell r="B875" t="str">
            <v>Transocean</v>
          </cell>
          <cell r="C875" t="str">
            <v>RIG US EQUITY</v>
          </cell>
          <cell r="D875">
            <v>835420</v>
          </cell>
          <cell r="E875">
            <v>25</v>
          </cell>
          <cell r="F875">
            <v>28</v>
          </cell>
          <cell r="G875" t="str">
            <v>USD</v>
          </cell>
          <cell r="I875">
            <v>36073559</v>
          </cell>
        </row>
        <row r="876">
          <cell r="B876" t="str">
            <v>Arrow Electronics</v>
          </cell>
          <cell r="C876" t="str">
            <v>ARW US EQUITY</v>
          </cell>
          <cell r="D876">
            <v>42735</v>
          </cell>
          <cell r="E876">
            <v>14</v>
          </cell>
          <cell r="F876">
            <v>28</v>
          </cell>
          <cell r="G876" t="str">
            <v>USD</v>
          </cell>
          <cell r="I876">
            <v>36028639</v>
          </cell>
        </row>
        <row r="877">
          <cell r="B877" t="str">
            <v>Toys R Us</v>
          </cell>
          <cell r="C877" t="str">
            <v>TOY US EQUITY</v>
          </cell>
          <cell r="D877">
            <v>892335</v>
          </cell>
          <cell r="E877">
            <v>30</v>
          </cell>
          <cell r="F877">
            <v>28</v>
          </cell>
          <cell r="G877" t="str">
            <v>USD</v>
          </cell>
          <cell r="I877">
            <v>36014166</v>
          </cell>
        </row>
        <row r="878">
          <cell r="B878" t="str">
            <v>TXU</v>
          </cell>
          <cell r="C878" t="str">
            <v>TXU US EQUITY</v>
          </cell>
          <cell r="D878">
            <v>882848</v>
          </cell>
          <cell r="E878">
            <v>33</v>
          </cell>
          <cell r="F878">
            <v>28</v>
          </cell>
          <cell r="G878" t="str">
            <v>USD</v>
          </cell>
          <cell r="I878">
            <v>36009178</v>
          </cell>
        </row>
        <row r="879">
          <cell r="B879" t="str">
            <v>Verizon Communications</v>
          </cell>
          <cell r="C879" t="str">
            <v>VZ US Equity</v>
          </cell>
          <cell r="D879">
            <v>77853</v>
          </cell>
          <cell r="E879">
            <v>31</v>
          </cell>
          <cell r="F879">
            <v>28</v>
          </cell>
          <cell r="G879" t="str">
            <v>USD</v>
          </cell>
          <cell r="I879">
            <v>36134703</v>
          </cell>
        </row>
        <row r="880">
          <cell r="B880" t="str">
            <v>Bear Stearns</v>
          </cell>
          <cell r="C880" t="str">
            <v>BSC US EQUITY</v>
          </cell>
          <cell r="D880">
            <v>73902</v>
          </cell>
          <cell r="E880">
            <v>16</v>
          </cell>
          <cell r="F880">
            <v>28</v>
          </cell>
          <cell r="G880" t="str">
            <v>USD</v>
          </cell>
          <cell r="I880">
            <v>24008078</v>
          </cell>
        </row>
        <row r="881">
          <cell r="B881" t="str">
            <v>ATT</v>
          </cell>
          <cell r="C881" t="str">
            <v>T US EQUITY</v>
          </cell>
          <cell r="D881">
            <v>30177</v>
          </cell>
          <cell r="E881">
            <v>31</v>
          </cell>
          <cell r="F881">
            <v>28</v>
          </cell>
          <cell r="G881" t="str">
            <v>USD</v>
          </cell>
          <cell r="I881">
            <v>36008601</v>
          </cell>
        </row>
        <row r="882">
          <cell r="B882" t="str">
            <v>ATT Wireless Services</v>
          </cell>
          <cell r="C882" t="str">
            <v>AWE US EQUITY</v>
          </cell>
          <cell r="D882" t="str">
            <v>N06391</v>
          </cell>
          <cell r="E882">
            <v>31</v>
          </cell>
          <cell r="F882">
            <v>28</v>
          </cell>
          <cell r="G882" t="str">
            <v>USD</v>
          </cell>
          <cell r="I882">
            <v>36077019</v>
          </cell>
        </row>
        <row r="883">
          <cell r="B883" t="str">
            <v>UPS</v>
          </cell>
          <cell r="C883" t="str">
            <v>UPS US EQUITY</v>
          </cell>
          <cell r="D883">
            <v>911308</v>
          </cell>
          <cell r="E883">
            <v>7</v>
          </cell>
          <cell r="F883">
            <v>28</v>
          </cell>
          <cell r="G883" t="str">
            <v>USD</v>
          </cell>
          <cell r="I883">
            <v>36014212</v>
          </cell>
        </row>
        <row r="884">
          <cell r="B884" t="str">
            <v>Avnet</v>
          </cell>
          <cell r="C884" t="str">
            <v>AVT US EQUITY</v>
          </cell>
          <cell r="D884">
            <v>53807</v>
          </cell>
          <cell r="E884">
            <v>14</v>
          </cell>
          <cell r="F884">
            <v>28</v>
          </cell>
          <cell r="G884" t="str">
            <v>USD</v>
          </cell>
          <cell r="I884">
            <v>36054120</v>
          </cell>
        </row>
        <row r="885">
          <cell r="B885" t="str">
            <v>Avon Products</v>
          </cell>
          <cell r="C885" t="str">
            <v>AVP US EQUITY</v>
          </cell>
          <cell r="D885">
            <v>54303</v>
          </cell>
          <cell r="E885">
            <v>26</v>
          </cell>
          <cell r="F885">
            <v>28</v>
          </cell>
          <cell r="G885" t="str">
            <v>USD</v>
          </cell>
          <cell r="I885">
            <v>36008602</v>
          </cell>
        </row>
        <row r="886">
          <cell r="B886" t="str">
            <v>Barclays Bank</v>
          </cell>
          <cell r="C886" t="str">
            <v>BCBEY US EQUITY</v>
          </cell>
          <cell r="D886" t="str">
            <v>G13621</v>
          </cell>
          <cell r="E886">
            <v>3</v>
          </cell>
          <cell r="F886">
            <v>28</v>
          </cell>
          <cell r="G886" t="str">
            <v>USD</v>
          </cell>
          <cell r="I886">
            <v>36000466</v>
          </cell>
        </row>
        <row r="887">
          <cell r="B887" t="str">
            <v>Bank One</v>
          </cell>
          <cell r="C887" t="str">
            <v>ONE US EQUITY</v>
          </cell>
          <cell r="D887">
            <v>59438</v>
          </cell>
          <cell r="E887">
            <v>3</v>
          </cell>
          <cell r="F887">
            <v>28</v>
          </cell>
          <cell r="G887" t="str">
            <v>USD</v>
          </cell>
          <cell r="I887">
            <v>36364450</v>
          </cell>
        </row>
        <row r="888">
          <cell r="B888" t="str">
            <v>Bank of America</v>
          </cell>
          <cell r="C888" t="str">
            <v>BAC US Equity</v>
          </cell>
          <cell r="D888">
            <v>628855</v>
          </cell>
          <cell r="E888">
            <v>3</v>
          </cell>
          <cell r="F888">
            <v>28</v>
          </cell>
          <cell r="G888" t="str">
            <v>USD</v>
          </cell>
          <cell r="I888">
            <v>36001367</v>
          </cell>
        </row>
        <row r="889">
          <cell r="B889" t="str">
            <v>TRW</v>
          </cell>
          <cell r="C889" t="str">
            <v>TRW US EQUITY</v>
          </cell>
          <cell r="D889">
            <v>872649</v>
          </cell>
          <cell r="E889">
            <v>2</v>
          </cell>
          <cell r="F889">
            <v>28</v>
          </cell>
          <cell r="G889" t="str">
            <v>USD</v>
          </cell>
          <cell r="I889">
            <v>36008653</v>
          </cell>
        </row>
        <row r="890">
          <cell r="B890" t="str">
            <v>Xerox</v>
          </cell>
          <cell r="C890" t="str">
            <v>XRX US EQUITY</v>
          </cell>
          <cell r="D890" t="str">
            <v>98412A</v>
          </cell>
          <cell r="E890">
            <v>14</v>
          </cell>
          <cell r="F890">
            <v>28</v>
          </cell>
          <cell r="G890" t="str">
            <v>USD</v>
          </cell>
          <cell r="I890">
            <v>36008122</v>
          </cell>
        </row>
        <row r="891">
          <cell r="B891" t="str">
            <v>Campbell Soup</v>
          </cell>
          <cell r="C891" t="str">
            <v>CPB US Equity</v>
          </cell>
          <cell r="D891">
            <v>134429</v>
          </cell>
          <cell r="E891">
            <v>4</v>
          </cell>
          <cell r="F891">
            <v>28</v>
          </cell>
          <cell r="G891" t="str">
            <v>USD</v>
          </cell>
          <cell r="I891">
            <v>36009016</v>
          </cell>
        </row>
        <row r="892">
          <cell r="B892" t="str">
            <v>Worldcom</v>
          </cell>
          <cell r="C892" t="str">
            <v>WCOEQ US EQUITY</v>
          </cell>
          <cell r="D892">
            <v>152903</v>
          </cell>
          <cell r="E892">
            <v>31</v>
          </cell>
          <cell r="F892">
            <v>28</v>
          </cell>
          <cell r="G892" t="str">
            <v>USD</v>
          </cell>
          <cell r="I892">
            <v>36034127</v>
          </cell>
        </row>
        <row r="893">
          <cell r="B893" t="str">
            <v>Aetna</v>
          </cell>
          <cell r="C893" t="str">
            <v>AET US EQUITY</v>
          </cell>
          <cell r="D893">
            <v>8140</v>
          </cell>
          <cell r="E893">
            <v>21</v>
          </cell>
          <cell r="F893">
            <v>28</v>
          </cell>
          <cell r="G893" t="str">
            <v>USD</v>
          </cell>
          <cell r="I893">
            <v>36019334</v>
          </cell>
        </row>
        <row r="894">
          <cell r="B894" t="str">
            <v>Whirlpool</v>
          </cell>
          <cell r="C894" t="str">
            <v>WHR US EQUITY</v>
          </cell>
          <cell r="D894">
            <v>963320</v>
          </cell>
          <cell r="E894">
            <v>19</v>
          </cell>
          <cell r="F894">
            <v>28</v>
          </cell>
          <cell r="G894" t="str">
            <v>USD</v>
          </cell>
          <cell r="I894">
            <v>36008657</v>
          </cell>
        </row>
        <row r="895">
          <cell r="B895" t="str">
            <v>Weyerhaeuser</v>
          </cell>
          <cell r="C895" t="str">
            <v>WY US EQUITY</v>
          </cell>
          <cell r="D895" t="str">
            <v>96216A</v>
          </cell>
          <cell r="E895">
            <v>29</v>
          </cell>
          <cell r="F895">
            <v>28</v>
          </cell>
          <cell r="G895" t="str">
            <v>USD</v>
          </cell>
          <cell r="I895">
            <v>36017242</v>
          </cell>
        </row>
        <row r="896">
          <cell r="B896" t="str">
            <v>AIG</v>
          </cell>
          <cell r="C896" t="str">
            <v>AIG US EQUITY</v>
          </cell>
          <cell r="D896">
            <v>26874</v>
          </cell>
          <cell r="E896">
            <v>21</v>
          </cell>
          <cell r="F896">
            <v>28</v>
          </cell>
          <cell r="G896" t="str">
            <v>USD</v>
          </cell>
          <cell r="I896">
            <v>36010303</v>
          </cell>
        </row>
        <row r="897">
          <cell r="B897" t="str">
            <v>Cap One Bank</v>
          </cell>
          <cell r="C897" t="str">
            <v>8125Z US EQUITY</v>
          </cell>
          <cell r="E897">
            <v>3</v>
          </cell>
          <cell r="F897">
            <v>28</v>
          </cell>
          <cell r="G897" t="str">
            <v>USD</v>
          </cell>
          <cell r="I897">
            <v>36055315</v>
          </cell>
        </row>
        <row r="898">
          <cell r="B898" t="str">
            <v>Burlington North Santa Fe</v>
          </cell>
          <cell r="C898" t="str">
            <v>BNI US EQUITY</v>
          </cell>
          <cell r="D898">
            <v>121897</v>
          </cell>
          <cell r="E898">
            <v>7</v>
          </cell>
          <cell r="F898">
            <v>28</v>
          </cell>
          <cell r="G898" t="str">
            <v>USD</v>
          </cell>
          <cell r="I898">
            <v>36045053</v>
          </cell>
        </row>
        <row r="899">
          <cell r="B899" t="str">
            <v>Wal-Mart</v>
          </cell>
          <cell r="C899" t="str">
            <v>WMT us equity</v>
          </cell>
          <cell r="D899">
            <v>931142</v>
          </cell>
          <cell r="E899">
            <v>30</v>
          </cell>
          <cell r="F899">
            <v>28</v>
          </cell>
          <cell r="G899" t="str">
            <v>USD</v>
          </cell>
          <cell r="I899">
            <v>36014242</v>
          </cell>
        </row>
        <row r="900">
          <cell r="B900" t="str">
            <v>Williams Cos</v>
          </cell>
          <cell r="C900" t="str">
            <v>WMB US EQUITY</v>
          </cell>
          <cell r="D900">
            <v>969457</v>
          </cell>
          <cell r="E900">
            <v>25</v>
          </cell>
          <cell r="F900">
            <v>28</v>
          </cell>
          <cell r="G900" t="str">
            <v>USD</v>
          </cell>
          <cell r="I900">
            <v>36134716</v>
          </cell>
        </row>
        <row r="901">
          <cell r="B901" t="str">
            <v>Albertsons</v>
          </cell>
          <cell r="C901" t="str">
            <v>ABS US EQUITY</v>
          </cell>
          <cell r="D901">
            <v>13104</v>
          </cell>
          <cell r="E901">
            <v>30</v>
          </cell>
          <cell r="F901">
            <v>28</v>
          </cell>
          <cell r="G901" t="str">
            <v>USD</v>
          </cell>
          <cell r="I901">
            <v>36162930</v>
          </cell>
        </row>
        <row r="902">
          <cell r="B902" t="str">
            <v>Transco Plc</v>
          </cell>
          <cell r="C902" t="str">
            <v>2658Z LN EQUITY</v>
          </cell>
          <cell r="E902">
            <v>33</v>
          </cell>
          <cell r="F902">
            <v>27</v>
          </cell>
          <cell r="G902" t="str">
            <v>GBP</v>
          </cell>
        </row>
        <row r="903">
          <cell r="B903" t="str">
            <v>Ti Group</v>
          </cell>
          <cell r="C903" t="str">
            <v>TI LN EQUITY</v>
          </cell>
          <cell r="D903" t="str">
            <v>G14798</v>
          </cell>
          <cell r="E903">
            <v>11</v>
          </cell>
          <cell r="F903">
            <v>27</v>
          </cell>
          <cell r="G903" t="str">
            <v>GBP</v>
          </cell>
          <cell r="I903">
            <v>36032814</v>
          </cell>
        </row>
        <row r="904">
          <cell r="B904" t="str">
            <v>Bank of Scotland</v>
          </cell>
          <cell r="C904" t="str">
            <v>BSCT LN EQUITY</v>
          </cell>
          <cell r="D904" t="str">
            <v>G13618</v>
          </cell>
          <cell r="E904">
            <v>3</v>
          </cell>
          <cell r="F904">
            <v>27</v>
          </cell>
          <cell r="G904" t="str">
            <v>GBP</v>
          </cell>
          <cell r="I904">
            <v>36001435</v>
          </cell>
        </row>
        <row r="905">
          <cell r="B905" t="str">
            <v>Cadbury Schweppes Plc</v>
          </cell>
          <cell r="C905" t="str">
            <v>CBRY LN EQUITY</v>
          </cell>
          <cell r="D905" t="str">
            <v>G13749</v>
          </cell>
          <cell r="E905">
            <v>4</v>
          </cell>
          <cell r="F905">
            <v>27</v>
          </cell>
          <cell r="G905" t="str">
            <v>GBP</v>
          </cell>
          <cell r="I905">
            <v>36033486</v>
          </cell>
        </row>
        <row r="906">
          <cell r="B906" t="str">
            <v>Tate and Lyle</v>
          </cell>
          <cell r="C906" t="str">
            <v>TATE LN EQUITY</v>
          </cell>
          <cell r="D906" t="str">
            <v>G14773</v>
          </cell>
          <cell r="E906">
            <v>4</v>
          </cell>
          <cell r="F906">
            <v>27</v>
          </cell>
          <cell r="G906" t="str">
            <v>GBP</v>
          </cell>
          <cell r="I906">
            <v>24008539</v>
          </cell>
        </row>
        <row r="907">
          <cell r="B907" t="str">
            <v>Coral Group Holdings</v>
          </cell>
          <cell r="C907" t="str">
            <v>2199Z ln equity</v>
          </cell>
          <cell r="E907">
            <v>20</v>
          </cell>
          <cell r="F907">
            <v>27</v>
          </cell>
          <cell r="G907" t="str">
            <v>GBP</v>
          </cell>
        </row>
        <row r="908">
          <cell r="B908" t="str">
            <v>Gallaher Group</v>
          </cell>
          <cell r="C908" t="str">
            <v>GLH LN EQUITY</v>
          </cell>
          <cell r="D908" t="str">
            <v>W12024</v>
          </cell>
          <cell r="E908">
            <v>4</v>
          </cell>
          <cell r="F908">
            <v>27</v>
          </cell>
          <cell r="G908" t="str">
            <v>GBP</v>
          </cell>
          <cell r="I908">
            <v>36076595</v>
          </cell>
        </row>
        <row r="909">
          <cell r="B909" t="str">
            <v>BP Amoco</v>
          </cell>
          <cell r="C909" t="str">
            <v>BP/ LN EQUITY</v>
          </cell>
          <cell r="D909" t="str">
            <v>G13714</v>
          </cell>
          <cell r="E909">
            <v>25</v>
          </cell>
          <cell r="F909">
            <v>27</v>
          </cell>
          <cell r="G909" t="str">
            <v>GBP</v>
          </cell>
          <cell r="I909">
            <v>36027585</v>
          </cell>
        </row>
        <row r="910">
          <cell r="B910" t="str">
            <v>British Energy</v>
          </cell>
          <cell r="C910" t="str">
            <v>BGY LN EQUITY</v>
          </cell>
          <cell r="D910" t="str">
            <v>W11502</v>
          </cell>
          <cell r="E910">
            <v>33</v>
          </cell>
          <cell r="F910">
            <v>27</v>
          </cell>
          <cell r="G910" t="str">
            <v>GBP</v>
          </cell>
          <cell r="I910">
            <v>36048890</v>
          </cell>
        </row>
        <row r="911">
          <cell r="B911" t="str">
            <v>Roche Holding</v>
          </cell>
          <cell r="C911" t="str">
            <v>ROG VX EQUITY</v>
          </cell>
          <cell r="D911" t="str">
            <v>G10647</v>
          </cell>
          <cell r="E911">
            <v>18</v>
          </cell>
          <cell r="F911">
            <v>26</v>
          </cell>
          <cell r="G911" t="str">
            <v>CHF</v>
          </cell>
          <cell r="I911">
            <v>36008591</v>
          </cell>
        </row>
        <row r="912">
          <cell r="B912" t="str">
            <v>STMicroelectronics</v>
          </cell>
          <cell r="C912" t="str">
            <v>STM FP EQUITY</v>
          </cell>
          <cell r="D912" t="str">
            <v>W11520</v>
          </cell>
          <cell r="E912">
            <v>14</v>
          </cell>
          <cell r="F912">
            <v>26</v>
          </cell>
          <cell r="G912" t="str">
            <v>CHF</v>
          </cell>
        </row>
        <row r="913">
          <cell r="B913" t="str">
            <v>Adecco</v>
          </cell>
          <cell r="C913" t="str">
            <v>ADEN VX EQUITY</v>
          </cell>
          <cell r="D913" t="str">
            <v>G10418</v>
          </cell>
          <cell r="E913">
            <v>28</v>
          </cell>
          <cell r="F913">
            <v>26</v>
          </cell>
          <cell r="G913" t="str">
            <v>CHF</v>
          </cell>
          <cell r="I913">
            <v>36022919</v>
          </cell>
        </row>
        <row r="914">
          <cell r="B914" t="str">
            <v>Zurich Insurance</v>
          </cell>
          <cell r="C914" t="str">
            <v>1010Q sw equity</v>
          </cell>
          <cell r="D914" t="str">
            <v>W12962</v>
          </cell>
          <cell r="E914">
            <v>21</v>
          </cell>
          <cell r="F914">
            <v>26</v>
          </cell>
          <cell r="G914" t="str">
            <v>CHF</v>
          </cell>
          <cell r="I914">
            <v>24009062</v>
          </cell>
        </row>
        <row r="915">
          <cell r="B915" t="str">
            <v>Clariant Ag</v>
          </cell>
          <cell r="C915" t="str">
            <v>CLN VX EQUITY</v>
          </cell>
          <cell r="D915" t="str">
            <v>W08619</v>
          </cell>
          <cell r="E915">
            <v>8</v>
          </cell>
          <cell r="F915">
            <v>26</v>
          </cell>
          <cell r="G915" t="str">
            <v>CHF</v>
          </cell>
          <cell r="I915">
            <v>36009090</v>
          </cell>
        </row>
        <row r="916">
          <cell r="B916" t="str">
            <v>Credit Suisse</v>
          </cell>
          <cell r="C916" t="str">
            <v>CSGN VX EQUITY</v>
          </cell>
          <cell r="D916" t="str">
            <v>G13914</v>
          </cell>
          <cell r="E916">
            <v>3</v>
          </cell>
          <cell r="F916">
            <v>26</v>
          </cell>
          <cell r="G916" t="str">
            <v>CHF</v>
          </cell>
          <cell r="I916">
            <v>36002423</v>
          </cell>
        </row>
        <row r="917">
          <cell r="B917" t="str">
            <v>Swiss Life</v>
          </cell>
          <cell r="C917" t="str">
            <v>RAN VX EQUITY</v>
          </cell>
          <cell r="D917" t="str">
            <v>W08760</v>
          </cell>
          <cell r="E917">
            <v>21</v>
          </cell>
          <cell r="F917">
            <v>26</v>
          </cell>
          <cell r="G917" t="str">
            <v>CHF</v>
          </cell>
          <cell r="I917">
            <v>36012030</v>
          </cell>
        </row>
        <row r="918">
          <cell r="B918" t="str">
            <v>SwissRe</v>
          </cell>
          <cell r="C918" t="str">
            <v>RUKN VX EQUITY</v>
          </cell>
          <cell r="D918" t="str">
            <v>G13197</v>
          </cell>
          <cell r="E918">
            <v>21</v>
          </cell>
          <cell r="F918">
            <v>26</v>
          </cell>
          <cell r="G918" t="str">
            <v>CHF</v>
          </cell>
          <cell r="I918">
            <v>36149790</v>
          </cell>
        </row>
        <row r="919">
          <cell r="B919" t="str">
            <v>ABB</v>
          </cell>
          <cell r="C919" t="str">
            <v>ABBN VX EQUITY</v>
          </cell>
          <cell r="D919" t="str">
            <v>W21538</v>
          </cell>
          <cell r="E919">
            <v>11</v>
          </cell>
          <cell r="F919">
            <v>26</v>
          </cell>
          <cell r="G919" t="str">
            <v>CHF</v>
          </cell>
          <cell r="I919">
            <v>36018967</v>
          </cell>
        </row>
        <row r="920">
          <cell r="B920" t="str">
            <v>Leica Geosystems Fin Ag</v>
          </cell>
          <cell r="C920" t="str">
            <v>LGSN SW EQUITY</v>
          </cell>
          <cell r="D920" t="str">
            <v>W26627</v>
          </cell>
          <cell r="E920">
            <v>14</v>
          </cell>
          <cell r="F920">
            <v>26</v>
          </cell>
          <cell r="G920" t="str">
            <v>CHF</v>
          </cell>
          <cell r="I920">
            <v>36063529</v>
          </cell>
        </row>
        <row r="921">
          <cell r="B921" t="str">
            <v>Novartis</v>
          </cell>
          <cell r="C921" t="str">
            <v>NOVN VX EQUITY</v>
          </cell>
          <cell r="D921" t="str">
            <v>W11160</v>
          </cell>
          <cell r="E921">
            <v>18</v>
          </cell>
          <cell r="F921">
            <v>26</v>
          </cell>
          <cell r="G921" t="str">
            <v>CHF</v>
          </cell>
          <cell r="I921">
            <v>36008589</v>
          </cell>
        </row>
        <row r="922">
          <cell r="B922" t="str">
            <v>Nestlé</v>
          </cell>
          <cell r="C922" t="str">
            <v>NESN vx EQUITY</v>
          </cell>
          <cell r="D922" t="str">
            <v>G13228</v>
          </cell>
          <cell r="E922">
            <v>4</v>
          </cell>
          <cell r="F922">
            <v>26</v>
          </cell>
          <cell r="G922" t="str">
            <v>CHF</v>
          </cell>
          <cell r="I922">
            <v>36012448</v>
          </cell>
        </row>
        <row r="923">
          <cell r="B923" t="str">
            <v>UBS</v>
          </cell>
          <cell r="C923" t="str">
            <v>UBSN VX EQUITY</v>
          </cell>
          <cell r="D923" t="str">
            <v>W12856</v>
          </cell>
          <cell r="E923">
            <v>3</v>
          </cell>
          <cell r="F923">
            <v>26</v>
          </cell>
          <cell r="G923" t="str">
            <v>CHF</v>
          </cell>
          <cell r="I923">
            <v>36007076</v>
          </cell>
        </row>
        <row r="924">
          <cell r="B924" t="str">
            <v>Svenska Handelsbanken</v>
          </cell>
          <cell r="C924" t="str">
            <v>SHBA SS EQUITY</v>
          </cell>
          <cell r="D924" t="str">
            <v>G12928</v>
          </cell>
          <cell r="E924">
            <v>3</v>
          </cell>
          <cell r="F924">
            <v>25</v>
          </cell>
          <cell r="G924" t="str">
            <v>SEK</v>
          </cell>
          <cell r="I924">
            <v>36004003</v>
          </cell>
        </row>
        <row r="925">
          <cell r="B925" t="str">
            <v>Securitas</v>
          </cell>
          <cell r="C925" t="str">
            <v>SECUB SS EQUITY</v>
          </cell>
          <cell r="D925" t="str">
            <v>G17768</v>
          </cell>
          <cell r="E925">
            <v>28</v>
          </cell>
          <cell r="F925">
            <v>25</v>
          </cell>
          <cell r="G925" t="str">
            <v>SEK</v>
          </cell>
          <cell r="I925">
            <v>36142386</v>
          </cell>
        </row>
        <row r="926">
          <cell r="B926" t="str">
            <v>Scania</v>
          </cell>
          <cell r="C926" t="str">
            <v>SCVB SS EQUITY</v>
          </cell>
          <cell r="D926" t="str">
            <v>G19291</v>
          </cell>
          <cell r="E926">
            <v>2</v>
          </cell>
          <cell r="F926">
            <v>25</v>
          </cell>
          <cell r="G926" t="str">
            <v>SEK</v>
          </cell>
          <cell r="I926">
            <v>36020804</v>
          </cell>
        </row>
        <row r="927">
          <cell r="B927" t="str">
            <v>Telia</v>
          </cell>
          <cell r="C927" t="str">
            <v>TLIA SS EQUITY</v>
          </cell>
          <cell r="D927" t="str">
            <v>W23871</v>
          </cell>
          <cell r="E927">
            <v>31</v>
          </cell>
          <cell r="F927">
            <v>25</v>
          </cell>
          <cell r="G927" t="str">
            <v>SEK</v>
          </cell>
          <cell r="I927">
            <v>36065418</v>
          </cell>
        </row>
        <row r="928">
          <cell r="B928" t="str">
            <v>Volvo AB</v>
          </cell>
          <cell r="C928" t="str">
            <v>VOLVB SS EQUITY</v>
          </cell>
          <cell r="D928" t="str">
            <v>G12803</v>
          </cell>
          <cell r="E928">
            <v>2</v>
          </cell>
          <cell r="F928">
            <v>25</v>
          </cell>
          <cell r="G928" t="str">
            <v>SEK</v>
          </cell>
          <cell r="I928">
            <v>36008586</v>
          </cell>
        </row>
        <row r="929">
          <cell r="B929" t="str">
            <v>Assidoman</v>
          </cell>
          <cell r="C929" t="str">
            <v>ASDO SS EQUITY</v>
          </cell>
          <cell r="D929" t="str">
            <v>G18220</v>
          </cell>
          <cell r="E929">
            <v>11</v>
          </cell>
          <cell r="F929">
            <v>25</v>
          </cell>
          <cell r="G929" t="str">
            <v>SEK</v>
          </cell>
          <cell r="I929">
            <v>36017278</v>
          </cell>
        </row>
        <row r="930">
          <cell r="B930" t="str">
            <v>Investor</v>
          </cell>
          <cell r="C930" t="str">
            <v>INVEB SS EQUITY</v>
          </cell>
          <cell r="D930" t="str">
            <v>G12966</v>
          </cell>
          <cell r="E930">
            <v>16</v>
          </cell>
          <cell r="F930">
            <v>25</v>
          </cell>
          <cell r="G930" t="str">
            <v>SEK</v>
          </cell>
          <cell r="I930">
            <v>36016234</v>
          </cell>
        </row>
        <row r="931">
          <cell r="B931" t="str">
            <v>Swedish Match</v>
          </cell>
          <cell r="C931" t="str">
            <v>SWMA SS EQUITY</v>
          </cell>
          <cell r="D931" t="str">
            <v>G10468</v>
          </cell>
          <cell r="E931">
            <v>4</v>
          </cell>
          <cell r="F931">
            <v>25</v>
          </cell>
          <cell r="G931" t="str">
            <v>SEK</v>
          </cell>
          <cell r="I931">
            <v>36015993</v>
          </cell>
        </row>
        <row r="932">
          <cell r="B932" t="str">
            <v>SAS</v>
          </cell>
          <cell r="C932" t="str">
            <v>SAS SS EQUITY</v>
          </cell>
          <cell r="D932" t="str">
            <v>W26941</v>
          </cell>
          <cell r="E932">
            <v>27</v>
          </cell>
          <cell r="F932">
            <v>25</v>
          </cell>
          <cell r="G932" t="str">
            <v>SEK</v>
          </cell>
          <cell r="I932">
            <v>36073502</v>
          </cell>
        </row>
        <row r="933">
          <cell r="B933" t="str">
            <v>Atlas Copco</v>
          </cell>
          <cell r="C933" t="str">
            <v>ATCOA SS EQUITY</v>
          </cell>
          <cell r="D933" t="str">
            <v>G13237</v>
          </cell>
          <cell r="E933">
            <v>23</v>
          </cell>
          <cell r="F933">
            <v>25</v>
          </cell>
          <cell r="G933" t="str">
            <v>SEK</v>
          </cell>
          <cell r="I933">
            <v>36017279</v>
          </cell>
        </row>
        <row r="934">
          <cell r="B934" t="str">
            <v>Ericsson</v>
          </cell>
          <cell r="C934" t="str">
            <v>ERICB ss equity</v>
          </cell>
          <cell r="D934" t="str">
            <v>G13485</v>
          </cell>
          <cell r="E934">
            <v>31</v>
          </cell>
          <cell r="F934">
            <v>25</v>
          </cell>
          <cell r="G934" t="str">
            <v>SEK</v>
          </cell>
          <cell r="I934">
            <v>36008555</v>
          </cell>
        </row>
        <row r="935">
          <cell r="B935" t="str">
            <v>Birka Energi AB</v>
          </cell>
          <cell r="C935" t="str">
            <v>1064Z SS EQUITY</v>
          </cell>
          <cell r="E935">
            <v>33</v>
          </cell>
          <cell r="F935">
            <v>25</v>
          </cell>
          <cell r="G935" t="str">
            <v>SEK</v>
          </cell>
        </row>
        <row r="936">
          <cell r="B936" t="str">
            <v>Electrolux</v>
          </cell>
          <cell r="C936" t="str">
            <v>ELUXB SS EQUITY</v>
          </cell>
          <cell r="D936" t="str">
            <v>G12821</v>
          </cell>
          <cell r="E936">
            <v>19</v>
          </cell>
          <cell r="F936">
            <v>25</v>
          </cell>
          <cell r="G936" t="str">
            <v>SEK</v>
          </cell>
          <cell r="I936">
            <v>36008559</v>
          </cell>
        </row>
        <row r="937">
          <cell r="B937" t="str">
            <v>Vattenfall</v>
          </cell>
          <cell r="C937" t="str">
            <v>VATT SS EQUITY</v>
          </cell>
          <cell r="E937">
            <v>33</v>
          </cell>
          <cell r="F937">
            <v>25</v>
          </cell>
          <cell r="G937" t="str">
            <v>SEK</v>
          </cell>
          <cell r="I937">
            <v>36025483</v>
          </cell>
        </row>
        <row r="938">
          <cell r="B938" t="str">
            <v>Caja Madrid</v>
          </cell>
          <cell r="C938" t="str">
            <v>1778Z SM EQUITY</v>
          </cell>
          <cell r="E938">
            <v>3</v>
          </cell>
          <cell r="F938">
            <v>24</v>
          </cell>
          <cell r="G938" t="str">
            <v>EUR</v>
          </cell>
          <cell r="I938">
            <v>36001849</v>
          </cell>
        </row>
        <row r="939">
          <cell r="B939" t="str">
            <v>Repsol</v>
          </cell>
          <cell r="C939" t="str">
            <v>REP sm equity</v>
          </cell>
          <cell r="D939" t="str">
            <v>G12828</v>
          </cell>
          <cell r="E939">
            <v>25</v>
          </cell>
          <cell r="F939">
            <v>24</v>
          </cell>
          <cell r="G939" t="str">
            <v>EUR</v>
          </cell>
          <cell r="I939">
            <v>36014696</v>
          </cell>
        </row>
        <row r="940">
          <cell r="B940" t="str">
            <v>Telefonica</v>
          </cell>
          <cell r="C940" t="str">
            <v>TEF sm equity</v>
          </cell>
          <cell r="D940" t="str">
            <v>G12817</v>
          </cell>
          <cell r="E940">
            <v>31</v>
          </cell>
          <cell r="F940">
            <v>24</v>
          </cell>
          <cell r="G940" t="str">
            <v>EUR</v>
          </cell>
          <cell r="I940">
            <v>36014568</v>
          </cell>
        </row>
        <row r="941">
          <cell r="B941" t="str">
            <v>Sol Melia</v>
          </cell>
          <cell r="C941" t="str">
            <v>SOL SM EQUITY</v>
          </cell>
          <cell r="D941" t="str">
            <v>W12276</v>
          </cell>
          <cell r="E941">
            <v>20</v>
          </cell>
          <cell r="F941">
            <v>24</v>
          </cell>
          <cell r="G941" t="str">
            <v>EUR</v>
          </cell>
          <cell r="I941">
            <v>36134653</v>
          </cell>
        </row>
        <row r="942">
          <cell r="B942" t="str">
            <v>Gas Natural SDG</v>
          </cell>
          <cell r="C942" t="str">
            <v>GAS SM equity</v>
          </cell>
          <cell r="D942" t="str">
            <v>G10713</v>
          </cell>
          <cell r="E942">
            <v>33</v>
          </cell>
          <cell r="F942">
            <v>24</v>
          </cell>
          <cell r="G942" t="str">
            <v>EUR</v>
          </cell>
          <cell r="I942">
            <v>36009255</v>
          </cell>
        </row>
        <row r="943">
          <cell r="B943" t="str">
            <v>BBVA</v>
          </cell>
          <cell r="C943" t="str">
            <v>BBVA SM EQUITY</v>
          </cell>
          <cell r="D943" t="str">
            <v>G12827</v>
          </cell>
          <cell r="E943">
            <v>3</v>
          </cell>
          <cell r="F943">
            <v>24</v>
          </cell>
          <cell r="G943" t="str">
            <v>EUR</v>
          </cell>
          <cell r="I943">
            <v>36000602</v>
          </cell>
        </row>
        <row r="944">
          <cell r="B944" t="str">
            <v>Iberdrola</v>
          </cell>
          <cell r="C944" t="str">
            <v>IBE SM EQUITY</v>
          </cell>
          <cell r="D944" t="str">
            <v>G10469</v>
          </cell>
          <cell r="E944">
            <v>33</v>
          </cell>
          <cell r="F944">
            <v>24</v>
          </cell>
          <cell r="G944" t="str">
            <v>EUR</v>
          </cell>
          <cell r="I944">
            <v>36021009</v>
          </cell>
        </row>
        <row r="945">
          <cell r="B945" t="str">
            <v>Endesa</v>
          </cell>
          <cell r="C945" t="str">
            <v>ELE SM EQUITY</v>
          </cell>
          <cell r="D945" t="str">
            <v>G11573</v>
          </cell>
          <cell r="E945">
            <v>33</v>
          </cell>
          <cell r="F945">
            <v>24</v>
          </cell>
          <cell r="G945" t="str">
            <v>EUR</v>
          </cell>
          <cell r="I945">
            <v>36017306</v>
          </cell>
        </row>
        <row r="946">
          <cell r="B946" t="str">
            <v>BSCH</v>
          </cell>
          <cell r="C946" t="str">
            <v>SAN SM EQUITY</v>
          </cell>
          <cell r="D946" t="str">
            <v>G12818</v>
          </cell>
          <cell r="E946">
            <v>3</v>
          </cell>
          <cell r="F946">
            <v>24</v>
          </cell>
          <cell r="G946" t="str">
            <v>EUR</v>
          </cell>
          <cell r="I946">
            <v>36000740</v>
          </cell>
        </row>
        <row r="947">
          <cell r="B947" t="str">
            <v>Singapore Telecoms</v>
          </cell>
          <cell r="C947" t="str">
            <v>ST SP EQUITY</v>
          </cell>
          <cell r="D947" t="str">
            <v>G17035</v>
          </cell>
          <cell r="E947">
            <v>31</v>
          </cell>
          <cell r="F947">
            <v>23</v>
          </cell>
          <cell r="G947" t="str">
            <v>SGD</v>
          </cell>
          <cell r="I947">
            <v>36025118</v>
          </cell>
        </row>
        <row r="948">
          <cell r="B948" t="str">
            <v>Singapore Power</v>
          </cell>
          <cell r="C948" t="str">
            <v>SP SP EQUITY</v>
          </cell>
          <cell r="E948">
            <v>33</v>
          </cell>
          <cell r="F948">
            <v>23</v>
          </cell>
          <cell r="G948" t="str">
            <v>SGD</v>
          </cell>
          <cell r="I948">
            <v>36140691</v>
          </cell>
        </row>
        <row r="949">
          <cell r="B949" t="str">
            <v>Electricade de Portugal</v>
          </cell>
          <cell r="C949" t="str">
            <v>EDP PL EQUITY</v>
          </cell>
          <cell r="E949">
            <v>33</v>
          </cell>
          <cell r="F949">
            <v>22</v>
          </cell>
          <cell r="G949" t="str">
            <v>EUR</v>
          </cell>
          <cell r="I949">
            <v>36073564</v>
          </cell>
        </row>
        <row r="950">
          <cell r="B950" t="str">
            <v>Portugal Telecom</v>
          </cell>
          <cell r="C950" t="str">
            <v>PTC PL EQUITY</v>
          </cell>
          <cell r="D950" t="str">
            <v>G19059</v>
          </cell>
          <cell r="E950">
            <v>31</v>
          </cell>
          <cell r="F950">
            <v>22</v>
          </cell>
          <cell r="G950" t="str">
            <v>EUR</v>
          </cell>
          <cell r="I950">
            <v>36078762</v>
          </cell>
        </row>
        <row r="951">
          <cell r="B951" t="str">
            <v>Banco Espiroto Santo</v>
          </cell>
          <cell r="C951" t="str">
            <v>BESNN PL EQUITY</v>
          </cell>
          <cell r="D951" t="str">
            <v>G19212</v>
          </cell>
          <cell r="E951">
            <v>3</v>
          </cell>
          <cell r="F951">
            <v>22</v>
          </cell>
          <cell r="G951" t="str">
            <v>EUR</v>
          </cell>
          <cell r="I951">
            <v>36000839</v>
          </cell>
        </row>
        <row r="952">
          <cell r="B952" t="str">
            <v>Banco Comercial Portugues</v>
          </cell>
          <cell r="C952" t="str">
            <v>BCP PL EQUITY</v>
          </cell>
          <cell r="D952" t="str">
            <v>W07699</v>
          </cell>
          <cell r="E952">
            <v>3</v>
          </cell>
          <cell r="F952">
            <v>22</v>
          </cell>
          <cell r="G952" t="str">
            <v>EUR</v>
          </cell>
          <cell r="I952">
            <v>36000686</v>
          </cell>
        </row>
        <row r="953">
          <cell r="B953" t="str">
            <v>Norsk Hydro</v>
          </cell>
          <cell r="C953" t="str">
            <v>NHY NO EQUITY</v>
          </cell>
          <cell r="D953" t="str">
            <v>G12807</v>
          </cell>
          <cell r="E953">
            <v>12</v>
          </cell>
          <cell r="F953">
            <v>21</v>
          </cell>
          <cell r="G953" t="str">
            <v>NOK</v>
          </cell>
          <cell r="I953">
            <v>36013551</v>
          </cell>
        </row>
        <row r="954">
          <cell r="B954" t="str">
            <v>Telenor</v>
          </cell>
          <cell r="C954" t="str">
            <v>TEL NO EQUITY</v>
          </cell>
          <cell r="D954" t="str">
            <v>W25513</v>
          </cell>
          <cell r="E954">
            <v>31</v>
          </cell>
          <cell r="F954">
            <v>21</v>
          </cell>
          <cell r="G954" t="str">
            <v>NOK</v>
          </cell>
          <cell r="I954">
            <v>36032632</v>
          </cell>
        </row>
        <row r="955">
          <cell r="B955" t="str">
            <v>Telecom Corp of New Zealand</v>
          </cell>
          <cell r="C955" t="str">
            <v>TEL NZ EQUITY</v>
          </cell>
          <cell r="D955" t="str">
            <v>G12745</v>
          </cell>
          <cell r="E955">
            <v>31</v>
          </cell>
          <cell r="F955">
            <v>20</v>
          </cell>
          <cell r="G955" t="str">
            <v>NZD</v>
          </cell>
          <cell r="I955">
            <v>36068055</v>
          </cell>
        </row>
        <row r="956">
          <cell r="B956" t="str">
            <v>Philips</v>
          </cell>
          <cell r="C956" t="str">
            <v>PHIA na equity</v>
          </cell>
          <cell r="D956" t="str">
            <v>G13508</v>
          </cell>
          <cell r="E956">
            <v>14</v>
          </cell>
          <cell r="F956">
            <v>19</v>
          </cell>
          <cell r="G956" t="str">
            <v>EUR</v>
          </cell>
          <cell r="I956">
            <v>24008429</v>
          </cell>
        </row>
        <row r="957">
          <cell r="B957" t="str">
            <v>VNU</v>
          </cell>
          <cell r="C957" t="str">
            <v>VNUA NA EQUITY</v>
          </cell>
          <cell r="D957" t="str">
            <v>G10423</v>
          </cell>
          <cell r="E957">
            <v>29</v>
          </cell>
          <cell r="F957">
            <v>19</v>
          </cell>
          <cell r="G957" t="str">
            <v>EUR</v>
          </cell>
          <cell r="I957">
            <v>36008438</v>
          </cell>
        </row>
        <row r="958">
          <cell r="B958" t="str">
            <v>Ahold</v>
          </cell>
          <cell r="C958" t="str">
            <v>AHLN na equity</v>
          </cell>
          <cell r="D958" t="str">
            <v>G10261</v>
          </cell>
          <cell r="E958">
            <v>4</v>
          </cell>
          <cell r="F958">
            <v>19</v>
          </cell>
          <cell r="G958" t="str">
            <v>EUR</v>
          </cell>
          <cell r="I958">
            <v>24008406</v>
          </cell>
        </row>
        <row r="959">
          <cell r="B959" t="str">
            <v>Akzo Nobel</v>
          </cell>
          <cell r="C959" t="str">
            <v>AKZA NA EQUITY</v>
          </cell>
          <cell r="D959" t="str">
            <v>G12829</v>
          </cell>
          <cell r="E959">
            <v>8</v>
          </cell>
          <cell r="F959">
            <v>19</v>
          </cell>
          <cell r="G959" t="str">
            <v>EUR</v>
          </cell>
          <cell r="I959">
            <v>24008376</v>
          </cell>
        </row>
        <row r="960">
          <cell r="B960" t="str">
            <v>Aegon</v>
          </cell>
          <cell r="C960" t="str">
            <v>AGN NA EQUITY</v>
          </cell>
          <cell r="D960" t="str">
            <v>G12895</v>
          </cell>
          <cell r="E960">
            <v>21</v>
          </cell>
          <cell r="F960">
            <v>19</v>
          </cell>
          <cell r="G960" t="str">
            <v>EUR</v>
          </cell>
          <cell r="I960">
            <v>24008080</v>
          </cell>
        </row>
        <row r="961">
          <cell r="B961" t="str">
            <v>Ifco Systems Nv</v>
          </cell>
          <cell r="C961" t="str">
            <v>IFE GR EQUITY</v>
          </cell>
          <cell r="D961" t="str">
            <v>W23862</v>
          </cell>
          <cell r="E961">
            <v>9</v>
          </cell>
          <cell r="F961">
            <v>19</v>
          </cell>
          <cell r="G961" t="str">
            <v>EUR</v>
          </cell>
          <cell r="I961">
            <v>36142119</v>
          </cell>
        </row>
        <row r="962">
          <cell r="B962" t="str">
            <v>Impress Metal Packaging</v>
          </cell>
          <cell r="C962" t="str">
            <v>1174Z NA EQUITY</v>
          </cell>
          <cell r="E962">
            <v>9</v>
          </cell>
          <cell r="F962">
            <v>19</v>
          </cell>
          <cell r="G962" t="str">
            <v>EUR</v>
          </cell>
        </row>
        <row r="963">
          <cell r="B963" t="str">
            <v>ING</v>
          </cell>
          <cell r="C963" t="str">
            <v>INTNC NA EQUITY</v>
          </cell>
          <cell r="D963" t="str">
            <v>G12908</v>
          </cell>
          <cell r="E963">
            <v>21</v>
          </cell>
          <cell r="F963">
            <v>19</v>
          </cell>
          <cell r="G963" t="str">
            <v>EUR</v>
          </cell>
          <cell r="I963">
            <v>36004387</v>
          </cell>
        </row>
        <row r="964">
          <cell r="B964" t="str">
            <v>Royal Dutch Shell</v>
          </cell>
          <cell r="C964" t="str">
            <v>RDSG1 LN EQUITY</v>
          </cell>
          <cell r="D964" t="str">
            <v>G13511</v>
          </cell>
          <cell r="E964">
            <v>25</v>
          </cell>
          <cell r="F964">
            <v>19</v>
          </cell>
          <cell r="G964" t="str">
            <v>EUR</v>
          </cell>
          <cell r="I964">
            <v>24008587</v>
          </cell>
        </row>
        <row r="965">
          <cell r="B965" t="str">
            <v>Unilever</v>
          </cell>
          <cell r="C965" t="str">
            <v>UNA na equity</v>
          </cell>
          <cell r="D965" t="str">
            <v>G12802</v>
          </cell>
          <cell r="E965">
            <v>4</v>
          </cell>
          <cell r="F965">
            <v>19</v>
          </cell>
          <cell r="G965" t="str">
            <v>EUR</v>
          </cell>
          <cell r="I965">
            <v>24008596</v>
          </cell>
        </row>
        <row r="966">
          <cell r="B966" t="str">
            <v>Mitsubishi Heavy</v>
          </cell>
          <cell r="C966" t="str">
            <v>7011 JP EQUITY</v>
          </cell>
          <cell r="D966" t="str">
            <v>G10006</v>
          </cell>
          <cell r="E966">
            <v>11</v>
          </cell>
          <cell r="F966">
            <v>15</v>
          </cell>
          <cell r="G966" t="str">
            <v>JPY</v>
          </cell>
          <cell r="I966">
            <v>36268743</v>
          </cell>
        </row>
        <row r="967">
          <cell r="B967" t="str">
            <v>Fiat</v>
          </cell>
          <cell r="C967" t="str">
            <v>F IM EQUITY</v>
          </cell>
          <cell r="D967" t="str">
            <v>G12826</v>
          </cell>
          <cell r="E967">
            <v>2</v>
          </cell>
          <cell r="F967">
            <v>14</v>
          </cell>
          <cell r="G967" t="str">
            <v>EUR</v>
          </cell>
          <cell r="I967">
            <v>36008178</v>
          </cell>
        </row>
        <row r="968">
          <cell r="B968" t="str">
            <v>Finmeccanica</v>
          </cell>
          <cell r="C968" t="str">
            <v>FNC IM EQUITY</v>
          </cell>
          <cell r="D968" t="str">
            <v>G13140</v>
          </cell>
          <cell r="E968">
            <v>1</v>
          </cell>
          <cell r="F968">
            <v>14</v>
          </cell>
          <cell r="G968" t="str">
            <v>EUR</v>
          </cell>
          <cell r="I968">
            <v>36134239</v>
          </cell>
        </row>
        <row r="969">
          <cell r="B969" t="str">
            <v>Generali</v>
          </cell>
          <cell r="C969" t="str">
            <v>G IM EQUITY</v>
          </cell>
          <cell r="D969" t="str">
            <v>G13015</v>
          </cell>
          <cell r="E969">
            <v>21</v>
          </cell>
          <cell r="F969">
            <v>14</v>
          </cell>
          <cell r="G969" t="str">
            <v>EUR</v>
          </cell>
          <cell r="I969">
            <v>36000332</v>
          </cell>
        </row>
        <row r="970">
          <cell r="B970" t="str">
            <v>ENI</v>
          </cell>
          <cell r="C970" t="str">
            <v>ENI IM EQUITY</v>
          </cell>
          <cell r="D970" t="str">
            <v>G15735</v>
          </cell>
          <cell r="E970">
            <v>25</v>
          </cell>
          <cell r="F970">
            <v>14</v>
          </cell>
          <cell r="G970" t="str">
            <v>EUR</v>
          </cell>
          <cell r="I970">
            <v>36016202</v>
          </cell>
        </row>
        <row r="971">
          <cell r="B971" t="str">
            <v>Edison</v>
          </cell>
          <cell r="C971" t="str">
            <v>EDS IM EQUITY</v>
          </cell>
          <cell r="D971" t="str">
            <v>G10706</v>
          </cell>
          <cell r="E971">
            <v>33</v>
          </cell>
          <cell r="F971">
            <v>14</v>
          </cell>
          <cell r="G971" t="str">
            <v>EUR</v>
          </cell>
          <cell r="I971">
            <v>36075409</v>
          </cell>
        </row>
        <row r="972">
          <cell r="B972" t="str">
            <v>Telecom Italia</v>
          </cell>
          <cell r="C972" t="str">
            <v>TI im equity</v>
          </cell>
          <cell r="D972" t="str">
            <v>G10510</v>
          </cell>
          <cell r="E972">
            <v>31</v>
          </cell>
          <cell r="F972">
            <v>14</v>
          </cell>
          <cell r="G972" t="str">
            <v>EUR</v>
          </cell>
          <cell r="I972">
            <v>36060481</v>
          </cell>
        </row>
        <row r="973">
          <cell r="B973" t="str">
            <v>IntesaBci</v>
          </cell>
          <cell r="C973" t="str">
            <v>BIN IM EQUITY</v>
          </cell>
          <cell r="D973" t="str">
            <v>G13187</v>
          </cell>
          <cell r="E973">
            <v>3</v>
          </cell>
          <cell r="F973">
            <v>14</v>
          </cell>
          <cell r="G973" t="str">
            <v>EUR</v>
          </cell>
          <cell r="I973">
            <v>24009226</v>
          </cell>
        </row>
        <row r="974">
          <cell r="B974" t="str">
            <v>Elan Finance</v>
          </cell>
          <cell r="C974" t="str">
            <v>ELN ID EQUITY</v>
          </cell>
          <cell r="D974" t="str">
            <v>G13484</v>
          </cell>
          <cell r="E974">
            <v>18</v>
          </cell>
          <cell r="F974">
            <v>13</v>
          </cell>
          <cell r="G974" t="str">
            <v>EUR</v>
          </cell>
          <cell r="I974">
            <v>36024598</v>
          </cell>
        </row>
        <row r="975">
          <cell r="B975" t="str">
            <v>Bank of Ireland</v>
          </cell>
          <cell r="C975" t="str">
            <v>BKIR ID EQUITY</v>
          </cell>
          <cell r="D975" t="str">
            <v>G12977</v>
          </cell>
          <cell r="E975">
            <v>3</v>
          </cell>
          <cell r="F975">
            <v>13</v>
          </cell>
          <cell r="G975" t="str">
            <v>EUR</v>
          </cell>
          <cell r="I975">
            <v>36001419</v>
          </cell>
        </row>
        <row r="976">
          <cell r="B976" t="str">
            <v>CLP Holdings</v>
          </cell>
          <cell r="C976" t="str">
            <v>2 HK EQUITY</v>
          </cell>
          <cell r="D976" t="str">
            <v>G10282</v>
          </cell>
          <cell r="E976">
            <v>33</v>
          </cell>
          <cell r="F976">
            <v>12</v>
          </cell>
          <cell r="G976" t="str">
            <v>HKD</v>
          </cell>
          <cell r="I976">
            <v>36033426</v>
          </cell>
        </row>
        <row r="977">
          <cell r="B977" t="str">
            <v>Swire Pac</v>
          </cell>
          <cell r="C977" t="str">
            <v>19 HK EQUITY</v>
          </cell>
          <cell r="D977" t="str">
            <v>G10243</v>
          </cell>
          <cell r="E977">
            <v>11</v>
          </cell>
          <cell r="F977">
            <v>12</v>
          </cell>
          <cell r="G977" t="str">
            <v>HKD</v>
          </cell>
          <cell r="I977">
            <v>36009704</v>
          </cell>
        </row>
        <row r="978">
          <cell r="B978" t="str">
            <v>MTR</v>
          </cell>
          <cell r="C978" t="str">
            <v>66 HK EQUITY</v>
          </cell>
          <cell r="D978" t="str">
            <v>G19050</v>
          </cell>
          <cell r="E978">
            <v>27</v>
          </cell>
          <cell r="F978">
            <v>12</v>
          </cell>
          <cell r="G978" t="str">
            <v>HKD</v>
          </cell>
          <cell r="I978">
            <v>36027544</v>
          </cell>
        </row>
        <row r="979">
          <cell r="B979" t="str">
            <v>Wharf Holdings</v>
          </cell>
          <cell r="C979" t="str">
            <v>4 HK EQUITY</v>
          </cell>
          <cell r="D979" t="str">
            <v>G13230</v>
          </cell>
          <cell r="E979">
            <v>11</v>
          </cell>
          <cell r="F979">
            <v>12</v>
          </cell>
          <cell r="G979" t="str">
            <v>HKD</v>
          </cell>
          <cell r="I979">
            <v>36268266</v>
          </cell>
        </row>
        <row r="980">
          <cell r="B980" t="str">
            <v>Hong Kong Electric Holdings</v>
          </cell>
          <cell r="C980" t="str">
            <v>6 HK EQUITY</v>
          </cell>
          <cell r="D980" t="str">
            <v>G13225</v>
          </cell>
          <cell r="E980">
            <v>33</v>
          </cell>
          <cell r="F980">
            <v>12</v>
          </cell>
          <cell r="G980" t="str">
            <v>HKD</v>
          </cell>
          <cell r="I980">
            <v>36075861</v>
          </cell>
        </row>
        <row r="981">
          <cell r="B981" t="str">
            <v>Hutchison Whampoa</v>
          </cell>
          <cell r="C981" t="str">
            <v>13 HK EQUITY</v>
          </cell>
          <cell r="D981" t="str">
            <v>G11042</v>
          </cell>
          <cell r="E981">
            <v>11</v>
          </cell>
          <cell r="F981">
            <v>12</v>
          </cell>
          <cell r="G981" t="str">
            <v>HKD</v>
          </cell>
          <cell r="I981">
            <v>36013769</v>
          </cell>
        </row>
        <row r="982">
          <cell r="B982" t="str">
            <v>Deutsche Bank</v>
          </cell>
          <cell r="C982" t="str">
            <v>DBK GR EQUITY</v>
          </cell>
          <cell r="D982" t="str">
            <v>G12884</v>
          </cell>
          <cell r="E982">
            <v>3</v>
          </cell>
          <cell r="F982">
            <v>11</v>
          </cell>
          <cell r="G982" t="str">
            <v>EUR</v>
          </cell>
          <cell r="I982">
            <v>36002720</v>
          </cell>
        </row>
        <row r="983">
          <cell r="B983" t="str">
            <v>Bayer AG</v>
          </cell>
          <cell r="C983" t="str">
            <v>BAY GR equity</v>
          </cell>
          <cell r="D983" t="str">
            <v>G10035</v>
          </cell>
          <cell r="E983">
            <v>8</v>
          </cell>
          <cell r="F983">
            <v>11</v>
          </cell>
          <cell r="G983" t="str">
            <v>EUR</v>
          </cell>
          <cell r="I983">
            <v>36008171</v>
          </cell>
        </row>
        <row r="984">
          <cell r="B984" t="str">
            <v>Dyckerhoff Ag</v>
          </cell>
          <cell r="C984" t="str">
            <v>DYK3 GR EQUITY</v>
          </cell>
          <cell r="D984" t="str">
            <v>G10912</v>
          </cell>
          <cell r="E984">
            <v>6</v>
          </cell>
          <cell r="F984">
            <v>11</v>
          </cell>
          <cell r="G984" t="str">
            <v>EUR</v>
          </cell>
          <cell r="I984">
            <v>36033081</v>
          </cell>
        </row>
        <row r="985">
          <cell r="B985" t="str">
            <v>ThyssenKrupp</v>
          </cell>
          <cell r="C985" t="str">
            <v>TKA GR EQUITY</v>
          </cell>
          <cell r="D985" t="str">
            <v>W21419</v>
          </cell>
          <cell r="E985">
            <v>24</v>
          </cell>
          <cell r="F985">
            <v>11</v>
          </cell>
          <cell r="G985" t="str">
            <v>EUR</v>
          </cell>
          <cell r="I985">
            <v>24009017</v>
          </cell>
        </row>
        <row r="986">
          <cell r="B986" t="str">
            <v>BMW</v>
          </cell>
          <cell r="C986" t="str">
            <v>BMW GR EQUITY</v>
          </cell>
          <cell r="D986" t="str">
            <v>G10010</v>
          </cell>
          <cell r="E986">
            <v>2</v>
          </cell>
          <cell r="F986">
            <v>11</v>
          </cell>
          <cell r="G986" t="str">
            <v>EUR</v>
          </cell>
          <cell r="I986">
            <v>24008502</v>
          </cell>
        </row>
        <row r="987">
          <cell r="B987" t="str">
            <v>Bertelsmann</v>
          </cell>
          <cell r="C987" t="str">
            <v>BTG GR EQUITY</v>
          </cell>
          <cell r="E987">
            <v>29</v>
          </cell>
          <cell r="F987">
            <v>11</v>
          </cell>
          <cell r="G987" t="str">
            <v>EUR</v>
          </cell>
          <cell r="I987">
            <v>36062362</v>
          </cell>
        </row>
        <row r="988">
          <cell r="B988" t="str">
            <v>Porsche</v>
          </cell>
          <cell r="C988" t="str">
            <v>POR3 GR EQUITY</v>
          </cell>
          <cell r="D988" t="str">
            <v>G11400</v>
          </cell>
          <cell r="E988">
            <v>2</v>
          </cell>
          <cell r="F988">
            <v>11</v>
          </cell>
          <cell r="G988" t="str">
            <v>EUR</v>
          </cell>
          <cell r="I988">
            <v>36055723</v>
          </cell>
        </row>
        <row r="989">
          <cell r="B989" t="str">
            <v>BASF</v>
          </cell>
          <cell r="C989" t="str">
            <v>BAS GR EQUITY</v>
          </cell>
          <cell r="D989" t="str">
            <v>G13238</v>
          </cell>
          <cell r="E989">
            <v>8</v>
          </cell>
          <cell r="F989">
            <v>11</v>
          </cell>
          <cell r="G989" t="str">
            <v>EUR</v>
          </cell>
          <cell r="I989">
            <v>24007993</v>
          </cell>
        </row>
        <row r="990">
          <cell r="B990" t="str">
            <v>Schneider Electric</v>
          </cell>
          <cell r="C990" t="str">
            <v>SU FP EQUITY</v>
          </cell>
          <cell r="D990" t="str">
            <v>G10649</v>
          </cell>
          <cell r="E990">
            <v>23</v>
          </cell>
          <cell r="F990">
            <v>10</v>
          </cell>
          <cell r="G990" t="str">
            <v>EUR</v>
          </cell>
          <cell r="I990">
            <v>36014002</v>
          </cell>
        </row>
        <row r="991">
          <cell r="B991" t="str">
            <v>Casino</v>
          </cell>
          <cell r="C991" t="str">
            <v>CO fp equity</v>
          </cell>
          <cell r="D991" t="str">
            <v>G10563</v>
          </cell>
          <cell r="E991">
            <v>30</v>
          </cell>
          <cell r="F991">
            <v>10</v>
          </cell>
          <cell r="G991" t="str">
            <v>EUR</v>
          </cell>
          <cell r="I991">
            <v>36015434</v>
          </cell>
        </row>
        <row r="992">
          <cell r="B992" t="str">
            <v>Eridania Beghin Say</v>
          </cell>
          <cell r="C992" t="str">
            <v>BG FP EQUITY</v>
          </cell>
          <cell r="D992" t="str">
            <v>G10382</v>
          </cell>
          <cell r="E992">
            <v>15</v>
          </cell>
          <cell r="F992">
            <v>10</v>
          </cell>
          <cell r="G992" t="str">
            <v>EUR</v>
          </cell>
          <cell r="I992">
            <v>36008543</v>
          </cell>
        </row>
        <row r="993">
          <cell r="B993" t="str">
            <v>Havas</v>
          </cell>
          <cell r="C993" t="str">
            <v>HAV FP EQUITY</v>
          </cell>
          <cell r="D993" t="str">
            <v>G10582</v>
          </cell>
          <cell r="E993">
            <v>5</v>
          </cell>
          <cell r="F993">
            <v>10</v>
          </cell>
          <cell r="G993" t="str">
            <v>EUR</v>
          </cell>
          <cell r="I993">
            <v>36034038</v>
          </cell>
        </row>
        <row r="994">
          <cell r="B994" t="str">
            <v>Carrefour</v>
          </cell>
          <cell r="C994" t="str">
            <v>CA FP EQUITY</v>
          </cell>
          <cell r="D994" t="str">
            <v>G10150</v>
          </cell>
          <cell r="E994">
            <v>30</v>
          </cell>
          <cell r="F994">
            <v>10</v>
          </cell>
          <cell r="G994" t="str">
            <v>EUR</v>
          </cell>
          <cell r="I994">
            <v>36008541</v>
          </cell>
        </row>
        <row r="995">
          <cell r="B995" t="str">
            <v>Peugeot</v>
          </cell>
          <cell r="C995" t="str">
            <v>UG FP equity</v>
          </cell>
          <cell r="D995" t="str">
            <v>G10611</v>
          </cell>
          <cell r="E995">
            <v>2</v>
          </cell>
          <cell r="F995">
            <v>10</v>
          </cell>
          <cell r="G995" t="str">
            <v>EUR</v>
          </cell>
          <cell r="I995">
            <v>36008210</v>
          </cell>
        </row>
        <row r="996">
          <cell r="B996" t="str">
            <v>LVMH</v>
          </cell>
          <cell r="C996" t="str">
            <v>MC FP EQUITY</v>
          </cell>
          <cell r="D996" t="str">
            <v>G12820</v>
          </cell>
          <cell r="E996">
            <v>28</v>
          </cell>
          <cell r="F996">
            <v>10</v>
          </cell>
          <cell r="G996" t="str">
            <v>EUR</v>
          </cell>
          <cell r="I996">
            <v>36013197</v>
          </cell>
        </row>
        <row r="997">
          <cell r="B997" t="str">
            <v>Credit Lyonnais</v>
          </cell>
          <cell r="C997" t="str">
            <v>CL FP EQUITY</v>
          </cell>
          <cell r="D997" t="str">
            <v>G12833</v>
          </cell>
          <cell r="E997">
            <v>3</v>
          </cell>
          <cell r="F997">
            <v>10</v>
          </cell>
          <cell r="G997" t="str">
            <v>EUR</v>
          </cell>
          <cell r="I997">
            <v>36002489</v>
          </cell>
        </row>
        <row r="998">
          <cell r="B998" t="str">
            <v>EDF</v>
          </cell>
          <cell r="C998" t="str">
            <v>EFRA FP EQUITY</v>
          </cell>
          <cell r="E998">
            <v>33</v>
          </cell>
          <cell r="F998">
            <v>10</v>
          </cell>
          <cell r="G998" t="str">
            <v>EUR</v>
          </cell>
          <cell r="I998">
            <v>24009120</v>
          </cell>
        </row>
        <row r="999">
          <cell r="B999" t="str">
            <v>SocGen</v>
          </cell>
          <cell r="C999" t="str">
            <v>GLE FP EQUITY</v>
          </cell>
          <cell r="D999" t="str">
            <v>G13008</v>
          </cell>
          <cell r="E999">
            <v>3</v>
          </cell>
          <cell r="F999">
            <v>10</v>
          </cell>
          <cell r="G999" t="str">
            <v>EUR</v>
          </cell>
          <cell r="I999">
            <v>36006698</v>
          </cell>
        </row>
        <row r="1000">
          <cell r="B1000" t="str">
            <v>Alstom</v>
          </cell>
          <cell r="C1000" t="str">
            <v>ALS FP EQUITY</v>
          </cell>
          <cell r="D1000" t="str">
            <v>W20528</v>
          </cell>
          <cell r="E1000">
            <v>23</v>
          </cell>
          <cell r="F1000">
            <v>10</v>
          </cell>
          <cell r="G1000" t="str">
            <v>EUR</v>
          </cell>
          <cell r="I1000">
            <v>36017859</v>
          </cell>
        </row>
        <row r="1001">
          <cell r="B1001" t="str">
            <v>Exide Holding</v>
          </cell>
          <cell r="C1001" t="str">
            <v>1393Z FP EQUITY</v>
          </cell>
          <cell r="E1001">
            <v>16</v>
          </cell>
          <cell r="F1001">
            <v>10</v>
          </cell>
          <cell r="G1001" t="str">
            <v>EUR</v>
          </cell>
          <cell r="I1001">
            <v>36062859</v>
          </cell>
        </row>
        <row r="1002">
          <cell r="B1002" t="str">
            <v>Lafarge</v>
          </cell>
          <cell r="C1002" t="str">
            <v>LG FP equity</v>
          </cell>
          <cell r="D1002" t="str">
            <v>G10019</v>
          </cell>
          <cell r="E1002">
            <v>6</v>
          </cell>
          <cell r="F1002">
            <v>10</v>
          </cell>
          <cell r="G1002" t="str">
            <v>EUR</v>
          </cell>
          <cell r="I1002">
            <v>36013179</v>
          </cell>
        </row>
        <row r="1003">
          <cell r="B1003" t="str">
            <v>St Gobain</v>
          </cell>
          <cell r="C1003" t="str">
            <v>SGO FP EQUITY</v>
          </cell>
          <cell r="D1003" t="str">
            <v>G11066</v>
          </cell>
          <cell r="E1003">
            <v>6</v>
          </cell>
          <cell r="F1003">
            <v>10</v>
          </cell>
          <cell r="G1003" t="str">
            <v>EUR</v>
          </cell>
          <cell r="I1003">
            <v>36008546</v>
          </cell>
        </row>
        <row r="1004">
          <cell r="B1004" t="str">
            <v>LOreal</v>
          </cell>
          <cell r="C1004" t="str">
            <v>OR FP EQUITY</v>
          </cell>
          <cell r="D1004" t="str">
            <v>G10250</v>
          </cell>
          <cell r="E1004">
            <v>28</v>
          </cell>
          <cell r="F1004">
            <v>10</v>
          </cell>
          <cell r="G1004" t="str">
            <v>EUR</v>
          </cell>
          <cell r="I1004">
            <v>36011177</v>
          </cell>
        </row>
        <row r="1005">
          <cell r="B1005" t="str">
            <v>Credit Agricole</v>
          </cell>
          <cell r="C1005" t="str">
            <v>IDZP FP EQUITY</v>
          </cell>
          <cell r="E1005">
            <v>3</v>
          </cell>
          <cell r="F1005">
            <v>10</v>
          </cell>
          <cell r="G1005" t="str">
            <v>EUR</v>
          </cell>
          <cell r="I1005">
            <v>36001731</v>
          </cell>
        </row>
        <row r="1006">
          <cell r="B1006" t="str">
            <v>Vivendi Universal</v>
          </cell>
          <cell r="C1006" t="str">
            <v>EX fp equity</v>
          </cell>
          <cell r="D1006" t="str">
            <v>G10608</v>
          </cell>
          <cell r="E1006">
            <v>12</v>
          </cell>
          <cell r="F1006">
            <v>10</v>
          </cell>
          <cell r="G1006" t="str">
            <v>EUR</v>
          </cell>
          <cell r="I1006">
            <v>36017391</v>
          </cell>
        </row>
        <row r="1007">
          <cell r="B1007" t="str">
            <v>Sonera</v>
          </cell>
          <cell r="C1007" t="str">
            <v>SRA1V FH EQUITY</v>
          </cell>
          <cell r="D1007" t="str">
            <v>W21409</v>
          </cell>
          <cell r="E1007">
            <v>31</v>
          </cell>
          <cell r="F1007">
            <v>9</v>
          </cell>
          <cell r="G1007" t="str">
            <v>EUR</v>
          </cell>
          <cell r="I1007">
            <v>36053477</v>
          </cell>
        </row>
        <row r="1008">
          <cell r="B1008" t="str">
            <v>Kappa Beheer Bv</v>
          </cell>
          <cell r="C1008" t="str">
            <v>1047Z FH EQUITY</v>
          </cell>
          <cell r="E1008">
            <v>9</v>
          </cell>
          <cell r="F1008">
            <v>9</v>
          </cell>
          <cell r="G1008" t="str">
            <v>EUR</v>
          </cell>
        </row>
        <row r="1009">
          <cell r="B1009" t="str">
            <v>Nokia</v>
          </cell>
          <cell r="C1009" t="str">
            <v>NOK1V fh equity</v>
          </cell>
          <cell r="D1009" t="str">
            <v>G10986</v>
          </cell>
          <cell r="E1009">
            <v>31</v>
          </cell>
          <cell r="F1009">
            <v>9</v>
          </cell>
          <cell r="G1009" t="str">
            <v>EUR</v>
          </cell>
          <cell r="I1009">
            <v>24008942</v>
          </cell>
        </row>
        <row r="1010">
          <cell r="B1010" t="str">
            <v>UPM Kymmene</v>
          </cell>
          <cell r="C1010" t="str">
            <v>UPM1V FH EQUITY</v>
          </cell>
          <cell r="D1010" t="str">
            <v>G10982</v>
          </cell>
          <cell r="E1010">
            <v>29</v>
          </cell>
          <cell r="F1010">
            <v>9</v>
          </cell>
          <cell r="G1010" t="str">
            <v>EUR</v>
          </cell>
          <cell r="I1010">
            <v>36004788</v>
          </cell>
        </row>
        <row r="1011">
          <cell r="B1011" t="str">
            <v>Stora Enso</v>
          </cell>
          <cell r="C1011" t="str">
            <v>STERV FH EQUITY</v>
          </cell>
          <cell r="D1011" t="str">
            <v>G10483</v>
          </cell>
          <cell r="E1011">
            <v>29</v>
          </cell>
          <cell r="F1011">
            <v>9</v>
          </cell>
          <cell r="G1011" t="str">
            <v>EUR</v>
          </cell>
          <cell r="I1011">
            <v>24009012</v>
          </cell>
        </row>
        <row r="1012">
          <cell r="B1012" t="str">
            <v>Den Danske Bank</v>
          </cell>
          <cell r="C1012" t="str">
            <v>DANSKE DC EQUITY</v>
          </cell>
          <cell r="D1012" t="str">
            <v>G12871</v>
          </cell>
          <cell r="E1012">
            <v>3</v>
          </cell>
          <cell r="F1012">
            <v>8</v>
          </cell>
          <cell r="G1012" t="str">
            <v>DKK</v>
          </cell>
          <cell r="I1012">
            <v>36002596</v>
          </cell>
        </row>
        <row r="1013">
          <cell r="B1013" t="str">
            <v>Borealis</v>
          </cell>
          <cell r="C1013" t="str">
            <v>BRLS DC EQUITY</v>
          </cell>
          <cell r="E1013">
            <v>8</v>
          </cell>
          <cell r="F1013">
            <v>8</v>
          </cell>
          <cell r="G1013" t="str">
            <v>DKK</v>
          </cell>
          <cell r="I1013">
            <v>36017285</v>
          </cell>
        </row>
        <row r="1014">
          <cell r="B1014" t="str">
            <v>Woolworths</v>
          </cell>
          <cell r="C1014" t="str">
            <v>WOW AU EQUITY</v>
          </cell>
          <cell r="D1014" t="str">
            <v>G10431</v>
          </cell>
          <cell r="E1014">
            <v>30</v>
          </cell>
          <cell r="F1014">
            <v>3</v>
          </cell>
          <cell r="G1014" t="str">
            <v>AUD</v>
          </cell>
          <cell r="I1014">
            <v>36022055</v>
          </cell>
        </row>
        <row r="1015">
          <cell r="B1015" t="str">
            <v>Westpac</v>
          </cell>
          <cell r="C1015" t="str">
            <v>WBC AU EQUITY</v>
          </cell>
          <cell r="D1015" t="str">
            <v>G12952</v>
          </cell>
          <cell r="E1015">
            <v>3</v>
          </cell>
          <cell r="F1015">
            <v>3</v>
          </cell>
          <cell r="G1015" t="str">
            <v>AUD</v>
          </cell>
          <cell r="I1015">
            <v>36007767</v>
          </cell>
        </row>
        <row r="1016">
          <cell r="B1016" t="str">
            <v>Woodside Petroleum</v>
          </cell>
          <cell r="C1016" t="str">
            <v>WPL AU EQUITY</v>
          </cell>
          <cell r="D1016" t="str">
            <v>G10312</v>
          </cell>
          <cell r="E1016">
            <v>25</v>
          </cell>
          <cell r="F1016">
            <v>3</v>
          </cell>
          <cell r="G1016" t="str">
            <v>AUD</v>
          </cell>
          <cell r="I1016">
            <v>36059759</v>
          </cell>
        </row>
        <row r="1017">
          <cell r="B1017" t="str">
            <v>WMC Ltd</v>
          </cell>
          <cell r="C1017" t="str">
            <v>WMC AU EQUITY</v>
          </cell>
          <cell r="D1017" t="str">
            <v>G13224</v>
          </cell>
          <cell r="E1017">
            <v>24</v>
          </cell>
          <cell r="F1017">
            <v>3</v>
          </cell>
          <cell r="G1017" t="str">
            <v>AUD</v>
          </cell>
          <cell r="I1017">
            <v>36034302</v>
          </cell>
        </row>
        <row r="1018">
          <cell r="B1018" t="str">
            <v>National Australia Bank</v>
          </cell>
          <cell r="C1018" t="str">
            <v>NAB AU EQUITY</v>
          </cell>
          <cell r="D1018" t="str">
            <v>G12822</v>
          </cell>
          <cell r="E1018">
            <v>3</v>
          </cell>
          <cell r="F1018">
            <v>3</v>
          </cell>
          <cell r="G1018" t="str">
            <v>AUD</v>
          </cell>
          <cell r="I1018">
            <v>36005351</v>
          </cell>
        </row>
        <row r="1019">
          <cell r="B1019" t="str">
            <v>Coles Myer</v>
          </cell>
          <cell r="C1019" t="str">
            <v>CML AU EQUITY</v>
          </cell>
          <cell r="D1019" t="str">
            <v>G12824</v>
          </cell>
          <cell r="E1019">
            <v>30</v>
          </cell>
          <cell r="F1019">
            <v>3</v>
          </cell>
          <cell r="G1019" t="str">
            <v>AUD</v>
          </cell>
          <cell r="I1019">
            <v>36018493</v>
          </cell>
        </row>
        <row r="1020">
          <cell r="B1020" t="str">
            <v>Southcorp</v>
          </cell>
          <cell r="C1020" t="str">
            <v>SRP AU EQUITY</v>
          </cell>
          <cell r="D1020" t="str">
            <v>G10416</v>
          </cell>
          <cell r="E1020">
            <v>4</v>
          </cell>
          <cell r="F1020">
            <v>3</v>
          </cell>
          <cell r="G1020" t="str">
            <v>AUD</v>
          </cell>
          <cell r="I1020">
            <v>36265946</v>
          </cell>
        </row>
        <row r="1021">
          <cell r="B1021" t="str">
            <v>Fosters Group</v>
          </cell>
          <cell r="C1021" t="str">
            <v>FGL AU EQUITY</v>
          </cell>
          <cell r="D1021" t="str">
            <v>G13327</v>
          </cell>
          <cell r="E1021">
            <v>4</v>
          </cell>
          <cell r="F1021">
            <v>3</v>
          </cell>
          <cell r="G1021" t="str">
            <v>AUD</v>
          </cell>
          <cell r="I1021">
            <v>36061326</v>
          </cell>
        </row>
        <row r="1022">
          <cell r="B1022" t="str">
            <v>Mayne Nickless</v>
          </cell>
          <cell r="C1022" t="str">
            <v>MAY AU EQUITY</v>
          </cell>
          <cell r="D1022" t="str">
            <v>G13273</v>
          </cell>
          <cell r="E1022">
            <v>18</v>
          </cell>
          <cell r="F1022">
            <v>3</v>
          </cell>
          <cell r="G1022" t="str">
            <v>AUD</v>
          </cell>
          <cell r="I1022">
            <v>36057941</v>
          </cell>
        </row>
        <row r="1023">
          <cell r="B1023" t="str">
            <v>Australia Gas Light</v>
          </cell>
          <cell r="C1023" t="str">
            <v>AGL AU EQUITY</v>
          </cell>
          <cell r="D1023" t="str">
            <v>G10101</v>
          </cell>
          <cell r="E1023">
            <v>25</v>
          </cell>
          <cell r="F1023">
            <v>3</v>
          </cell>
          <cell r="G1023" t="str">
            <v>AUD</v>
          </cell>
          <cell r="I1023">
            <v>36022049</v>
          </cell>
        </row>
        <row r="1024">
          <cell r="B1024" t="str">
            <v>Koramic Building Products</v>
          </cell>
          <cell r="C1024" t="str">
            <v>KORM BB EQUITY</v>
          </cell>
          <cell r="D1024" t="str">
            <v>G18978</v>
          </cell>
          <cell r="E1024">
            <v>6</v>
          </cell>
          <cell r="F1024">
            <v>5</v>
          </cell>
          <cell r="G1024" t="str">
            <v>EUR</v>
          </cell>
          <cell r="I1024">
            <v>36022116</v>
          </cell>
        </row>
        <row r="1025">
          <cell r="B1025" t="str">
            <v>Tractebel</v>
          </cell>
          <cell r="C1025" t="str">
            <v>TRA BB equity</v>
          </cell>
          <cell r="D1025" t="str">
            <v>G10625</v>
          </cell>
          <cell r="E1025">
            <v>33</v>
          </cell>
          <cell r="F1025">
            <v>5</v>
          </cell>
          <cell r="G1025" t="str">
            <v>EUR</v>
          </cell>
          <cell r="I1025">
            <v>36021152</v>
          </cell>
        </row>
        <row r="1026">
          <cell r="B1026" t="str">
            <v>Agfa Gevaert</v>
          </cell>
          <cell r="C1026" t="str">
            <v>AGFB BB EQUITY</v>
          </cell>
          <cell r="D1026" t="str">
            <v>W21884</v>
          </cell>
          <cell r="E1026">
            <v>14</v>
          </cell>
          <cell r="F1026">
            <v>5</v>
          </cell>
          <cell r="G1026" t="str">
            <v>EUR</v>
          </cell>
          <cell r="I1026">
            <v>36049245</v>
          </cell>
        </row>
        <row r="1027">
          <cell r="B1027" t="str">
            <v>Ackermans &amp; Van Haaren</v>
          </cell>
          <cell r="C1027" t="str">
            <v>ACKB BB EQUITY</v>
          </cell>
          <cell r="D1027" t="str">
            <v>G18370</v>
          </cell>
          <cell r="E1027">
            <v>16</v>
          </cell>
          <cell r="F1027">
            <v>5</v>
          </cell>
          <cell r="G1027" t="str">
            <v>EUR</v>
          </cell>
          <cell r="I1027">
            <v>36016433</v>
          </cell>
        </row>
        <row r="1028">
          <cell r="B1028" t="str">
            <v>Commonwealth Bank  Australia</v>
          </cell>
          <cell r="C1028" t="str">
            <v>CBA AU EQUITY</v>
          </cell>
          <cell r="D1028" t="str">
            <v>G13442</v>
          </cell>
          <cell r="E1028">
            <v>3</v>
          </cell>
          <cell r="F1028">
            <v>3</v>
          </cell>
          <cell r="G1028" t="str">
            <v>AUD</v>
          </cell>
          <cell r="I1028">
            <v>36002567</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Decision Bank"/>
      <sheetName val="Decision IIM"/>
      <sheetName val="Top Industry"/>
      <sheetName val="No more"/>
      <sheetName val="Top 150"/>
      <sheetName val="Input Access Bank"/>
      <sheetName val="Input Access IIM"/>
      <sheetName val="Input Access TOP 150"/>
      <sheetName val="Input Access No more"/>
      <sheetName val="Input Access Top Industry"/>
      <sheetName val="Input Access Industry Details"/>
      <sheetName val="Rating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DashBoard"/>
      <sheetName val="Hybrids"/>
      <sheetName val="Dividends"/>
      <sheetName val="Forecasts"/>
      <sheetName val="AcqDiv"/>
      <sheetName val="ActualsCalc"/>
      <sheetName val="Controls"/>
      <sheetName val="Engine"/>
      <sheetName val="Glossary"/>
      <sheetName val="Index"/>
      <sheetName val="CapPos"/>
      <sheetName val="FinRep"/>
      <sheetName val="DEratios"/>
      <sheetName val="BankTab"/>
      <sheetName val="BankGr"/>
      <sheetName val="Compare"/>
      <sheetName val="CapRats"/>
      <sheetName val="PressRel"/>
      <sheetName val="PRkeyFigs"/>
      <sheetName val="Capital base"/>
      <sheetName val="Key figures"/>
      <sheetName val="Capital AA"/>
      <sheetName val="Versions"/>
      <sheetName val="Quotes"/>
      <sheetName val="Aktielijst"/>
      <sheetName val="buyback"/>
      <sheetName val="warB"/>
      <sheetName val="BSin"/>
      <sheetName val="ActCD"/>
      <sheetName val="IndexAC"/>
      <sheetName val="Checks"/>
      <sheetName val="Settings"/>
      <sheetName val="Targets"/>
      <sheetName val="CompareQ"/>
      <sheetName val="Effects"/>
      <sheetName val="Ratios"/>
      <sheetName val="Tier1"/>
      <sheetName val="CapPos2"/>
      <sheetName val="NewCoreD"/>
      <sheetName val="Adequacy"/>
      <sheetName val="SpLev"/>
      <sheetName val="SpLev2"/>
      <sheetName val="PBO"/>
      <sheetName val="IRCR"/>
      <sheetName val="xBk"/>
      <sheetName val="xIns"/>
      <sheetName val="Tier2"/>
      <sheetName val="Effects on EC"/>
      <sheetName val="Tier1b"/>
      <sheetName val="Register"/>
      <sheetName val="ECAFR"/>
      <sheetName val="RCECdata"/>
      <sheetName val="RCECanalysis1"/>
      <sheetName val="RCECanalysis2"/>
      <sheetName val="RCECwaterfall"/>
      <sheetName val="RCECtable"/>
    </sheetNames>
    <sheetDataSet>
      <sheetData sheetId="0"/>
      <sheetData sheetId="1"/>
      <sheetData sheetId="2"/>
      <sheetData sheetId="3"/>
      <sheetData sheetId="4"/>
      <sheetData sheetId="5"/>
      <sheetData sheetId="6"/>
      <sheetData sheetId="7" refreshError="1">
        <row r="1">
          <cell r="A1" t="str">
            <v>don't remove this rom</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I1">
            <v>34</v>
          </cell>
        </row>
      </sheetData>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refreshError="1"/>
      <sheetData sheetId="5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DashBoard"/>
      <sheetName val="Hybrids"/>
      <sheetName val="Dividends"/>
      <sheetName val="Forecasts"/>
      <sheetName val="AcqDiv"/>
      <sheetName val="ActualsCalc"/>
      <sheetName val="Controls"/>
      <sheetName val="Engine"/>
      <sheetName val="Glossary"/>
      <sheetName val="Index"/>
      <sheetName val="CapPos"/>
      <sheetName val="FinRep"/>
      <sheetName val="DEratios"/>
      <sheetName val="BankTab"/>
      <sheetName val="BankGr"/>
      <sheetName val="Compare"/>
      <sheetName val="CapRats"/>
      <sheetName val="PressRel"/>
      <sheetName val="PRkeyFigs"/>
      <sheetName val="Capital base"/>
      <sheetName val="Key figures"/>
      <sheetName val="Capital AA"/>
      <sheetName val="Versions"/>
      <sheetName val="Quotes"/>
      <sheetName val="Aktielijst"/>
      <sheetName val="buyback"/>
      <sheetName val="warB"/>
      <sheetName val="BSin"/>
      <sheetName val="ActCD"/>
      <sheetName val="IndexAC"/>
      <sheetName val="Checks"/>
      <sheetName val="Settings"/>
      <sheetName val="Targets"/>
      <sheetName val="CompareQ"/>
      <sheetName val="Effects"/>
      <sheetName val="Ratios"/>
      <sheetName val="Tier1"/>
      <sheetName val="CapPos2"/>
      <sheetName val="NewCoreD"/>
      <sheetName val="Adequacy"/>
      <sheetName val="SpLev"/>
      <sheetName val="SpLev2"/>
      <sheetName val="PBO"/>
      <sheetName val="IRCR"/>
      <sheetName val="xBk"/>
      <sheetName val="xIns"/>
      <sheetName val="Tier2"/>
      <sheetName val="Effects on EC"/>
      <sheetName val="Tier1b"/>
      <sheetName val="Register"/>
      <sheetName val="ECAFR"/>
      <sheetName val="RCECdata"/>
      <sheetName val="RCECanalysis1"/>
      <sheetName val="RCECanalysis2"/>
      <sheetName val="RCECwaterfall"/>
      <sheetName val="RCECtable"/>
    </sheetNames>
    <sheetDataSet>
      <sheetData sheetId="0"/>
      <sheetData sheetId="1"/>
      <sheetData sheetId="2"/>
      <sheetData sheetId="3"/>
      <sheetData sheetId="4"/>
      <sheetData sheetId="5"/>
      <sheetData sheetId="6"/>
      <sheetData sheetId="7" refreshError="1">
        <row r="1">
          <cell r="A1" t="str">
            <v>don't remove this rom</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I1">
            <v>34</v>
          </cell>
        </row>
      </sheetData>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refreshError="1"/>
      <sheetData sheetId="5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Inputs and scaling"/>
      <sheetName val="1. Parameter Inputs"/>
      <sheetName val="1. Banking CaR"/>
      <sheetName val="1. Banking EaR"/>
      <sheetName val="1. Banking ECap"/>
      <sheetName val="1. Insurance CaR"/>
      <sheetName val="1. Insurance EaR"/>
      <sheetName val="1. Insurance ECap"/>
      <sheetName val="1. Insurance summary"/>
      <sheetName val="2.Intra risk diversification"/>
      <sheetName val="2. Mortality"/>
      <sheetName val="2. Business"/>
      <sheetName val="2. P&amp;C"/>
      <sheetName val="2. Morbidity"/>
      <sheetName val="2. Currency"/>
      <sheetName val="2. Real estate"/>
      <sheetName val="2. Interest"/>
      <sheetName val="2. Equity"/>
      <sheetName val="2. BU diversification"/>
      <sheetName val="2. Ins. sub-risk div"/>
      <sheetName val="2. Insurance overview"/>
      <sheetName val="2. Bank Overview"/>
      <sheetName val="3. Bank and Insurance div"/>
      <sheetName val="3. Bank-Insurance div"/>
      <sheetName val="4. Inter risk diversification"/>
      <sheetName val="4. Inter risk aggregation"/>
      <sheetName val="4. simulation Link"/>
      <sheetName val="4. Insurance IR allocation"/>
      <sheetName val="Outputs"/>
      <sheetName val="Simulation Outputs"/>
      <sheetName val="Covar Outputs"/>
      <sheetName val="Output Overview"/>
      <sheetName val="Raw Data Input"/>
      <sheetName val="Insurance - FX (value)"/>
      <sheetName val="Insurance - EaR"/>
      <sheetName val="Insurance - MVaR"/>
      <sheetName val="Insurance - Op risk"/>
      <sheetName val="Insurance - Ecap and MvM"/>
      <sheetName val="Bank - VaR input"/>
      <sheetName val="Bank - EaR inputs"/>
      <sheetName val="Bank - Credit Risk"/>
      <sheetName val="Bank - Transfer Risk"/>
      <sheetName val="Bank - ECap Business &amp; Op Risk"/>
      <sheetName val="Bank - Business risk"/>
      <sheetName val="Bank - Operational risk"/>
      <sheetName val="Bank - FX translation risk"/>
      <sheetName val="Distribution scaled to RAROC"/>
      <sheetName val="Read Me"/>
      <sheetName val="Data Input"/>
      <sheetName val="Results"/>
      <sheetName val="Histogram"/>
      <sheetName val="Correlation Matrix Update"/>
      <sheetName val="Eigenvalues"/>
      <sheetName val="EigenVectors"/>
      <sheetName val="Intermediate Results"/>
      <sheetName val="Simulated Scenarios"/>
      <sheetName val="Simulated Correlations"/>
      <sheetName val="Disaggregation Raw Data"/>
      <sheetName val="Lists"/>
    </sheetNames>
    <sheetDataSet>
      <sheetData sheetId="0" refreshError="1"/>
      <sheetData sheetId="1" refreshError="1"/>
      <sheetData sheetId="2" refreshError="1">
        <row r="7">
          <cell r="D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Overall recon"/>
      <sheetName val="exchange rates"/>
      <sheetName val="nieuwe MASS 2005"/>
      <sheetName val="Input - Amsterdam"/>
      <sheetName val="Input - Corporate Line"/>
      <sheetName val="MA Transfer Corporate Line"/>
      <sheetName val="bepaling Corporate Line"/>
      <sheetName val="Input - CPG"/>
      <sheetName val="Input - London"/>
      <sheetName val="Input - Prague"/>
      <sheetName val="Input - Moscow"/>
      <sheetName val="Input - Milan"/>
      <sheetName val="Input - Singapore"/>
      <sheetName val="Input - Hong Kong"/>
      <sheetName val="Input - Manila"/>
      <sheetName val="Input - New York"/>
      <sheetName val="Input - Sao Paulo"/>
      <sheetName val="Input - Mexico City"/>
      <sheetName val="Input - Buenos Aires"/>
      <sheetName val="Correcties FICS-CIA Amsterdam"/>
      <sheetName val="Correcties FICS-CIA SSC WIA"/>
      <sheetName val="Invoer FAS Amsterdam"/>
      <sheetName val="Invoer FAS Amsterdam (USD)"/>
      <sheetName val="Invoer FAS Amsterdam (Ldn PC)"/>
      <sheetName val="Invoer FAS Corporate Line"/>
      <sheetName val="Invoer FAS London"/>
      <sheetName val="Invoer FAS Prague"/>
      <sheetName val="Invoer FAS Moscow"/>
      <sheetName val="Invoer FAS Milan"/>
      <sheetName val="Invoer FAS Singapore"/>
      <sheetName val="Invoer FAS Hong Kong"/>
      <sheetName val="Invoer FAS Manila"/>
      <sheetName val="Invoer FAS New York"/>
      <sheetName val="Invoer FAS New York (Ldn PC)"/>
      <sheetName val="Invoer FAS Sao Paulo"/>
      <sheetName val="Invoer FAS Mexico City"/>
      <sheetName val="Invoer FAS Buenos Aires"/>
      <sheetName val="Invoer FAS CPG"/>
      <sheetName val="Invoer FAS Niet naar MASS"/>
      <sheetName val="niet gevonden"/>
    </sheetNames>
    <sheetDataSet>
      <sheetData sheetId="0" refreshError="1">
        <row r="3">
          <cell r="B3" t="str">
            <v>Mar YTD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Overall recon"/>
      <sheetName val="exchange rates"/>
      <sheetName val="nieuwe MASS 2005"/>
      <sheetName val="Input - Amsterdam"/>
      <sheetName val="Input - Corporate Line"/>
      <sheetName val="MA Transfer Corporate Line"/>
      <sheetName val="bepaling Corporate Line"/>
      <sheetName val="Input - CPG"/>
      <sheetName val="Input - London"/>
      <sheetName val="Input - Prague"/>
      <sheetName val="Input - Moscow"/>
      <sheetName val="Input - Milan"/>
      <sheetName val="Input - Singapore"/>
      <sheetName val="Input - Hong Kong"/>
      <sheetName val="Input - Manila"/>
      <sheetName val="Input - New York"/>
      <sheetName val="Input - Sao Paulo"/>
      <sheetName val="Input - Mexico City"/>
      <sheetName val="Input - Buenos Aires"/>
      <sheetName val="Correcties FICS-CIA Amsterdam"/>
      <sheetName val="Correcties FICS-CIA SSC WIA"/>
      <sheetName val="Invoer FAS Amsterdam"/>
      <sheetName val="Invoer FAS Amsterdam (USD)"/>
      <sheetName val="Invoer FAS Amsterdam (Ldn PC)"/>
      <sheetName val="Invoer FAS Corporate Line"/>
      <sheetName val="Invoer FAS London"/>
      <sheetName val="Invoer FAS Prague"/>
      <sheetName val="Invoer FAS Moscow"/>
      <sheetName val="Invoer FAS Milan"/>
      <sheetName val="Invoer FAS Singapore"/>
      <sheetName val="Invoer FAS Hong Kong"/>
      <sheetName val="Invoer FAS Manila"/>
      <sheetName val="Invoer FAS New York"/>
      <sheetName val="Invoer FAS New York (Ldn PC)"/>
      <sheetName val="Invoer FAS Sao Paulo"/>
      <sheetName val="Invoer FAS Mexico City"/>
      <sheetName val="Invoer FAS Buenos Aires"/>
      <sheetName val="Invoer FAS CPG"/>
      <sheetName val="Invoer FAS Niet naar MASS"/>
      <sheetName val="niet gevonden"/>
    </sheetNames>
    <sheetDataSet>
      <sheetData sheetId="0" refreshError="1">
        <row r="3">
          <cell r="B3" t="str">
            <v>Mar YTD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bPrime Summary"/>
      <sheetName val="Alt A Summary"/>
      <sheetName val="CMBS Summary"/>
      <sheetName val="CDO &amp; CLO Summary"/>
      <sheetName val="ABCP Summary"/>
      <sheetName val="ABS Summary"/>
      <sheetName val="SIV Summary"/>
      <sheetName val="Monoliners"/>
      <sheetName val="Credit Derivatives"/>
    </sheetNames>
    <sheetDataSet>
      <sheetData sheetId="0" refreshError="1">
        <row r="8">
          <cell r="D8" t="str">
            <v>EUR</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Dates Sheet"/>
      <sheetName val="ING Direct"/>
      <sheetName val="Overview by Business Unit"/>
      <sheetName val="Risk Rating Overview"/>
      <sheetName val="Risk Rating Migration Org"/>
      <sheetName val="Risk Rating Migration OS"/>
      <sheetName val="Product Type Overview"/>
      <sheetName val="Industry Distribution"/>
      <sheetName val="Top 25 ECAP economic tree"/>
      <sheetName val="Country Exposures"/>
      <sheetName val="RetailOverview by Business Unit"/>
      <sheetName val="RetailRisk Rating Overview"/>
      <sheetName val="RetailRisk Product Type"/>
      <sheetName val="RetailLoan to Value"/>
      <sheetName val="RetailDebt-to-Income"/>
      <sheetName val="RetailArrears Development"/>
    </sheetNames>
    <sheetDataSet>
      <sheetData sheetId="0" refreshError="1">
        <row r="6">
          <cell r="C6">
            <v>39538</v>
          </cell>
        </row>
        <row r="8">
          <cell r="C8">
            <v>38898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graphct1"/>
      <sheetName val="graphct1prof"/>
      <sheetName val="graphafrec"/>
      <sheetName val="graphafrecprof"/>
      <sheetName val="graphlvg"/>
      <sheetName val="graphlvgprof"/>
    </sheetNames>
    <sheetDataSet>
      <sheetData sheetId="0" refreshError="1">
        <row r="3">
          <cell r="L3">
            <v>1</v>
          </cell>
        </row>
        <row r="4">
          <cell r="L4">
            <v>1</v>
          </cell>
        </row>
        <row r="5">
          <cell r="L5">
            <v>7.2499999999999995E-2</v>
          </cell>
        </row>
        <row r="6">
          <cell r="L6">
            <v>1.2</v>
          </cell>
        </row>
        <row r="7">
          <cell r="L7">
            <v>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Move"/>
      <sheetName val="EVSum"/>
      <sheetName val="EVGroup"/>
      <sheetName val="RoEV"/>
      <sheetName val="VNBSum"/>
      <sheetName val="VNBbyBL"/>
      <sheetName val="VNB_nomalized"/>
      <sheetName val="VNBIRRbyBL"/>
      <sheetName val="VNBprod"/>
      <sheetName val="NBstat"/>
      <sheetName val="NBQuart"/>
      <sheetName val="SensEc"/>
      <sheetName val="SensN-Ec"/>
      <sheetName val="SensN-Ec Split"/>
      <sheetName val="App1i"/>
      <sheetName val="App1ii"/>
      <sheetName val="App1iii"/>
      <sheetName val="App2"/>
      <sheetName val="App2 split"/>
      <sheetName val="App3"/>
      <sheetName val="App4i"/>
      <sheetName val="App4ii"/>
      <sheetName val="App4iii"/>
      <sheetName val="App5"/>
      <sheetName val="App6"/>
      <sheetName val="Pancake"/>
      <sheetName val="Home"/>
      <sheetName val="Download Data"/>
      <sheetName val="CIRM Input"/>
      <sheetName val="ING Group"/>
      <sheetName val="InsEur"/>
      <sheetName val="NL"/>
      <sheetName val="NN-DI"/>
      <sheetName val="RVS"/>
      <sheetName val="PBV"/>
      <sheetName val="Bel&amp;Lux"/>
      <sheetName val="Bel"/>
      <sheetName val="EB Bel"/>
      <sheetName val="Lux"/>
      <sheetName val="C-E&amp;Spain"/>
      <sheetName val="InsAmer"/>
      <sheetName val="USFS"/>
      <sheetName val="LatAm"/>
      <sheetName val="InsA-P"/>
      <sheetName val="Aus&amp;NZ"/>
      <sheetName val="Aus"/>
      <sheetName val="NZ"/>
      <sheetName val="Kor"/>
      <sheetName val="Kor-ING"/>
      <sheetName val="Kor-KB"/>
      <sheetName val="Taiwan"/>
      <sheetName val="Jap"/>
      <sheetName val="Rest of A-P"/>
      <sheetName val="Sum_Dummy"/>
      <sheetName val="Dummy1"/>
      <sheetName val="Dummy2"/>
      <sheetName val="Dummy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
          <cell r="F1">
            <v>2007</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Executive Summary EaR"/>
      <sheetName val="Executive Summary CaR"/>
      <sheetName val="Current risk profile ex-Budget"/>
      <sheetName val="Current risk profile"/>
      <sheetName val="Current risk profile 06Q4vs06Q3"/>
      <sheetName val="Current risk profile 06Q3"/>
      <sheetName val="Current risk profile 06Q3vs06Q2"/>
      <sheetName val="Current risk profile 06Q2"/>
      <sheetName val="Current risk profile 06Q2vsQ1"/>
      <sheetName val="Current risk profile 06Q1"/>
      <sheetName val="Current risk profile chg Q4vsQ1"/>
      <sheetName val="Current risk profile chg Q4vsQ2"/>
      <sheetName val="Current risk profile Q1"/>
      <sheetName val="Current risk profile Q2"/>
      <sheetName val=" Evolution of core metrics"/>
      <sheetName val="3. Single factor stresses"/>
      <sheetName val="4. Scenario overview"/>
      <sheetName val="4a. Global demand slump"/>
      <sheetName val="4b. Global real estate crisis"/>
      <sheetName val="4c. US crisis"/>
      <sheetName val="4d. Emerging market crisis"/>
      <sheetName val="4e. Yield curve flattening"/>
      <sheetName val="5. Key trends"/>
      <sheetName val="6. Concentrations"/>
      <sheetName val="8. Action tracking"/>
      <sheetName val="INPUTS"/>
      <sheetName val="EaR and CaR input"/>
      <sheetName val="Undiv input"/>
      <sheetName val="Economic capital input"/>
      <sheetName val="Scenario data input"/>
      <sheetName val="Concentration inputs"/>
      <sheetName val="Other inputs"/>
      <sheetName val="CHART DATA"/>
      <sheetName val="Wholesale risk profile"/>
      <sheetName val="Retail risk profile"/>
      <sheetName val="ING Direct risk profile"/>
      <sheetName val="Ins Americas risk profile"/>
      <sheetName val="Ins Asia Pac risk profile"/>
      <sheetName val="Ins Europe risk profile"/>
      <sheetName val="4. Limit breaches"/>
      <sheetName val="Appendix"/>
      <sheetName val="Real Estate"/>
      <sheetName val="1. Current risk (sep div)"/>
      <sheetName val="Diversification benefits"/>
      <sheetName val="1a. Wholesale (sep div)"/>
      <sheetName val="1b. Retail (sep div)"/>
      <sheetName val="1c. ING Direct (sep div)"/>
      <sheetName val="1d. Ins Americas (sep div)"/>
      <sheetName val="1e. Ins Asia Pac (sep div)"/>
      <sheetName val="1f. Ins Europe (sep d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row r="14">
          <cell r="B14" t="str">
            <v>Business Unit</v>
          </cell>
          <cell r="D14" t="str">
            <v>No change</v>
          </cell>
          <cell r="E14" t="str">
            <v>Developed down 30%</v>
          </cell>
          <cell r="F14" t="str">
            <v>US up 60%</v>
          </cell>
          <cell r="G14" t="str">
            <v>Emerging down 30%</v>
          </cell>
          <cell r="H14" t="str">
            <v>Emerging up 60%</v>
          </cell>
          <cell r="I14" t="str">
            <v>Euro flattening</v>
          </cell>
          <cell r="J14" t="str">
            <v>US flattening</v>
          </cell>
          <cell r="K14" t="str">
            <v>Up 1%</v>
          </cell>
          <cell r="L14" t="str">
            <v>Down 1%</v>
          </cell>
          <cell r="M14" t="str">
            <v>No change</v>
          </cell>
          <cell r="N14" t="str">
            <v>Developed down 30%</v>
          </cell>
          <cell r="O14" t="str">
            <v>Emerging down 30%</v>
          </cell>
          <cell r="P14" t="str">
            <v>US down 30%</v>
          </cell>
          <cell r="Q14" t="str">
            <v>No change</v>
          </cell>
          <cell r="R14" t="str">
            <v>Residential down 20%</v>
          </cell>
          <cell r="S14" t="str">
            <v>Commercial down 40%</v>
          </cell>
          <cell r="T14" t="str">
            <v>No change</v>
          </cell>
          <cell r="U14" t="str">
            <v>US-$ vs. € down 35%</v>
          </cell>
          <cell r="V14" t="str">
            <v>EM vs. € down 35%</v>
          </cell>
          <cell r="W14" t="str">
            <v>No change</v>
          </cell>
          <cell r="X14" t="str">
            <v>Wholesale EL up 130%</v>
          </cell>
          <cell r="Y14" t="str">
            <v>Retail up 130%</v>
          </cell>
          <cell r="Z14" t="str">
            <v>Retail mortgages EL up 20 bps</v>
          </cell>
          <cell r="AA14" t="str">
            <v>No change</v>
          </cell>
          <cell r="AB14" t="str">
            <v>Spreads up 100%</v>
          </cell>
        </row>
        <row r="15">
          <cell r="B15" t="str">
            <v>Wholesale Banking</v>
          </cell>
          <cell r="D15">
            <v>0</v>
          </cell>
          <cell r="E15">
            <v>0</v>
          </cell>
          <cell r="F15">
            <v>0</v>
          </cell>
          <cell r="G15">
            <v>0</v>
          </cell>
          <cell r="H15">
            <v>0</v>
          </cell>
          <cell r="I15">
            <v>0</v>
          </cell>
          <cell r="J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row>
        <row r="16">
          <cell r="B16" t="str">
            <v>General Whs Banking</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row>
        <row r="17">
          <cell r="B17" t="str">
            <v>Netherlands</v>
          </cell>
          <cell r="D17">
            <v>0</v>
          </cell>
          <cell r="E17">
            <v>-4.6829999999999998</v>
          </cell>
          <cell r="F17">
            <v>1.33</v>
          </cell>
          <cell r="G17">
            <v>5.9859999999999997E-2</v>
          </cell>
          <cell r="H17">
            <v>-1.188E-3</v>
          </cell>
          <cell r="I17">
            <v>4.1996000000000002</v>
          </cell>
          <cell r="J17">
            <v>-0.101114</v>
          </cell>
          <cell r="K17">
            <v>6.5286372530999985</v>
          </cell>
          <cell r="L17">
            <v>-6.4432367680999993</v>
          </cell>
          <cell r="M17">
            <v>0</v>
          </cell>
          <cell r="N17">
            <v>1.7581026449999999</v>
          </cell>
          <cell r="O17">
            <v>0</v>
          </cell>
          <cell r="P17">
            <v>0</v>
          </cell>
          <cell r="Q17">
            <v>0</v>
          </cell>
          <cell r="R17">
            <v>0</v>
          </cell>
          <cell r="S17">
            <v>0</v>
          </cell>
          <cell r="T17">
            <v>0</v>
          </cell>
          <cell r="U17">
            <v>0.11313224960310737</v>
          </cell>
          <cell r="V17">
            <v>0</v>
          </cell>
          <cell r="W17">
            <v>0</v>
          </cell>
          <cell r="X17">
            <v>-152.28566195902843</v>
          </cell>
          <cell r="Y17">
            <v>0</v>
          </cell>
          <cell r="Z17">
            <v>0</v>
          </cell>
          <cell r="AA17">
            <v>0</v>
          </cell>
          <cell r="AB17">
            <v>0</v>
          </cell>
        </row>
        <row r="18">
          <cell r="B18" t="str">
            <v>IBN</v>
          </cell>
          <cell r="D18">
            <v>0</v>
          </cell>
          <cell r="E18">
            <v>-4.6550000000000002</v>
          </cell>
          <cell r="F18">
            <v>1.77</v>
          </cell>
          <cell r="G18">
            <v>0</v>
          </cell>
          <cell r="H18">
            <v>0</v>
          </cell>
          <cell r="I18">
            <v>0.6996</v>
          </cell>
          <cell r="J18">
            <v>-0.154</v>
          </cell>
          <cell r="K18">
            <v>4.8778465095999994</v>
          </cell>
          <cell r="L18">
            <v>-4.9945183115999994</v>
          </cell>
          <cell r="M18">
            <v>0</v>
          </cell>
          <cell r="N18">
            <v>1.7581026449999999</v>
          </cell>
          <cell r="O18">
            <v>0</v>
          </cell>
          <cell r="P18">
            <v>0</v>
          </cell>
          <cell r="Q18">
            <v>0</v>
          </cell>
          <cell r="R18">
            <v>0</v>
          </cell>
          <cell r="S18">
            <v>0</v>
          </cell>
          <cell r="T18">
            <v>0</v>
          </cell>
          <cell r="U18">
            <v>3.4649188727767705E-2</v>
          </cell>
          <cell r="V18">
            <v>0</v>
          </cell>
          <cell r="W18">
            <v>0</v>
          </cell>
          <cell r="X18">
            <v>-146.44975150737199</v>
          </cell>
          <cell r="Y18">
            <v>0</v>
          </cell>
          <cell r="Z18">
            <v>0</v>
          </cell>
          <cell r="AA18">
            <v>0</v>
          </cell>
          <cell r="AB18">
            <v>0</v>
          </cell>
        </row>
        <row r="19">
          <cell r="B19" t="str">
            <v>ING Lease</v>
          </cell>
          <cell r="D19">
            <v>0</v>
          </cell>
          <cell r="E19">
            <v>-2.8000000000000001E-2</v>
          </cell>
          <cell r="F19">
            <v>-0.44</v>
          </cell>
          <cell r="G19">
            <v>5.9859999999999997E-2</v>
          </cell>
          <cell r="H19">
            <v>-1.188E-3</v>
          </cell>
          <cell r="I19">
            <v>3.5</v>
          </cell>
          <cell r="J19">
            <v>5.2886000000000002E-2</v>
          </cell>
          <cell r="K19">
            <v>1.6507907434999993</v>
          </cell>
          <cell r="L19">
            <v>-1.4487184564999995</v>
          </cell>
          <cell r="M19">
            <v>0</v>
          </cell>
          <cell r="N19">
            <v>0</v>
          </cell>
          <cell r="O19">
            <v>0</v>
          </cell>
          <cell r="P19">
            <v>0</v>
          </cell>
          <cell r="Q19">
            <v>0</v>
          </cell>
          <cell r="R19">
            <v>0</v>
          </cell>
          <cell r="S19">
            <v>0</v>
          </cell>
          <cell r="T19">
            <v>0</v>
          </cell>
          <cell r="U19">
            <v>7.8483060875339669E-2</v>
          </cell>
          <cell r="V19">
            <v>0</v>
          </cell>
          <cell r="W19">
            <v>0</v>
          </cell>
          <cell r="X19">
            <v>-5.8359104516564404</v>
          </cell>
          <cell r="Y19">
            <v>0</v>
          </cell>
          <cell r="Z19">
            <v>0</v>
          </cell>
          <cell r="AA19">
            <v>0</v>
          </cell>
          <cell r="AB19">
            <v>0</v>
          </cell>
        </row>
        <row r="20">
          <cell r="B20" t="str">
            <v>CenE Bankiers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B21" t="str">
            <v>NMB-Heller (50%)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row>
        <row r="22">
          <cell r="B22" t="str">
            <v>WIA</v>
          </cell>
          <cell r="D22">
            <v>0</v>
          </cell>
          <cell r="E22">
            <v>340.931868538201</v>
          </cell>
          <cell r="F22">
            <v>84</v>
          </cell>
          <cell r="G22">
            <v>1.879</v>
          </cell>
          <cell r="H22">
            <v>-3.1869999999999998</v>
          </cell>
          <cell r="I22">
            <v>-18.5</v>
          </cell>
          <cell r="J22">
            <v>-25.6</v>
          </cell>
          <cell r="K22">
            <v>-372.1764672924001</v>
          </cell>
          <cell r="L22">
            <v>384.68377764509978</v>
          </cell>
          <cell r="M22">
            <v>0</v>
          </cell>
          <cell r="N22">
            <v>39.305352567200103</v>
          </cell>
          <cell r="O22">
            <v>-5.4282390925000001</v>
          </cell>
          <cell r="P22">
            <v>-34.657281469499999</v>
          </cell>
          <cell r="Q22">
            <v>0</v>
          </cell>
          <cell r="R22">
            <v>0</v>
          </cell>
          <cell r="S22">
            <v>0</v>
          </cell>
          <cell r="T22">
            <v>0</v>
          </cell>
          <cell r="U22">
            <v>36.439984090800003</v>
          </cell>
          <cell r="V22">
            <v>-189.06068864069996</v>
          </cell>
          <cell r="W22">
            <v>0</v>
          </cell>
          <cell r="X22">
            <v>-137.068057778287</v>
          </cell>
          <cell r="Y22">
            <v>0</v>
          </cell>
          <cell r="Z22">
            <v>0</v>
          </cell>
          <cell r="AA22">
            <v>0</v>
          </cell>
          <cell r="AB22">
            <v>210</v>
          </cell>
        </row>
        <row r="23">
          <cell r="B23" t="str">
            <v>Whs Intl Banking AMS</v>
          </cell>
          <cell r="D23">
            <v>0</v>
          </cell>
          <cell r="E23">
            <v>340.931868538201</v>
          </cell>
          <cell r="F23">
            <v>84</v>
          </cell>
          <cell r="G23">
            <v>1.879</v>
          </cell>
          <cell r="H23">
            <v>-3.1869999999999998</v>
          </cell>
          <cell r="I23">
            <v>-18.5</v>
          </cell>
          <cell r="J23">
            <v>-25.6</v>
          </cell>
          <cell r="K23">
            <v>-372.1764672924001</v>
          </cell>
          <cell r="L23">
            <v>384.68377764509978</v>
          </cell>
          <cell r="M23">
            <v>0</v>
          </cell>
          <cell r="N23">
            <v>39.305352567200103</v>
          </cell>
          <cell r="O23">
            <v>-5.4282390925000001</v>
          </cell>
          <cell r="P23">
            <v>-34.657281469499999</v>
          </cell>
          <cell r="Q23">
            <v>0</v>
          </cell>
          <cell r="R23">
            <v>0</v>
          </cell>
          <cell r="S23">
            <v>0</v>
          </cell>
          <cell r="T23">
            <v>0</v>
          </cell>
          <cell r="U23">
            <v>36.439984090800003</v>
          </cell>
          <cell r="V23">
            <v>-189.06068864069996</v>
          </cell>
          <cell r="W23">
            <v>0</v>
          </cell>
          <cell r="X23">
            <v>-137.068057778287</v>
          </cell>
          <cell r="Y23">
            <v>0</v>
          </cell>
          <cell r="Z23">
            <v>0</v>
          </cell>
          <cell r="AA23">
            <v>0</v>
          </cell>
          <cell r="AB23">
            <v>210</v>
          </cell>
        </row>
        <row r="24">
          <cell r="B24" t="str">
            <v>Belgium</v>
          </cell>
          <cell r="D24">
            <v>0</v>
          </cell>
          <cell r="E24">
            <v>511.63258419349995</v>
          </cell>
          <cell r="F24">
            <v>21.200199999999999</v>
          </cell>
          <cell r="G24">
            <v>3.8679999999999999E-2</v>
          </cell>
          <cell r="H24">
            <v>-9.2999999999999999E-2</v>
          </cell>
          <cell r="I24">
            <v>233.2</v>
          </cell>
          <cell r="J24">
            <v>-10.992000000000001</v>
          </cell>
          <cell r="K24">
            <v>-386.30360429250015</v>
          </cell>
          <cell r="L24">
            <v>435.44720695710004</v>
          </cell>
          <cell r="M24">
            <v>0</v>
          </cell>
          <cell r="N24">
            <v>-78.239603677299797</v>
          </cell>
          <cell r="O24">
            <v>2.3163363400000001E-2</v>
          </cell>
          <cell r="P24">
            <v>-39.218621340600002</v>
          </cell>
          <cell r="Q24">
            <v>0</v>
          </cell>
          <cell r="R24">
            <v>0</v>
          </cell>
          <cell r="S24">
            <v>0</v>
          </cell>
          <cell r="T24">
            <v>0</v>
          </cell>
          <cell r="U24">
            <v>62.411501154500002</v>
          </cell>
          <cell r="V24">
            <v>-0.4346531474</v>
          </cell>
          <cell r="W24">
            <v>0</v>
          </cell>
          <cell r="X24">
            <v>-97.999866348649206</v>
          </cell>
          <cell r="Y24">
            <v>0</v>
          </cell>
          <cell r="Z24">
            <v>0</v>
          </cell>
          <cell r="AA24">
            <v>0</v>
          </cell>
          <cell r="AB24">
            <v>14.878</v>
          </cell>
        </row>
        <row r="25">
          <cell r="B25" t="str">
            <v>ING Belgium</v>
          </cell>
          <cell r="D25">
            <v>0</v>
          </cell>
          <cell r="E25">
            <v>509.00258419349996</v>
          </cell>
          <cell r="F25">
            <v>21.2</v>
          </cell>
          <cell r="G25">
            <v>3.8679999999999999E-2</v>
          </cell>
          <cell r="H25">
            <v>-9.2999999999999999E-2</v>
          </cell>
          <cell r="I25">
            <v>239</v>
          </cell>
          <cell r="J25">
            <v>-10.992000000000001</v>
          </cell>
          <cell r="K25">
            <v>-383.26729919140018</v>
          </cell>
          <cell r="L25">
            <v>432.09308306399998</v>
          </cell>
          <cell r="M25">
            <v>0</v>
          </cell>
          <cell r="N25">
            <v>-78.239603677299797</v>
          </cell>
          <cell r="O25">
            <v>2.3163363400000001E-2</v>
          </cell>
          <cell r="P25">
            <v>-39.218621340600002</v>
          </cell>
          <cell r="Q25">
            <v>0</v>
          </cell>
          <cell r="R25">
            <v>0</v>
          </cell>
          <cell r="S25">
            <v>0</v>
          </cell>
          <cell r="T25">
            <v>0</v>
          </cell>
          <cell r="U25">
            <v>62.411501154500002</v>
          </cell>
          <cell r="V25">
            <v>-0.4346531474</v>
          </cell>
          <cell r="W25">
            <v>0</v>
          </cell>
          <cell r="X25">
            <v>-59.140274251967099</v>
          </cell>
          <cell r="Y25">
            <v>0</v>
          </cell>
          <cell r="Z25">
            <v>0</v>
          </cell>
          <cell r="AA25">
            <v>0</v>
          </cell>
          <cell r="AB25">
            <v>14.878</v>
          </cell>
        </row>
        <row r="26">
          <cell r="B26" t="str">
            <v>Intl Banking SWE</v>
          </cell>
          <cell r="D26">
            <v>0</v>
          </cell>
          <cell r="E26">
            <v>2.63</v>
          </cell>
          <cell r="F26">
            <v>2.0000000000000001E-4</v>
          </cell>
          <cell r="G26">
            <v>0</v>
          </cell>
          <cell r="H26">
            <v>0</v>
          </cell>
          <cell r="I26">
            <v>-5.8</v>
          </cell>
          <cell r="J26">
            <v>0</v>
          </cell>
          <cell r="K26">
            <v>-3.0363051010999964</v>
          </cell>
          <cell r="L26">
            <v>3.3541238931000015</v>
          </cell>
          <cell r="M26">
            <v>0</v>
          </cell>
          <cell r="N26">
            <v>0</v>
          </cell>
          <cell r="O26">
            <v>0</v>
          </cell>
          <cell r="P26">
            <v>0</v>
          </cell>
          <cell r="Q26">
            <v>0</v>
          </cell>
          <cell r="R26">
            <v>0</v>
          </cell>
          <cell r="S26">
            <v>0</v>
          </cell>
          <cell r="T26">
            <v>0</v>
          </cell>
          <cell r="U26">
            <v>0</v>
          </cell>
          <cell r="V26">
            <v>0</v>
          </cell>
          <cell r="W26">
            <v>0</v>
          </cell>
          <cell r="X26">
            <v>-38.859592096682107</v>
          </cell>
          <cell r="Y26">
            <v>0</v>
          </cell>
          <cell r="Z26">
            <v>0</v>
          </cell>
          <cell r="AA26">
            <v>0</v>
          </cell>
          <cell r="AB26">
            <v>0</v>
          </cell>
        </row>
        <row r="27">
          <cell r="B27" t="str">
            <v>Central Europe</v>
          </cell>
          <cell r="D27">
            <v>0</v>
          </cell>
          <cell r="E27">
            <v>2.7279999999999998</v>
          </cell>
          <cell r="F27">
            <v>-1.7</v>
          </cell>
          <cell r="G27">
            <v>4.5809999999999995</v>
          </cell>
          <cell r="H27">
            <v>-9.0650000000000013</v>
          </cell>
          <cell r="I27">
            <v>-1.6</v>
          </cell>
          <cell r="J27">
            <v>-1.2829999999999999</v>
          </cell>
          <cell r="K27">
            <v>-3.6698524791999989</v>
          </cell>
          <cell r="L27">
            <v>3.831667227200001</v>
          </cell>
          <cell r="M27">
            <v>0</v>
          </cell>
          <cell r="N27">
            <v>0</v>
          </cell>
          <cell r="O27">
            <v>0</v>
          </cell>
          <cell r="P27">
            <v>0</v>
          </cell>
          <cell r="Q27">
            <v>0</v>
          </cell>
          <cell r="R27">
            <v>0</v>
          </cell>
          <cell r="S27">
            <v>0</v>
          </cell>
          <cell r="T27">
            <v>0</v>
          </cell>
          <cell r="U27">
            <v>11.993461061400001</v>
          </cell>
          <cell r="V27">
            <v>-2.6485784006999995</v>
          </cell>
          <cell r="W27">
            <v>0</v>
          </cell>
          <cell r="X27">
            <v>-127</v>
          </cell>
          <cell r="Y27">
            <v>0</v>
          </cell>
          <cell r="Z27">
            <v>0</v>
          </cell>
          <cell r="AA27">
            <v>0</v>
          </cell>
          <cell r="AB27">
            <v>-3.6549999999999998</v>
          </cell>
        </row>
        <row r="28">
          <cell r="B28" t="str">
            <v>Poland</v>
          </cell>
          <cell r="D28">
            <v>0</v>
          </cell>
          <cell r="E28">
            <v>2.17</v>
          </cell>
          <cell r="G28">
            <v>-1.6897</v>
          </cell>
          <cell r="H28">
            <v>2.5</v>
          </cell>
          <cell r="K28">
            <v>-1.5684661966999995</v>
          </cell>
          <cell r="L28">
            <v>1.5821346186999998</v>
          </cell>
          <cell r="M28">
            <v>0</v>
          </cell>
          <cell r="N28">
            <v>0</v>
          </cell>
          <cell r="O28">
            <v>0</v>
          </cell>
          <cell r="P28">
            <v>0</v>
          </cell>
          <cell r="Q28">
            <v>0</v>
          </cell>
          <cell r="R28">
            <v>0</v>
          </cell>
          <cell r="S28">
            <v>0</v>
          </cell>
          <cell r="T28">
            <v>0</v>
          </cell>
          <cell r="U28">
            <v>1.0133976840999999</v>
          </cell>
          <cell r="V28">
            <v>2.8537377176000001</v>
          </cell>
          <cell r="W28">
            <v>0</v>
          </cell>
          <cell r="X28">
            <v>0</v>
          </cell>
          <cell r="Y28">
            <v>0</v>
          </cell>
          <cell r="Z28">
            <v>0</v>
          </cell>
          <cell r="AA28">
            <v>0</v>
          </cell>
        </row>
        <row r="29">
          <cell r="B29" t="str">
            <v>Budapest</v>
          </cell>
          <cell r="D29">
            <v>0</v>
          </cell>
          <cell r="E29">
            <v>0.5</v>
          </cell>
          <cell r="G29">
            <v>0.97599999999999998</v>
          </cell>
          <cell r="H29">
            <v>-1.7</v>
          </cell>
          <cell r="K29">
            <v>-1.0606351355999999</v>
          </cell>
          <cell r="L29">
            <v>1.082030378</v>
          </cell>
          <cell r="M29">
            <v>0</v>
          </cell>
          <cell r="N29">
            <v>0</v>
          </cell>
          <cell r="O29">
            <v>0</v>
          </cell>
          <cell r="P29">
            <v>0</v>
          </cell>
          <cell r="Q29">
            <v>0</v>
          </cell>
          <cell r="R29">
            <v>0</v>
          </cell>
          <cell r="S29">
            <v>0</v>
          </cell>
          <cell r="T29">
            <v>0</v>
          </cell>
          <cell r="U29">
            <v>-0.1012523557</v>
          </cell>
          <cell r="V29">
            <v>-7.0612671299999999E-2</v>
          </cell>
          <cell r="W29">
            <v>0</v>
          </cell>
          <cell r="X29">
            <v>0</v>
          </cell>
          <cell r="Y29">
            <v>0</v>
          </cell>
          <cell r="Z29">
            <v>0</v>
          </cell>
          <cell r="AA29">
            <v>0</v>
          </cell>
        </row>
        <row r="30">
          <cell r="B30" t="str">
            <v>Prague</v>
          </cell>
          <cell r="D30">
            <v>0</v>
          </cell>
          <cell r="E30">
            <v>-0.92</v>
          </cell>
          <cell r="G30">
            <v>-0.13900000000000001</v>
          </cell>
          <cell r="H30">
            <v>0.5</v>
          </cell>
          <cell r="K30">
            <v>1.1818268608000004</v>
          </cell>
          <cell r="L30">
            <v>-1.2000463355999995</v>
          </cell>
          <cell r="M30">
            <v>0</v>
          </cell>
          <cell r="N30">
            <v>0</v>
          </cell>
          <cell r="O30">
            <v>0</v>
          </cell>
          <cell r="P30">
            <v>0</v>
          </cell>
          <cell r="Q30">
            <v>0</v>
          </cell>
          <cell r="R30">
            <v>0</v>
          </cell>
          <cell r="S30">
            <v>0</v>
          </cell>
          <cell r="T30">
            <v>0</v>
          </cell>
          <cell r="U30">
            <v>-4.5376578399999999E-2</v>
          </cell>
          <cell r="V30">
            <v>-2.4212879506</v>
          </cell>
          <cell r="W30">
            <v>0</v>
          </cell>
          <cell r="X30">
            <v>0</v>
          </cell>
          <cell r="Y30">
            <v>0</v>
          </cell>
          <cell r="Z30">
            <v>0</v>
          </cell>
          <cell r="AA30">
            <v>0</v>
          </cell>
        </row>
        <row r="31">
          <cell r="B31" t="str">
            <v>Bratislava</v>
          </cell>
          <cell r="D31">
            <v>0</v>
          </cell>
          <cell r="E31">
            <v>0.9</v>
          </cell>
          <cell r="G31">
            <v>0.12</v>
          </cell>
          <cell r="H31">
            <v>0.19800000000000001</v>
          </cell>
          <cell r="K31">
            <v>-0.85791122749999993</v>
          </cell>
          <cell r="L31">
            <v>0.96848594809999955</v>
          </cell>
          <cell r="M31">
            <v>0</v>
          </cell>
          <cell r="N31">
            <v>0</v>
          </cell>
          <cell r="O31">
            <v>0</v>
          </cell>
          <cell r="P31">
            <v>0</v>
          </cell>
          <cell r="Q31">
            <v>0</v>
          </cell>
          <cell r="R31">
            <v>0</v>
          </cell>
          <cell r="S31">
            <v>0</v>
          </cell>
          <cell r="T31">
            <v>0</v>
          </cell>
          <cell r="U31">
            <v>-0.2707802903</v>
          </cell>
          <cell r="V31">
            <v>-2.1392005524999997</v>
          </cell>
          <cell r="W31">
            <v>0</v>
          </cell>
          <cell r="X31">
            <v>0</v>
          </cell>
          <cell r="Y31">
            <v>0</v>
          </cell>
          <cell r="Z31">
            <v>0</v>
          </cell>
          <cell r="AA31">
            <v>0</v>
          </cell>
        </row>
        <row r="32">
          <cell r="B32" t="str">
            <v>Bucharest</v>
          </cell>
          <cell r="D32">
            <v>0</v>
          </cell>
          <cell r="E32">
            <v>-0.1</v>
          </cell>
          <cell r="G32">
            <v>0.76570000000000005</v>
          </cell>
          <cell r="H32">
            <v>-1.897</v>
          </cell>
          <cell r="K32">
            <v>-2.593972590000004E-2</v>
          </cell>
          <cell r="L32">
            <v>1.2266944700000037E-2</v>
          </cell>
          <cell r="M32">
            <v>0</v>
          </cell>
          <cell r="N32">
            <v>0</v>
          </cell>
          <cell r="O32">
            <v>0</v>
          </cell>
          <cell r="P32">
            <v>0</v>
          </cell>
          <cell r="Q32">
            <v>0</v>
          </cell>
          <cell r="R32">
            <v>0</v>
          </cell>
          <cell r="S32">
            <v>0</v>
          </cell>
          <cell r="T32">
            <v>0</v>
          </cell>
          <cell r="U32">
            <v>-2.6667669999999997E-2</v>
          </cell>
          <cell r="V32">
            <v>0.2309364767</v>
          </cell>
          <cell r="W32">
            <v>0</v>
          </cell>
          <cell r="X32">
            <v>0</v>
          </cell>
          <cell r="Y32">
            <v>0</v>
          </cell>
          <cell r="Z32">
            <v>0</v>
          </cell>
          <cell r="AA32">
            <v>0</v>
          </cell>
        </row>
        <row r="33">
          <cell r="B33" t="str">
            <v>Germany</v>
          </cell>
        </row>
        <row r="34">
          <cell r="B34" t="str">
            <v>Sofia</v>
          </cell>
          <cell r="D34">
            <v>0</v>
          </cell>
          <cell r="E34">
            <v>1.2E-2</v>
          </cell>
          <cell r="G34">
            <v>2.4</v>
          </cell>
          <cell r="H34">
            <v>-4.9539999999999997</v>
          </cell>
          <cell r="K34">
            <v>-3.5749476199999998E-2</v>
          </cell>
          <cell r="L34">
            <v>3.617225020000002E-2</v>
          </cell>
          <cell r="M34">
            <v>0</v>
          </cell>
          <cell r="N34">
            <v>0</v>
          </cell>
          <cell r="O34">
            <v>0</v>
          </cell>
          <cell r="P34">
            <v>0</v>
          </cell>
          <cell r="Q34">
            <v>0</v>
          </cell>
          <cell r="R34">
            <v>0</v>
          </cell>
          <cell r="S34">
            <v>0</v>
          </cell>
          <cell r="T34">
            <v>0</v>
          </cell>
          <cell r="U34">
            <v>1.9365525500000001E-2</v>
          </cell>
          <cell r="V34">
            <v>10.2120642767</v>
          </cell>
          <cell r="W34">
            <v>0</v>
          </cell>
          <cell r="X34">
            <v>0</v>
          </cell>
          <cell r="Y34">
            <v>0</v>
          </cell>
          <cell r="Z34">
            <v>0</v>
          </cell>
          <cell r="AA34">
            <v>0</v>
          </cell>
        </row>
        <row r="35">
          <cell r="B35" t="str">
            <v>Istanbul</v>
          </cell>
          <cell r="D35">
            <v>0</v>
          </cell>
          <cell r="E35">
            <v>0</v>
          </cell>
          <cell r="G35">
            <v>0</v>
          </cell>
          <cell r="H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B36" t="str">
            <v>Moscow</v>
          </cell>
          <cell r="D36">
            <v>0</v>
          </cell>
          <cell r="E36">
            <v>0.156</v>
          </cell>
          <cell r="G36">
            <v>2.1379999999999999</v>
          </cell>
          <cell r="H36">
            <v>-3.694</v>
          </cell>
          <cell r="K36">
            <v>-1.2915485129000002</v>
          </cell>
          <cell r="L36">
            <v>1.3389652113000003</v>
          </cell>
          <cell r="M36">
            <v>0</v>
          </cell>
          <cell r="N36">
            <v>0</v>
          </cell>
          <cell r="O36">
            <v>0</v>
          </cell>
          <cell r="P36">
            <v>0</v>
          </cell>
          <cell r="Q36">
            <v>0</v>
          </cell>
          <cell r="R36">
            <v>0</v>
          </cell>
          <cell r="S36">
            <v>0</v>
          </cell>
          <cell r="T36">
            <v>0</v>
          </cell>
          <cell r="U36">
            <v>11.7004045121</v>
          </cell>
          <cell r="V36">
            <v>-11.591243632799999</v>
          </cell>
          <cell r="W36">
            <v>0</v>
          </cell>
          <cell r="X36">
            <v>0</v>
          </cell>
          <cell r="Y36">
            <v>0</v>
          </cell>
          <cell r="Z36">
            <v>0</v>
          </cell>
          <cell r="AA36">
            <v>0</v>
          </cell>
        </row>
        <row r="37">
          <cell r="B37" t="str">
            <v>Kiev</v>
          </cell>
          <cell r="D37">
            <v>0</v>
          </cell>
          <cell r="E37">
            <v>0.01</v>
          </cell>
          <cell r="G37">
            <v>0.01</v>
          </cell>
          <cell r="H37">
            <v>-1.7999999999999999E-2</v>
          </cell>
          <cell r="K37">
            <v>-1.1429065199999986E-2</v>
          </cell>
          <cell r="L37">
            <v>1.1658211799999997E-2</v>
          </cell>
          <cell r="M37">
            <v>0</v>
          </cell>
          <cell r="N37">
            <v>0</v>
          </cell>
          <cell r="O37">
            <v>0</v>
          </cell>
          <cell r="P37">
            <v>0</v>
          </cell>
          <cell r="Q37">
            <v>0</v>
          </cell>
          <cell r="R37">
            <v>0</v>
          </cell>
          <cell r="S37">
            <v>0</v>
          </cell>
          <cell r="T37">
            <v>0</v>
          </cell>
          <cell r="U37">
            <v>-0.29562976590000001</v>
          </cell>
          <cell r="V37">
            <v>0.27702793549999999</v>
          </cell>
          <cell r="W37">
            <v>0</v>
          </cell>
          <cell r="X37">
            <v>0</v>
          </cell>
          <cell r="Y37">
            <v>0</v>
          </cell>
          <cell r="Z37">
            <v>0</v>
          </cell>
          <cell r="AA37">
            <v>0</v>
          </cell>
        </row>
        <row r="38">
          <cell r="B38" t="str">
            <v>Vienna</v>
          </cell>
          <cell r="D38">
            <v>0</v>
          </cell>
          <cell r="E38">
            <v>0</v>
          </cell>
          <cell r="G38">
            <v>0</v>
          </cell>
          <cell r="H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B39" t="str">
            <v>Greece</v>
          </cell>
          <cell r="D39">
            <v>0</v>
          </cell>
          <cell r="E39">
            <v>0</v>
          </cell>
          <cell r="G39">
            <v>0</v>
          </cell>
          <cell r="H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row r="40">
          <cell r="B40" t="str">
            <v>United Kingdom</v>
          </cell>
          <cell r="D40">
            <v>0</v>
          </cell>
          <cell r="E40">
            <v>29.3</v>
          </cell>
          <cell r="F40">
            <v>-35.4</v>
          </cell>
          <cell r="G40">
            <v>-9.99</v>
          </cell>
          <cell r="H40">
            <v>20.3</v>
          </cell>
          <cell r="I40">
            <v>-0.3</v>
          </cell>
          <cell r="J40">
            <v>8.1170000000000009</v>
          </cell>
          <cell r="K40">
            <v>-19.435030185400006</v>
          </cell>
          <cell r="L40">
            <v>21.974358401800004</v>
          </cell>
          <cell r="M40">
            <v>0</v>
          </cell>
          <cell r="N40">
            <v>0.99753736000000004</v>
          </cell>
          <cell r="O40">
            <v>-1.611929867</v>
          </cell>
          <cell r="P40">
            <v>2.5179493370000001</v>
          </cell>
          <cell r="Q40">
            <v>0</v>
          </cell>
          <cell r="R40">
            <v>0</v>
          </cell>
          <cell r="S40">
            <v>0</v>
          </cell>
          <cell r="T40">
            <v>0</v>
          </cell>
          <cell r="U40">
            <v>3.4973600909</v>
          </cell>
          <cell r="V40">
            <v>-7.5875946879000002</v>
          </cell>
          <cell r="W40">
            <v>0</v>
          </cell>
          <cell r="X40">
            <v>-9.5</v>
          </cell>
          <cell r="Y40">
            <v>0</v>
          </cell>
          <cell r="Z40">
            <v>0</v>
          </cell>
          <cell r="AA40">
            <v>0</v>
          </cell>
          <cell r="AB40">
            <v>-57.1</v>
          </cell>
        </row>
        <row r="41">
          <cell r="B41" t="str">
            <v>Intl Banking UK</v>
          </cell>
          <cell r="D41">
            <v>0</v>
          </cell>
          <cell r="E41">
            <v>29.3</v>
          </cell>
          <cell r="F41">
            <v>-35.4</v>
          </cell>
          <cell r="G41">
            <v>-9.99</v>
          </cell>
          <cell r="H41">
            <v>20.3</v>
          </cell>
          <cell r="I41">
            <v>-0.3</v>
          </cell>
          <cell r="J41">
            <v>8.1170000000000009</v>
          </cell>
          <cell r="K41">
            <v>-19.435030185400006</v>
          </cell>
          <cell r="L41">
            <v>21.974358401800004</v>
          </cell>
          <cell r="M41">
            <v>0</v>
          </cell>
          <cell r="N41">
            <v>0.99753736000000004</v>
          </cell>
          <cell r="O41">
            <v>-1.611929867</v>
          </cell>
          <cell r="P41">
            <v>2.5179493370000001</v>
          </cell>
          <cell r="Q41">
            <v>0</v>
          </cell>
          <cell r="R41">
            <v>0</v>
          </cell>
          <cell r="S41">
            <v>0</v>
          </cell>
          <cell r="T41">
            <v>0</v>
          </cell>
          <cell r="U41">
            <v>3.4973600909</v>
          </cell>
          <cell r="V41">
            <v>-7.5875946879000002</v>
          </cell>
          <cell r="W41">
            <v>0</v>
          </cell>
          <cell r="X41">
            <v>-9.5</v>
          </cell>
          <cell r="Y41">
            <v>0</v>
          </cell>
          <cell r="Z41">
            <v>0</v>
          </cell>
          <cell r="AA41">
            <v>0</v>
          </cell>
          <cell r="AB41">
            <v>-57.1</v>
          </cell>
        </row>
        <row r="42">
          <cell r="B42" t="str">
            <v>Americas</v>
          </cell>
          <cell r="D42">
            <v>0</v>
          </cell>
          <cell r="E42">
            <v>75.964324000000005</v>
          </cell>
          <cell r="F42">
            <v>-87.507000000000005</v>
          </cell>
          <cell r="G42">
            <v>77.335700000000003</v>
          </cell>
          <cell r="H42">
            <v>-116.4674</v>
          </cell>
          <cell r="I42">
            <v>-1.2989999999999999</v>
          </cell>
          <cell r="J42">
            <v>-0.57207599999999914</v>
          </cell>
          <cell r="K42">
            <v>-77.608771221099971</v>
          </cell>
          <cell r="L42">
            <v>83.316173965400012</v>
          </cell>
          <cell r="M42">
            <v>0</v>
          </cell>
          <cell r="N42">
            <v>0</v>
          </cell>
          <cell r="O42">
            <v>0</v>
          </cell>
          <cell r="P42">
            <v>0</v>
          </cell>
          <cell r="Q42">
            <v>0</v>
          </cell>
          <cell r="R42">
            <v>0</v>
          </cell>
          <cell r="S42">
            <v>0</v>
          </cell>
          <cell r="T42">
            <v>0</v>
          </cell>
          <cell r="U42">
            <v>-6.0125978610999997</v>
          </cell>
          <cell r="V42">
            <v>6.4770448994999992</v>
          </cell>
          <cell r="W42">
            <v>0</v>
          </cell>
          <cell r="X42">
            <v>-17.541481255117802</v>
          </cell>
          <cell r="Y42">
            <v>0</v>
          </cell>
          <cell r="Z42">
            <v>0</v>
          </cell>
          <cell r="AA42">
            <v>0</v>
          </cell>
          <cell r="AB42">
            <v>-36.799999999999997</v>
          </cell>
        </row>
        <row r="43">
          <cell r="B43" t="str">
            <v>New York</v>
          </cell>
          <cell r="D43">
            <v>0</v>
          </cell>
          <cell r="E43">
            <v>73.959999999999994</v>
          </cell>
          <cell r="F43">
            <v>-82.6</v>
          </cell>
          <cell r="G43">
            <v>2.7000000000000001E-3</v>
          </cell>
          <cell r="H43">
            <v>-5.4000000000000003E-3</v>
          </cell>
          <cell r="I43">
            <v>0</v>
          </cell>
          <cell r="J43">
            <v>3.9870000000000001</v>
          </cell>
          <cell r="K43">
            <v>-52.441586194199992</v>
          </cell>
          <cell r="L43">
            <v>56.765379791300006</v>
          </cell>
          <cell r="M43">
            <v>0</v>
          </cell>
          <cell r="N43">
            <v>0</v>
          </cell>
          <cell r="O43">
            <v>0</v>
          </cell>
          <cell r="P43">
            <v>0</v>
          </cell>
          <cell r="Q43">
            <v>0</v>
          </cell>
          <cell r="R43">
            <v>0</v>
          </cell>
          <cell r="S43">
            <v>0</v>
          </cell>
          <cell r="T43">
            <v>0</v>
          </cell>
          <cell r="U43">
            <v>0.1706089079</v>
          </cell>
          <cell r="V43">
            <v>-2.8672193800000006E-2</v>
          </cell>
          <cell r="W43">
            <v>0</v>
          </cell>
          <cell r="X43">
            <v>0</v>
          </cell>
          <cell r="Y43">
            <v>0</v>
          </cell>
          <cell r="Z43">
            <v>0</v>
          </cell>
          <cell r="AA43">
            <v>0</v>
          </cell>
        </row>
        <row r="44">
          <cell r="B44" t="str">
            <v>Buenos Aires</v>
          </cell>
          <cell r="D44">
            <v>0</v>
          </cell>
          <cell r="E44">
            <v>1.29E-2</v>
          </cell>
          <cell r="F44">
            <v>-2.4E-2</v>
          </cell>
          <cell r="G44">
            <v>0.29799999999999999</v>
          </cell>
          <cell r="H44">
            <v>-0.6</v>
          </cell>
          <cell r="I44">
            <v>0</v>
          </cell>
          <cell r="J44">
            <v>-2.8660000000000001E-3</v>
          </cell>
          <cell r="K44">
            <v>5.0399107799999995E-2</v>
          </cell>
          <cell r="L44">
            <v>-5.1080698300000005E-2</v>
          </cell>
          <cell r="M44">
            <v>0</v>
          </cell>
          <cell r="N44">
            <v>0</v>
          </cell>
          <cell r="O44">
            <v>0</v>
          </cell>
          <cell r="P44">
            <v>0</v>
          </cell>
          <cell r="Q44">
            <v>0</v>
          </cell>
          <cell r="R44">
            <v>0</v>
          </cell>
          <cell r="S44">
            <v>0</v>
          </cell>
          <cell r="T44">
            <v>0</v>
          </cell>
          <cell r="U44">
            <v>6.2152286000000008E-3</v>
          </cell>
          <cell r="V44">
            <v>-0.11510019349999999</v>
          </cell>
          <cell r="W44">
            <v>0</v>
          </cell>
          <cell r="X44">
            <v>0</v>
          </cell>
          <cell r="Y44">
            <v>0</v>
          </cell>
          <cell r="Z44">
            <v>0</v>
          </cell>
          <cell r="AA44">
            <v>0</v>
          </cell>
        </row>
        <row r="45">
          <cell r="B45" t="str">
            <v>Mexico City</v>
          </cell>
          <cell r="D45">
            <v>0</v>
          </cell>
          <cell r="E45">
            <v>-2.157</v>
          </cell>
          <cell r="F45">
            <v>3.169</v>
          </cell>
          <cell r="G45">
            <v>68.989999999999995</v>
          </cell>
          <cell r="H45">
            <v>-100.86199999999999</v>
          </cell>
          <cell r="I45">
            <v>0</v>
          </cell>
          <cell r="J45">
            <v>1.123</v>
          </cell>
          <cell r="K45">
            <v>-18.381243458199993</v>
          </cell>
          <cell r="L45">
            <v>19.699282017699993</v>
          </cell>
          <cell r="M45">
            <v>0</v>
          </cell>
          <cell r="N45">
            <v>0</v>
          </cell>
          <cell r="O45">
            <v>0</v>
          </cell>
          <cell r="P45">
            <v>0</v>
          </cell>
          <cell r="Q45">
            <v>0</v>
          </cell>
          <cell r="R45">
            <v>0</v>
          </cell>
          <cell r="S45">
            <v>0</v>
          </cell>
          <cell r="T45">
            <v>0</v>
          </cell>
          <cell r="U45">
            <v>-7.2257368077999997</v>
          </cell>
          <cell r="V45">
            <v>7.4698260011999995</v>
          </cell>
          <cell r="W45">
            <v>0</v>
          </cell>
          <cell r="X45">
            <v>0</v>
          </cell>
          <cell r="Y45">
            <v>0</v>
          </cell>
          <cell r="Z45">
            <v>0</v>
          </cell>
          <cell r="AA45">
            <v>0</v>
          </cell>
        </row>
        <row r="46">
          <cell r="B46" t="str">
            <v>Sao Paulo</v>
          </cell>
          <cell r="D46">
            <v>0</v>
          </cell>
          <cell r="E46">
            <v>-1.5759999999999999E-3</v>
          </cell>
          <cell r="F46">
            <v>3.0000000000000001E-3</v>
          </cell>
          <cell r="G46">
            <v>8.0449999999999999</v>
          </cell>
          <cell r="H46">
            <v>-15</v>
          </cell>
          <cell r="I46">
            <v>0</v>
          </cell>
          <cell r="J46">
            <v>3.79E-3</v>
          </cell>
          <cell r="K46">
            <v>-1.9204612928</v>
          </cell>
          <cell r="L46">
            <v>1.9510030009000008</v>
          </cell>
          <cell r="M46">
            <v>0</v>
          </cell>
          <cell r="N46">
            <v>0</v>
          </cell>
          <cell r="O46">
            <v>0</v>
          </cell>
          <cell r="P46">
            <v>0</v>
          </cell>
          <cell r="Q46">
            <v>0</v>
          </cell>
          <cell r="R46">
            <v>0</v>
          </cell>
          <cell r="S46">
            <v>0</v>
          </cell>
          <cell r="T46">
            <v>0</v>
          </cell>
          <cell r="U46">
            <v>1.0954152509999999</v>
          </cell>
          <cell r="V46">
            <v>-0.84900871440000003</v>
          </cell>
          <cell r="W46">
            <v>0</v>
          </cell>
          <cell r="X46">
            <v>0</v>
          </cell>
          <cell r="Y46">
            <v>0</v>
          </cell>
          <cell r="Z46">
            <v>0</v>
          </cell>
          <cell r="AA46">
            <v>0</v>
          </cell>
        </row>
        <row r="47">
          <cell r="B47" t="str">
            <v>Curacao</v>
          </cell>
          <cell r="D47">
            <v>0</v>
          </cell>
          <cell r="E47">
            <v>4.1500000000000004</v>
          </cell>
          <cell r="F47">
            <v>-8.0549999999999997</v>
          </cell>
          <cell r="G47">
            <v>0</v>
          </cell>
          <cell r="H47">
            <v>0</v>
          </cell>
          <cell r="I47">
            <v>0</v>
          </cell>
          <cell r="J47">
            <v>-5.6829999999999998</v>
          </cell>
          <cell r="K47">
            <v>-4.9158793837000001</v>
          </cell>
          <cell r="L47">
            <v>4.9515898537999998</v>
          </cell>
          <cell r="M47">
            <v>0</v>
          </cell>
          <cell r="N47">
            <v>0</v>
          </cell>
          <cell r="O47">
            <v>0</v>
          </cell>
          <cell r="P47">
            <v>0</v>
          </cell>
          <cell r="Q47">
            <v>0</v>
          </cell>
          <cell r="R47">
            <v>0</v>
          </cell>
          <cell r="S47">
            <v>0</v>
          </cell>
          <cell r="T47">
            <v>0</v>
          </cell>
          <cell r="U47">
            <v>-5.9100440799999994E-2</v>
          </cell>
          <cell r="V47">
            <v>0</v>
          </cell>
          <cell r="W47">
            <v>0</v>
          </cell>
          <cell r="X47">
            <v>0</v>
          </cell>
          <cell r="Y47">
            <v>0</v>
          </cell>
          <cell r="Z47">
            <v>0</v>
          </cell>
          <cell r="AA47">
            <v>0</v>
          </cell>
        </row>
        <row r="48">
          <cell r="B48" t="str">
            <v>Santiago</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row>
        <row r="49">
          <cell r="B49" t="str">
            <v>Asia</v>
          </cell>
          <cell r="D49">
            <v>0</v>
          </cell>
          <cell r="E49">
            <v>12.6</v>
          </cell>
          <cell r="F49">
            <v>-8.1150000000000002</v>
          </cell>
          <cell r="G49">
            <v>10.79</v>
          </cell>
          <cell r="H49">
            <v>-20</v>
          </cell>
          <cell r="I49">
            <v>-4</v>
          </cell>
          <cell r="J49">
            <v>-3.97</v>
          </cell>
          <cell r="K49">
            <v>-30.291711805599995</v>
          </cell>
          <cell r="L49">
            <v>28.97485932170002</v>
          </cell>
          <cell r="M49">
            <v>0</v>
          </cell>
          <cell r="N49">
            <v>0</v>
          </cell>
          <cell r="O49">
            <v>0</v>
          </cell>
          <cell r="P49">
            <v>0</v>
          </cell>
          <cell r="Q49">
            <v>0</v>
          </cell>
          <cell r="R49">
            <v>0</v>
          </cell>
          <cell r="S49">
            <v>0</v>
          </cell>
          <cell r="T49">
            <v>0</v>
          </cell>
          <cell r="U49">
            <v>2.1444837885999966</v>
          </cell>
          <cell r="V49">
            <v>-74.48384021950001</v>
          </cell>
          <cell r="W49">
            <v>0</v>
          </cell>
          <cell r="X49">
            <v>-18.657295597970798</v>
          </cell>
          <cell r="Y49">
            <v>0</v>
          </cell>
          <cell r="Z49">
            <v>0</v>
          </cell>
          <cell r="AA49">
            <v>0</v>
          </cell>
          <cell r="AB49">
            <v>-5.9649999999999999</v>
          </cell>
        </row>
        <row r="50">
          <cell r="B50" t="str">
            <v>Intl Banking Asia</v>
          </cell>
          <cell r="D50">
            <v>0</v>
          </cell>
          <cell r="E50">
            <v>12.6</v>
          </cell>
          <cell r="F50">
            <v>-8.1150000000000002</v>
          </cell>
          <cell r="G50">
            <v>10.79</v>
          </cell>
          <cell r="H50">
            <v>-20</v>
          </cell>
          <cell r="I50">
            <v>-4</v>
          </cell>
          <cell r="J50">
            <v>-3.97</v>
          </cell>
          <cell r="K50">
            <v>-30.291711805599995</v>
          </cell>
          <cell r="L50">
            <v>28.97485932170002</v>
          </cell>
          <cell r="M50">
            <v>0</v>
          </cell>
          <cell r="N50">
            <v>0</v>
          </cell>
          <cell r="O50">
            <v>0</v>
          </cell>
          <cell r="P50">
            <v>0</v>
          </cell>
          <cell r="Q50">
            <v>0</v>
          </cell>
          <cell r="R50">
            <v>0</v>
          </cell>
          <cell r="S50">
            <v>0</v>
          </cell>
          <cell r="T50">
            <v>0</v>
          </cell>
          <cell r="U50">
            <v>2.1444837885999966</v>
          </cell>
          <cell r="V50">
            <v>-74.48384021950001</v>
          </cell>
          <cell r="W50">
            <v>0</v>
          </cell>
          <cell r="X50">
            <v>0</v>
          </cell>
          <cell r="Y50">
            <v>0</v>
          </cell>
          <cell r="Z50">
            <v>0</v>
          </cell>
          <cell r="AA50">
            <v>0</v>
          </cell>
          <cell r="AB50">
            <v>-5.9649999999999999</v>
          </cell>
        </row>
        <row r="51">
          <cell r="B51" t="str">
            <v>IIM Europe</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B52" t="str">
            <v>Asset Management</v>
          </cell>
          <cell r="D52">
            <v>0</v>
          </cell>
          <cell r="E52">
            <v>-3.4340000000000002</v>
          </cell>
          <cell r="F52">
            <v>-3.6389999999999998</v>
          </cell>
          <cell r="G52">
            <v>0</v>
          </cell>
          <cell r="H52">
            <v>-4.3800000000000002E-4</v>
          </cell>
          <cell r="I52">
            <v>-1.1000000000000001</v>
          </cell>
          <cell r="J52">
            <v>-1.038</v>
          </cell>
          <cell r="K52">
            <v>-0.99565374630000003</v>
          </cell>
          <cell r="L52">
            <v>1.0030948679</v>
          </cell>
          <cell r="M52">
            <v>0</v>
          </cell>
          <cell r="N52">
            <v>0</v>
          </cell>
          <cell r="O52">
            <v>0</v>
          </cell>
          <cell r="P52">
            <v>0</v>
          </cell>
          <cell r="Q52">
            <v>0</v>
          </cell>
          <cell r="R52">
            <v>0</v>
          </cell>
          <cell r="S52">
            <v>0</v>
          </cell>
          <cell r="T52">
            <v>0</v>
          </cell>
          <cell r="U52">
            <v>0.25415107521260011</v>
          </cell>
          <cell r="V52">
            <v>0</v>
          </cell>
          <cell r="W52">
            <v>0</v>
          </cell>
          <cell r="X52">
            <v>-97.641006330747899</v>
          </cell>
          <cell r="Y52">
            <v>0</v>
          </cell>
          <cell r="Z52">
            <v>0</v>
          </cell>
          <cell r="AA52">
            <v>0</v>
          </cell>
          <cell r="AB52">
            <v>0</v>
          </cell>
        </row>
        <row r="53">
          <cell r="B53" t="str">
            <v>ING Real Estate</v>
          </cell>
          <cell r="D53">
            <v>0</v>
          </cell>
          <cell r="E53">
            <v>-4.2</v>
          </cell>
          <cell r="G53">
            <v>0</v>
          </cell>
          <cell r="H53">
            <v>0</v>
          </cell>
          <cell r="K53">
            <v>4.1550410487000002</v>
          </cell>
          <cell r="L53">
            <v>-4.3958782794999989</v>
          </cell>
          <cell r="M53">
            <v>0</v>
          </cell>
          <cell r="N53">
            <v>0</v>
          </cell>
          <cell r="O53">
            <v>0</v>
          </cell>
          <cell r="P53">
            <v>0</v>
          </cell>
          <cell r="Q53">
            <v>0</v>
          </cell>
          <cell r="R53">
            <v>0</v>
          </cell>
          <cell r="S53">
            <v>0</v>
          </cell>
          <cell r="T53">
            <v>0</v>
          </cell>
          <cell r="U53">
            <v>7.8483060875339669E-2</v>
          </cell>
          <cell r="V53">
            <v>0</v>
          </cell>
          <cell r="W53">
            <v>0</v>
          </cell>
          <cell r="X53">
            <v>-97.641006330747899</v>
          </cell>
          <cell r="Y53">
            <v>0</v>
          </cell>
          <cell r="Z53">
            <v>0</v>
          </cell>
          <cell r="AA53">
            <v>0</v>
          </cell>
          <cell r="AB53">
            <v>0</v>
          </cell>
        </row>
        <row r="54">
          <cell r="B54" t="str">
            <v>BAM</v>
          </cell>
          <cell r="D54">
            <v>0</v>
          </cell>
          <cell r="E54">
            <v>0.76600000000000001</v>
          </cell>
          <cell r="G54">
            <v>0</v>
          </cell>
          <cell r="H54">
            <v>-4.3800000000000002E-4</v>
          </cell>
          <cell r="K54">
            <v>-0.99565374630000003</v>
          </cell>
          <cell r="L54">
            <v>1.0030948679</v>
          </cell>
          <cell r="M54">
            <v>0</v>
          </cell>
          <cell r="N54">
            <v>0</v>
          </cell>
          <cell r="O54">
            <v>0</v>
          </cell>
          <cell r="P54">
            <v>0</v>
          </cell>
          <cell r="Q54">
            <v>0</v>
          </cell>
          <cell r="R54">
            <v>0</v>
          </cell>
          <cell r="S54">
            <v>0</v>
          </cell>
          <cell r="T54">
            <v>0</v>
          </cell>
          <cell r="U54">
            <v>0.17566801433726043</v>
          </cell>
          <cell r="V54">
            <v>0</v>
          </cell>
          <cell r="W54">
            <v>0</v>
          </cell>
          <cell r="X54">
            <v>0</v>
          </cell>
          <cell r="Y54">
            <v>0</v>
          </cell>
          <cell r="Z54">
            <v>0</v>
          </cell>
          <cell r="AA54">
            <v>0</v>
          </cell>
          <cell r="AB54">
            <v>0</v>
          </cell>
        </row>
        <row r="55">
          <cell r="B55" t="str">
            <v>EC Americas</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row>
        <row r="56">
          <cell r="B56" t="str">
            <v>IIM Americas</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B57" t="str">
            <v>EC Asia Pacific</v>
          </cell>
          <cell r="D57">
            <v>0</v>
          </cell>
          <cell r="E57">
            <v>0</v>
          </cell>
          <cell r="F57">
            <v>0</v>
          </cell>
          <cell r="G57">
            <v>0.25800000000000001</v>
          </cell>
          <cell r="H57">
            <v>-0.3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B58" t="str">
            <v>IIM Asia Pacific</v>
          </cell>
          <cell r="D58">
            <v>0</v>
          </cell>
          <cell r="E58">
            <v>0</v>
          </cell>
          <cell r="F58">
            <v>0</v>
          </cell>
          <cell r="G58">
            <v>0.25800000000000001</v>
          </cell>
          <cell r="H58">
            <v>-0.3</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B59" t="str">
            <v>Intl. Private Bank</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-5.6</v>
          </cell>
          <cell r="Y59">
            <v>0</v>
          </cell>
          <cell r="Z59">
            <v>0</v>
          </cell>
          <cell r="AA59">
            <v>0</v>
          </cell>
          <cell r="AB59">
            <v>0</v>
          </cell>
        </row>
        <row r="60">
          <cell r="B60" t="str">
            <v>Total Wholesale</v>
          </cell>
          <cell r="D60">
            <v>0</v>
          </cell>
          <cell r="E60">
            <v>965.03977673170095</v>
          </cell>
          <cell r="F60">
            <v>-29.830799999999996</v>
          </cell>
          <cell r="G60">
            <v>84.952240000000018</v>
          </cell>
          <cell r="H60">
            <v>-128.81402600000001</v>
          </cell>
          <cell r="I60">
            <v>210.60059999999999</v>
          </cell>
          <cell r="J60">
            <v>-35.439190000000004</v>
          </cell>
          <cell r="K60">
            <v>-846.89326352960018</v>
          </cell>
          <cell r="L60">
            <v>955.54021273379976</v>
          </cell>
          <cell r="M60">
            <v>0</v>
          </cell>
          <cell r="N60">
            <v>-36.178611105099698</v>
          </cell>
          <cell r="O60">
            <v>-7.0170055961000006</v>
          </cell>
          <cell r="P60">
            <v>-71.357953473099997</v>
          </cell>
          <cell r="Q60">
            <v>0</v>
          </cell>
          <cell r="R60">
            <v>0</v>
          </cell>
          <cell r="S60">
            <v>0</v>
          </cell>
          <cell r="T60">
            <v>0</v>
          </cell>
          <cell r="U60">
            <v>110.84147564991572</v>
          </cell>
          <cell r="V60">
            <v>-267.73831019669996</v>
          </cell>
          <cell r="W60">
            <v>0</v>
          </cell>
          <cell r="X60">
            <v>-663.29336926980113</v>
          </cell>
          <cell r="Y60">
            <v>0</v>
          </cell>
          <cell r="Z60">
            <v>0</v>
          </cell>
          <cell r="AA60">
            <v>0</v>
          </cell>
          <cell r="AB60">
            <v>121.35799999999999</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B62" t="str">
            <v>Retail Banking</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B63" t="str">
            <v>Netherlands</v>
          </cell>
          <cell r="D63">
            <v>0</v>
          </cell>
          <cell r="E63">
            <v>-221.81799999999998</v>
          </cell>
          <cell r="F63">
            <v>0</v>
          </cell>
          <cell r="G63">
            <v>-0.24299999999999999</v>
          </cell>
          <cell r="H63">
            <v>0.48</v>
          </cell>
          <cell r="I63">
            <v>-137.36699999999999</v>
          </cell>
          <cell r="J63">
            <v>0</v>
          </cell>
          <cell r="K63">
            <v>163.6150675211</v>
          </cell>
          <cell r="L63">
            <v>-183.88214485459997</v>
          </cell>
          <cell r="M63">
            <v>0</v>
          </cell>
          <cell r="N63">
            <v>0</v>
          </cell>
          <cell r="O63">
            <v>0</v>
          </cell>
          <cell r="P63">
            <v>0</v>
          </cell>
          <cell r="Q63">
            <v>0</v>
          </cell>
          <cell r="R63">
            <v>0</v>
          </cell>
          <cell r="S63">
            <v>0</v>
          </cell>
          <cell r="T63">
            <v>0</v>
          </cell>
          <cell r="U63">
            <v>-10.011688086317923</v>
          </cell>
          <cell r="V63">
            <v>0</v>
          </cell>
          <cell r="W63">
            <v>0</v>
          </cell>
          <cell r="X63">
            <v>0</v>
          </cell>
          <cell r="Y63">
            <v>-189.22583900000001</v>
          </cell>
          <cell r="Z63">
            <v>-161.5</v>
          </cell>
          <cell r="AA63">
            <v>0</v>
          </cell>
          <cell r="AB63">
            <v>0</v>
          </cell>
        </row>
        <row r="64">
          <cell r="B64" t="str">
            <v>IBN</v>
          </cell>
          <cell r="D64">
            <v>0</v>
          </cell>
          <cell r="E64">
            <v>-0.71799999999999997</v>
          </cell>
          <cell r="F64">
            <v>0</v>
          </cell>
          <cell r="G64">
            <v>-0.24299999999999999</v>
          </cell>
          <cell r="H64">
            <v>0.48</v>
          </cell>
          <cell r="I64">
            <v>2</v>
          </cell>
          <cell r="J64">
            <v>0</v>
          </cell>
          <cell r="K64">
            <v>1.4614275564999997</v>
          </cell>
          <cell r="L64">
            <v>-1.4420386751999998</v>
          </cell>
          <cell r="M64">
            <v>0</v>
          </cell>
          <cell r="N64">
            <v>0</v>
          </cell>
          <cell r="O64">
            <v>0</v>
          </cell>
          <cell r="P64">
            <v>0</v>
          </cell>
          <cell r="Q64">
            <v>0</v>
          </cell>
          <cell r="R64">
            <v>0</v>
          </cell>
          <cell r="S64">
            <v>0</v>
          </cell>
          <cell r="T64">
            <v>0</v>
          </cell>
          <cell r="U64">
            <v>-10.011688086317923</v>
          </cell>
          <cell r="V64">
            <v>0</v>
          </cell>
          <cell r="W64">
            <v>0</v>
          </cell>
          <cell r="X64">
            <v>0</v>
          </cell>
          <cell r="Y64">
            <v>-3.6838540000000002</v>
          </cell>
          <cell r="Z64">
            <v>-78.3</v>
          </cell>
          <cell r="AA64">
            <v>0</v>
          </cell>
          <cell r="AB64">
            <v>0</v>
          </cell>
        </row>
        <row r="65">
          <cell r="B65" t="str">
            <v>PostBank</v>
          </cell>
          <cell r="D65">
            <v>0</v>
          </cell>
          <cell r="E65">
            <v>-224</v>
          </cell>
          <cell r="F65">
            <v>0</v>
          </cell>
          <cell r="G65">
            <v>0</v>
          </cell>
          <cell r="H65">
            <v>0</v>
          </cell>
          <cell r="I65">
            <v>-139</v>
          </cell>
          <cell r="J65">
            <v>0</v>
          </cell>
          <cell r="K65">
            <v>165.04590057460004</v>
          </cell>
          <cell r="L65">
            <v>-185.54412223529999</v>
          </cell>
          <cell r="M65">
            <v>0</v>
          </cell>
          <cell r="N65">
            <v>0</v>
          </cell>
          <cell r="O65">
            <v>0</v>
          </cell>
          <cell r="P65">
            <v>0</v>
          </cell>
          <cell r="Q65">
            <v>0</v>
          </cell>
          <cell r="R65">
            <v>0</v>
          </cell>
          <cell r="S65">
            <v>0</v>
          </cell>
          <cell r="T65">
            <v>0</v>
          </cell>
          <cell r="U65">
            <v>0</v>
          </cell>
          <cell r="V65">
            <v>0</v>
          </cell>
          <cell r="W65">
            <v>0</v>
          </cell>
          <cell r="X65">
            <v>0</v>
          </cell>
          <cell r="Y65">
            <v>-163.25018800000001</v>
          </cell>
          <cell r="Z65">
            <v>-56.3</v>
          </cell>
          <cell r="AA65">
            <v>0</v>
          </cell>
          <cell r="AB65">
            <v>0</v>
          </cell>
        </row>
        <row r="66">
          <cell r="B66" t="str">
            <v>InterAdvies</v>
          </cell>
          <cell r="D66">
            <v>0</v>
          </cell>
          <cell r="E66">
            <v>2.9</v>
          </cell>
          <cell r="F66">
            <v>0</v>
          </cell>
          <cell r="G66">
            <v>0</v>
          </cell>
          <cell r="H66">
            <v>0</v>
          </cell>
          <cell r="I66">
            <v>-0.36699999999999999</v>
          </cell>
          <cell r="J66">
            <v>0</v>
          </cell>
          <cell r="K66">
            <v>-2.8922606099999997</v>
          </cell>
          <cell r="L66">
            <v>3.1040160558999998</v>
          </cell>
          <cell r="M66">
            <v>0</v>
          </cell>
          <cell r="N66">
            <v>0</v>
          </cell>
          <cell r="O66">
            <v>0</v>
          </cell>
          <cell r="P66">
            <v>0</v>
          </cell>
          <cell r="Q66">
            <v>0</v>
          </cell>
          <cell r="R66">
            <v>0</v>
          </cell>
          <cell r="S66">
            <v>0</v>
          </cell>
          <cell r="T66">
            <v>0</v>
          </cell>
          <cell r="U66">
            <v>0</v>
          </cell>
          <cell r="V66">
            <v>0</v>
          </cell>
          <cell r="W66">
            <v>0</v>
          </cell>
          <cell r="X66">
            <v>0</v>
          </cell>
          <cell r="Y66">
            <v>-22.291796999999999</v>
          </cell>
          <cell r="Z66">
            <v>-26.9</v>
          </cell>
          <cell r="AA66">
            <v>0</v>
          </cell>
          <cell r="AB66">
            <v>0</v>
          </cell>
        </row>
        <row r="67">
          <cell r="B67" t="str">
            <v>Internet Bank</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B68" t="str">
            <v>Belgium</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-21.184277000000002</v>
          </cell>
          <cell r="Z68">
            <v>-19.5</v>
          </cell>
          <cell r="AA68">
            <v>0</v>
          </cell>
          <cell r="AB68">
            <v>0</v>
          </cell>
        </row>
        <row r="69">
          <cell r="B69" t="str">
            <v>ING Belgium</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-21.184277000000002</v>
          </cell>
          <cell r="Z69">
            <v>-19.5</v>
          </cell>
          <cell r="AA69">
            <v>0</v>
          </cell>
          <cell r="AB69">
            <v>0</v>
          </cell>
        </row>
        <row r="70">
          <cell r="B70" t="str">
            <v>Intl Banking SWE</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B71" t="str">
            <v>Germany</v>
          </cell>
          <cell r="D71">
            <v>0</v>
          </cell>
          <cell r="E71">
            <v>15.58</v>
          </cell>
          <cell r="F71">
            <v>0</v>
          </cell>
          <cell r="G71">
            <v>0</v>
          </cell>
          <cell r="H71">
            <v>0</v>
          </cell>
          <cell r="I71">
            <v>-10.667</v>
          </cell>
          <cell r="J71">
            <v>0</v>
          </cell>
          <cell r="K71">
            <v>-19.760505685400002</v>
          </cell>
          <cell r="L71">
            <v>20.086582035399996</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B72" t="str">
            <v>ING BHF-Bank</v>
          </cell>
          <cell r="D72">
            <v>0</v>
          </cell>
          <cell r="E72">
            <v>15.58</v>
          </cell>
          <cell r="F72">
            <v>0</v>
          </cell>
          <cell r="G72">
            <v>0</v>
          </cell>
          <cell r="H72">
            <v>0</v>
          </cell>
          <cell r="I72">
            <v>-10.667</v>
          </cell>
          <cell r="J72">
            <v>0</v>
          </cell>
          <cell r="K72">
            <v>-19.760505685400002</v>
          </cell>
          <cell r="L72">
            <v>20.086582035399996</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B73" t="str">
            <v>Central Europe</v>
          </cell>
          <cell r="D73">
            <v>0</v>
          </cell>
          <cell r="E73">
            <v>-0.7</v>
          </cell>
          <cell r="F73">
            <v>0.98199999999999998</v>
          </cell>
          <cell r="G73">
            <v>-7.4999999999999997E-2</v>
          </cell>
          <cell r="H73">
            <v>0.16300000000000001</v>
          </cell>
          <cell r="I73">
            <v>0.33900000000000002</v>
          </cell>
          <cell r="J73">
            <v>0.78159999999999996</v>
          </cell>
          <cell r="K73">
            <v>0.93467757669999996</v>
          </cell>
          <cell r="L73">
            <v>-0.93672843189999999</v>
          </cell>
          <cell r="M73">
            <v>0</v>
          </cell>
          <cell r="N73">
            <v>0</v>
          </cell>
          <cell r="O73">
            <v>0</v>
          </cell>
          <cell r="P73">
            <v>0</v>
          </cell>
          <cell r="Q73">
            <v>0</v>
          </cell>
          <cell r="R73">
            <v>0</v>
          </cell>
          <cell r="S73">
            <v>0</v>
          </cell>
          <cell r="T73">
            <v>0</v>
          </cell>
          <cell r="U73">
            <v>0</v>
          </cell>
          <cell r="V73">
            <v>0</v>
          </cell>
          <cell r="W73">
            <v>0</v>
          </cell>
          <cell r="X73">
            <v>0</v>
          </cell>
          <cell r="Y73">
            <v>-12.064525</v>
          </cell>
          <cell r="Z73">
            <v>-0.625</v>
          </cell>
          <cell r="AA73">
            <v>0</v>
          </cell>
          <cell r="AB73">
            <v>0</v>
          </cell>
        </row>
        <row r="74">
          <cell r="B74" t="str">
            <v>Poland</v>
          </cell>
          <cell r="D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AA74">
            <v>0</v>
          </cell>
          <cell r="AB74">
            <v>0</v>
          </cell>
        </row>
        <row r="75">
          <cell r="B75" t="str">
            <v>Budapest</v>
          </cell>
          <cell r="D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AA75">
            <v>0</v>
          </cell>
          <cell r="AB75">
            <v>0</v>
          </cell>
        </row>
        <row r="76">
          <cell r="B76" t="str">
            <v>Prague</v>
          </cell>
          <cell r="D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AA76">
            <v>0</v>
          </cell>
          <cell r="AB76">
            <v>0</v>
          </cell>
        </row>
        <row r="77">
          <cell r="B77" t="str">
            <v>Bratislava</v>
          </cell>
          <cell r="D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AA77">
            <v>0</v>
          </cell>
          <cell r="AB77">
            <v>0</v>
          </cell>
        </row>
        <row r="78">
          <cell r="B78" t="str">
            <v>Bucharest</v>
          </cell>
          <cell r="D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AA78">
            <v>0</v>
          </cell>
          <cell r="AB78">
            <v>0</v>
          </cell>
        </row>
        <row r="79">
          <cell r="B79" t="str">
            <v>Sofia</v>
          </cell>
          <cell r="D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AA79">
            <v>0</v>
          </cell>
          <cell r="AB79">
            <v>0</v>
          </cell>
        </row>
        <row r="80">
          <cell r="B80" t="str">
            <v>Istanbul</v>
          </cell>
          <cell r="D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AA80">
            <v>0</v>
          </cell>
          <cell r="AB80">
            <v>0</v>
          </cell>
        </row>
        <row r="81">
          <cell r="B81" t="str">
            <v>Moscow</v>
          </cell>
          <cell r="D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AA81">
            <v>0</v>
          </cell>
          <cell r="AB81">
            <v>0</v>
          </cell>
        </row>
        <row r="82">
          <cell r="B82" t="str">
            <v>Kiev</v>
          </cell>
          <cell r="D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AA82">
            <v>0</v>
          </cell>
          <cell r="AB82">
            <v>0</v>
          </cell>
        </row>
        <row r="83">
          <cell r="B83" t="str">
            <v>Americas</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row>
        <row r="84">
          <cell r="B84" t="str">
            <v>New York</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row>
        <row r="85">
          <cell r="B85" t="str">
            <v>Buenos Aires</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row>
        <row r="86">
          <cell r="B86" t="str">
            <v>Mexico City</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row>
        <row r="87">
          <cell r="B87" t="str">
            <v>Sao Paulo</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row>
        <row r="88">
          <cell r="B88" t="str">
            <v>Curacao</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row>
        <row r="89">
          <cell r="B89" t="str">
            <v>Santiago</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B90" t="str">
            <v>Asia</v>
          </cell>
          <cell r="D90">
            <v>0</v>
          </cell>
          <cell r="E90">
            <v>1.5309999999999999</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row>
        <row r="91">
          <cell r="B91" t="str">
            <v>Intl Banking Asia</v>
          </cell>
          <cell r="D91">
            <v>0</v>
          </cell>
          <cell r="E91">
            <v>1.5309999999999999</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row>
        <row r="92">
          <cell r="B92" t="str">
            <v>Asset Management</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-3.3635597518002713E-2</v>
          </cell>
          <cell r="V92">
            <v>0</v>
          </cell>
          <cell r="W92">
            <v>0</v>
          </cell>
          <cell r="X92">
            <v>0</v>
          </cell>
          <cell r="Y92">
            <v>0</v>
          </cell>
          <cell r="Z92">
            <v>0</v>
          </cell>
          <cell r="AA92">
            <v>0</v>
          </cell>
          <cell r="AB92">
            <v>0</v>
          </cell>
        </row>
        <row r="93">
          <cell r="B93" t="str">
            <v>ING Trust</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-3.3635597518002713E-2</v>
          </cell>
          <cell r="V93">
            <v>0</v>
          </cell>
          <cell r="W93">
            <v>0</v>
          </cell>
          <cell r="X93">
            <v>0</v>
          </cell>
          <cell r="Y93">
            <v>0</v>
          </cell>
          <cell r="Z93">
            <v>0</v>
          </cell>
          <cell r="AA93">
            <v>0</v>
          </cell>
          <cell r="AB93">
            <v>0</v>
          </cell>
        </row>
        <row r="94">
          <cell r="B94" t="str">
            <v>EC Asia Pacific</v>
          </cell>
          <cell r="D94">
            <v>0</v>
          </cell>
          <cell r="E94">
            <v>0</v>
          </cell>
          <cell r="F94">
            <v>0</v>
          </cell>
          <cell r="G94">
            <v>0</v>
          </cell>
          <cell r="H94">
            <v>0</v>
          </cell>
          <cell r="I94">
            <v>0.5</v>
          </cell>
          <cell r="J94">
            <v>0</v>
          </cell>
          <cell r="K94">
            <v>-1.3649085338000004</v>
          </cell>
          <cell r="L94">
            <v>1.4459048157000001</v>
          </cell>
          <cell r="M94">
            <v>0</v>
          </cell>
          <cell r="N94">
            <v>0</v>
          </cell>
          <cell r="O94">
            <v>0</v>
          </cell>
          <cell r="P94">
            <v>0</v>
          </cell>
          <cell r="Q94">
            <v>0</v>
          </cell>
          <cell r="R94">
            <v>0</v>
          </cell>
          <cell r="S94">
            <v>0</v>
          </cell>
          <cell r="T94">
            <v>0</v>
          </cell>
          <cell r="U94">
            <v>0</v>
          </cell>
          <cell r="V94">
            <v>0</v>
          </cell>
          <cell r="W94">
            <v>0</v>
          </cell>
          <cell r="X94">
            <v>0</v>
          </cell>
          <cell r="Y94">
            <v>0</v>
          </cell>
          <cell r="Z94">
            <v>-0.3</v>
          </cell>
          <cell r="AA94">
            <v>0</v>
          </cell>
          <cell r="AB94">
            <v>0</v>
          </cell>
        </row>
        <row r="95">
          <cell r="B95" t="str">
            <v>Kookmin</v>
          </cell>
          <cell r="D95">
            <v>0</v>
          </cell>
          <cell r="E95">
            <v>0</v>
          </cell>
          <cell r="F95">
            <v>0</v>
          </cell>
          <cell r="G95">
            <v>0</v>
          </cell>
          <cell r="H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B96" t="str">
            <v>Vysya</v>
          </cell>
          <cell r="D96">
            <v>0</v>
          </cell>
          <cell r="E96">
            <v>0</v>
          </cell>
          <cell r="F96">
            <v>0</v>
          </cell>
          <cell r="G96">
            <v>0</v>
          </cell>
          <cell r="H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Z96">
            <v>-0.3</v>
          </cell>
          <cell r="AA96">
            <v>0</v>
          </cell>
          <cell r="AB96">
            <v>0</v>
          </cell>
        </row>
        <row r="97">
          <cell r="K97">
            <v>0</v>
          </cell>
          <cell r="L97">
            <v>0</v>
          </cell>
        </row>
        <row r="98">
          <cell r="B98" t="str">
            <v>Total Retail</v>
          </cell>
          <cell r="D98">
            <v>0</v>
          </cell>
          <cell r="E98">
            <v>-205.40699999999998</v>
          </cell>
          <cell r="F98">
            <v>0.98199999999999998</v>
          </cell>
          <cell r="G98">
            <v>-0.318</v>
          </cell>
          <cell r="H98">
            <v>0.64300000000000002</v>
          </cell>
          <cell r="I98">
            <v>-147.19499999999999</v>
          </cell>
          <cell r="J98">
            <v>0.78159999999999996</v>
          </cell>
          <cell r="K98">
            <v>143.42433087859999</v>
          </cell>
          <cell r="L98">
            <v>-163.28638643539998</v>
          </cell>
          <cell r="M98">
            <v>0</v>
          </cell>
          <cell r="N98">
            <v>0</v>
          </cell>
          <cell r="O98">
            <v>0</v>
          </cell>
          <cell r="P98">
            <v>0</v>
          </cell>
          <cell r="Q98">
            <v>0</v>
          </cell>
          <cell r="R98">
            <v>0</v>
          </cell>
          <cell r="S98">
            <v>0</v>
          </cell>
          <cell r="T98">
            <v>0</v>
          </cell>
          <cell r="U98">
            <v>-10.045323683835926</v>
          </cell>
          <cell r="V98">
            <v>0</v>
          </cell>
          <cell r="W98">
            <v>0</v>
          </cell>
          <cell r="X98">
            <v>0</v>
          </cell>
          <cell r="Y98">
            <v>-222.47464100000002</v>
          </cell>
          <cell r="Z98">
            <v>-181.92500000000001</v>
          </cell>
          <cell r="AA98">
            <v>0</v>
          </cell>
          <cell r="AB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D100">
            <v>0</v>
          </cell>
          <cell r="E100">
            <v>-179.94800000000001</v>
          </cell>
          <cell r="F100">
            <v>22.480399999999999</v>
          </cell>
          <cell r="G100">
            <v>0</v>
          </cell>
          <cell r="H100">
            <v>0</v>
          </cell>
          <cell r="I100">
            <v>-3.391</v>
          </cell>
          <cell r="J100">
            <v>-2.7480000000000002</v>
          </cell>
          <cell r="K100">
            <v>0</v>
          </cell>
          <cell r="L100">
            <v>0</v>
          </cell>
          <cell r="M100">
            <v>0</v>
          </cell>
          <cell r="N100">
            <v>0</v>
          </cell>
          <cell r="O100">
            <v>0</v>
          </cell>
          <cell r="P100">
            <v>0</v>
          </cell>
          <cell r="Q100">
            <v>0</v>
          </cell>
          <cell r="R100">
            <v>0</v>
          </cell>
          <cell r="S100">
            <v>0</v>
          </cell>
          <cell r="T100">
            <v>0</v>
          </cell>
          <cell r="U100">
            <v>-12.74</v>
          </cell>
          <cell r="V100">
            <v>0</v>
          </cell>
          <cell r="W100">
            <v>0</v>
          </cell>
          <cell r="X100">
            <v>-49</v>
          </cell>
          <cell r="Y100">
            <v>-2.57</v>
          </cell>
          <cell r="Z100">
            <v>0</v>
          </cell>
          <cell r="AA100">
            <v>0</v>
          </cell>
          <cell r="AB100">
            <v>0</v>
          </cell>
        </row>
        <row r="101">
          <cell r="D101">
            <v>0</v>
          </cell>
          <cell r="E101">
            <v>-9.8480000000000008</v>
          </cell>
          <cell r="F101">
            <v>-0.67559999999999998</v>
          </cell>
          <cell r="G101">
            <v>0</v>
          </cell>
          <cell r="H101">
            <v>0</v>
          </cell>
          <cell r="I101">
            <v>0</v>
          </cell>
          <cell r="J101">
            <v>0.8</v>
          </cell>
          <cell r="K101">
            <v>10.099743672599997</v>
          </cell>
          <cell r="L101">
            <v>-10.389319163700002</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row>
        <row r="102">
          <cell r="D102">
            <v>0</v>
          </cell>
          <cell r="E102">
            <v>-11.7</v>
          </cell>
          <cell r="F102">
            <v>0</v>
          </cell>
          <cell r="G102">
            <v>0</v>
          </cell>
          <cell r="H102">
            <v>0</v>
          </cell>
          <cell r="I102">
            <v>0</v>
          </cell>
          <cell r="J102">
            <v>0</v>
          </cell>
          <cell r="K102">
            <v>7.1240876026000004</v>
          </cell>
          <cell r="L102">
            <v>-7.2040488729999996</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row>
        <row r="103">
          <cell r="D103">
            <v>0</v>
          </cell>
          <cell r="E103">
            <v>-72</v>
          </cell>
          <cell r="F103">
            <v>0.156</v>
          </cell>
          <cell r="G103">
            <v>0</v>
          </cell>
          <cell r="H103">
            <v>0</v>
          </cell>
          <cell r="I103">
            <v>-5.032</v>
          </cell>
          <cell r="J103">
            <v>0.113</v>
          </cell>
          <cell r="K103">
            <v>35.873307982900009</v>
          </cell>
          <cell r="L103">
            <v>-35.843818741799993</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D105">
            <v>0</v>
          </cell>
          <cell r="E105">
            <v>-13.4</v>
          </cell>
          <cell r="F105">
            <v>23</v>
          </cell>
          <cell r="G105">
            <v>0</v>
          </cell>
          <cell r="H105">
            <v>0</v>
          </cell>
          <cell r="I105">
            <v>0</v>
          </cell>
          <cell r="J105">
            <v>-3.661</v>
          </cell>
          <cell r="K105">
            <v>9.1568799198999962</v>
          </cell>
          <cell r="L105">
            <v>-9.8662096684000034</v>
          </cell>
          <cell r="M105">
            <v>0</v>
          </cell>
          <cell r="N105">
            <v>0</v>
          </cell>
          <cell r="O105">
            <v>0</v>
          </cell>
          <cell r="P105">
            <v>0</v>
          </cell>
          <cell r="Q105">
            <v>0</v>
          </cell>
          <cell r="R105">
            <v>0</v>
          </cell>
          <cell r="S105">
            <v>0</v>
          </cell>
          <cell r="T105">
            <v>0</v>
          </cell>
          <cell r="U105">
            <v>-12.74</v>
          </cell>
          <cell r="V105">
            <v>0</v>
          </cell>
          <cell r="W105">
            <v>0</v>
          </cell>
          <cell r="X105">
            <v>0</v>
          </cell>
          <cell r="Y105">
            <v>0</v>
          </cell>
          <cell r="Z105">
            <v>0</v>
          </cell>
          <cell r="AA105">
            <v>0</v>
          </cell>
          <cell r="AB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D107">
            <v>0</v>
          </cell>
          <cell r="E107">
            <v>-73</v>
          </cell>
          <cell r="F107">
            <v>0</v>
          </cell>
          <cell r="G107">
            <v>0</v>
          </cell>
          <cell r="H107">
            <v>0</v>
          </cell>
          <cell r="I107">
            <v>1.641</v>
          </cell>
          <cell r="J107">
            <v>0</v>
          </cell>
          <cell r="K107">
            <v>74.607046622300004</v>
          </cell>
          <cell r="L107">
            <v>-78.271783621000012</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-2.57</v>
          </cell>
          <cell r="Z109">
            <v>0</v>
          </cell>
          <cell r="AA109">
            <v>0</v>
          </cell>
          <cell r="AB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row>
        <row r="111">
          <cell r="D111">
            <v>0</v>
          </cell>
          <cell r="E111">
            <v>-179.94800000000001</v>
          </cell>
          <cell r="F111">
            <v>22.480399999999999</v>
          </cell>
          <cell r="G111">
            <v>0</v>
          </cell>
          <cell r="H111">
            <v>0</v>
          </cell>
          <cell r="I111">
            <v>-3.391</v>
          </cell>
          <cell r="J111">
            <v>-2.7480000000000002</v>
          </cell>
          <cell r="K111">
            <v>136.8610658003</v>
          </cell>
          <cell r="L111">
            <v>-141.57518006789999</v>
          </cell>
          <cell r="M111">
            <v>0</v>
          </cell>
          <cell r="N111">
            <v>0</v>
          </cell>
          <cell r="O111">
            <v>0</v>
          </cell>
          <cell r="P111">
            <v>0</v>
          </cell>
          <cell r="Q111">
            <v>0</v>
          </cell>
          <cell r="R111">
            <v>0</v>
          </cell>
          <cell r="S111">
            <v>0</v>
          </cell>
          <cell r="T111">
            <v>0</v>
          </cell>
          <cell r="U111">
            <v>-12.74</v>
          </cell>
          <cell r="V111">
            <v>0</v>
          </cell>
          <cell r="W111">
            <v>0</v>
          </cell>
          <cell r="X111">
            <v>-49</v>
          </cell>
          <cell r="Y111">
            <v>-2.57</v>
          </cell>
          <cell r="Z111">
            <v>0</v>
          </cell>
          <cell r="AA111">
            <v>0</v>
          </cell>
          <cell r="AB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row>
        <row r="115">
          <cell r="D115">
            <v>0</v>
          </cell>
          <cell r="E115">
            <v>579.68477673170094</v>
          </cell>
          <cell r="F115">
            <v>-6.3683999999999976</v>
          </cell>
          <cell r="G115">
            <v>84.63424000000002</v>
          </cell>
          <cell r="H115">
            <v>-128.17102600000001</v>
          </cell>
          <cell r="I115">
            <v>60.014600000000002</v>
          </cell>
          <cell r="J115">
            <v>-37.405590000000004</v>
          </cell>
          <cell r="K115">
            <v>-566.60786685070013</v>
          </cell>
          <cell r="L115">
            <v>650.67864623049991</v>
          </cell>
          <cell r="M115">
            <v>0</v>
          </cell>
          <cell r="N115">
            <v>-36.178611105099698</v>
          </cell>
          <cell r="O115">
            <v>-7.0170055961000006</v>
          </cell>
          <cell r="P115">
            <v>-71.357953473099997</v>
          </cell>
          <cell r="Q115">
            <v>0</v>
          </cell>
          <cell r="R115">
            <v>0</v>
          </cell>
          <cell r="S115">
            <v>0</v>
          </cell>
          <cell r="T115">
            <v>0</v>
          </cell>
          <cell r="U115">
            <v>88.056151966079796</v>
          </cell>
          <cell r="V115">
            <v>-267.73831019669996</v>
          </cell>
          <cell r="W115">
            <v>0</v>
          </cell>
          <cell r="X115">
            <v>-712.29336926980113</v>
          </cell>
          <cell r="Y115">
            <v>-225.04464100000001</v>
          </cell>
          <cell r="Z115">
            <v>-181.92500000000001</v>
          </cell>
          <cell r="AA115">
            <v>0</v>
          </cell>
          <cell r="AB115">
            <v>121.35799999999999</v>
          </cell>
        </row>
        <row r="117">
          <cell r="D117">
            <v>0</v>
          </cell>
          <cell r="E117">
            <v>259.72219151157788</v>
          </cell>
          <cell r="F117">
            <v>-1056</v>
          </cell>
          <cell r="G117">
            <v>0</v>
          </cell>
          <cell r="H117">
            <v>0</v>
          </cell>
          <cell r="I117">
            <v>0</v>
          </cell>
          <cell r="J117">
            <v>0</v>
          </cell>
          <cell r="M117">
            <v>0</v>
          </cell>
          <cell r="N117">
            <v>-1577.3822246790739</v>
          </cell>
          <cell r="O117">
            <v>0</v>
          </cell>
          <cell r="P117">
            <v>-1360</v>
          </cell>
          <cell r="Q117">
            <v>0</v>
          </cell>
          <cell r="R117">
            <v>0</v>
          </cell>
          <cell r="S117">
            <v>0</v>
          </cell>
          <cell r="T117">
            <v>0</v>
          </cell>
          <cell r="U117">
            <v>-2503</v>
          </cell>
          <cell r="V117">
            <v>0</v>
          </cell>
          <cell r="W117">
            <v>0</v>
          </cell>
          <cell r="X117">
            <v>-63.487991523862163</v>
          </cell>
          <cell r="Y117">
            <v>0</v>
          </cell>
          <cell r="Z117">
            <v>0</v>
          </cell>
          <cell r="AA117">
            <v>0</v>
          </cell>
          <cell r="AB117">
            <v>-1397.9553098704009</v>
          </cell>
        </row>
        <row r="118">
          <cell r="D118">
            <v>0</v>
          </cell>
          <cell r="E118">
            <v>96.722191511577904</v>
          </cell>
          <cell r="F118">
            <v>0</v>
          </cell>
          <cell r="G118">
            <v>0</v>
          </cell>
          <cell r="H118">
            <v>0</v>
          </cell>
          <cell r="I118">
            <v>0</v>
          </cell>
          <cell r="J118">
            <v>0</v>
          </cell>
          <cell r="M118">
            <v>0</v>
          </cell>
          <cell r="N118">
            <v>-217.382224679074</v>
          </cell>
          <cell r="O118">
            <v>0</v>
          </cell>
          <cell r="P118">
            <v>0</v>
          </cell>
          <cell r="Q118">
            <v>0</v>
          </cell>
          <cell r="R118">
            <v>0</v>
          </cell>
          <cell r="S118">
            <v>0</v>
          </cell>
          <cell r="T118">
            <v>0</v>
          </cell>
          <cell r="U118">
            <v>0</v>
          </cell>
          <cell r="V118">
            <v>0</v>
          </cell>
          <cell r="W118">
            <v>0</v>
          </cell>
          <cell r="X118">
            <v>-4.1879915238621699</v>
          </cell>
          <cell r="Y118">
            <v>0</v>
          </cell>
          <cell r="Z118">
            <v>0</v>
          </cell>
          <cell r="AA118">
            <v>0</v>
          </cell>
          <cell r="AB118">
            <v>-39.555309870401103</v>
          </cell>
        </row>
        <row r="120">
          <cell r="D120">
            <v>0</v>
          </cell>
          <cell r="E120">
            <v>30</v>
          </cell>
          <cell r="F120">
            <v>-222</v>
          </cell>
          <cell r="G120">
            <v>0</v>
          </cell>
          <cell r="H120">
            <v>0</v>
          </cell>
          <cell r="I120">
            <v>0</v>
          </cell>
          <cell r="J120">
            <v>0</v>
          </cell>
          <cell r="M120">
            <v>0</v>
          </cell>
          <cell r="N120">
            <v>0</v>
          </cell>
          <cell r="O120">
            <v>0</v>
          </cell>
          <cell r="P120">
            <v>0</v>
          </cell>
          <cell r="Q120">
            <v>0</v>
          </cell>
          <cell r="R120">
            <v>0</v>
          </cell>
          <cell r="S120">
            <v>0</v>
          </cell>
          <cell r="T120">
            <v>0</v>
          </cell>
          <cell r="U120">
            <v>-311</v>
          </cell>
          <cell r="V120">
            <v>0</v>
          </cell>
          <cell r="W120">
            <v>0</v>
          </cell>
          <cell r="X120">
            <v>-17.399999999999999</v>
          </cell>
          <cell r="Y120">
            <v>0</v>
          </cell>
          <cell r="Z120">
            <v>0</v>
          </cell>
          <cell r="AA120">
            <v>0</v>
          </cell>
          <cell r="AB120">
            <v>-440.9</v>
          </cell>
        </row>
        <row r="121">
          <cell r="D121">
            <v>0</v>
          </cell>
          <cell r="E121">
            <v>93</v>
          </cell>
          <cell r="F121">
            <v>-187</v>
          </cell>
          <cell r="G121">
            <v>0</v>
          </cell>
          <cell r="H121">
            <v>0</v>
          </cell>
          <cell r="I121">
            <v>0</v>
          </cell>
          <cell r="J121">
            <v>0</v>
          </cell>
          <cell r="M121">
            <v>0</v>
          </cell>
          <cell r="N121">
            <v>-943</v>
          </cell>
          <cell r="O121">
            <v>0</v>
          </cell>
          <cell r="P121">
            <v>-943</v>
          </cell>
          <cell r="Q121">
            <v>0</v>
          </cell>
          <cell r="R121">
            <v>0</v>
          </cell>
          <cell r="S121">
            <v>0</v>
          </cell>
          <cell r="T121">
            <v>0</v>
          </cell>
          <cell r="U121">
            <v>-455</v>
          </cell>
          <cell r="V121">
            <v>0</v>
          </cell>
          <cell r="W121">
            <v>0</v>
          </cell>
          <cell r="X121">
            <v>-1.4</v>
          </cell>
          <cell r="Y121">
            <v>0</v>
          </cell>
          <cell r="Z121">
            <v>0</v>
          </cell>
          <cell r="AA121">
            <v>0</v>
          </cell>
          <cell r="AB121">
            <v>-3.9</v>
          </cell>
        </row>
        <row r="122">
          <cell r="D122">
            <v>0</v>
          </cell>
          <cell r="E122">
            <v>126</v>
          </cell>
          <cell r="F122">
            <v>-449</v>
          </cell>
          <cell r="G122">
            <v>0</v>
          </cell>
          <cell r="H122">
            <v>0</v>
          </cell>
          <cell r="I122">
            <v>0</v>
          </cell>
          <cell r="J122">
            <v>0</v>
          </cell>
          <cell r="M122">
            <v>0</v>
          </cell>
          <cell r="N122">
            <v>0</v>
          </cell>
          <cell r="O122">
            <v>0</v>
          </cell>
          <cell r="P122">
            <v>0</v>
          </cell>
          <cell r="Q122">
            <v>0</v>
          </cell>
          <cell r="R122">
            <v>0</v>
          </cell>
          <cell r="S122">
            <v>0</v>
          </cell>
          <cell r="T122">
            <v>0</v>
          </cell>
          <cell r="U122">
            <v>-656</v>
          </cell>
          <cell r="V122">
            <v>0</v>
          </cell>
          <cell r="W122">
            <v>0</v>
          </cell>
          <cell r="X122">
            <v>-11.4</v>
          </cell>
          <cell r="Y122">
            <v>0</v>
          </cell>
          <cell r="Z122">
            <v>0</v>
          </cell>
          <cell r="AA122">
            <v>0</v>
          </cell>
          <cell r="AB122">
            <v>-326.8</v>
          </cell>
        </row>
        <row r="123">
          <cell r="D123">
            <v>0</v>
          </cell>
          <cell r="E123">
            <v>-118</v>
          </cell>
          <cell r="F123">
            <v>-104</v>
          </cell>
          <cell r="G123">
            <v>0</v>
          </cell>
          <cell r="H123">
            <v>0</v>
          </cell>
          <cell r="I123">
            <v>0</v>
          </cell>
          <cell r="J123">
            <v>0</v>
          </cell>
          <cell r="M123">
            <v>0</v>
          </cell>
          <cell r="N123">
            <v>-417</v>
          </cell>
          <cell r="O123">
            <v>0</v>
          </cell>
          <cell r="P123">
            <v>-417</v>
          </cell>
          <cell r="Q123">
            <v>0</v>
          </cell>
          <cell r="R123">
            <v>0</v>
          </cell>
          <cell r="S123">
            <v>0</v>
          </cell>
          <cell r="T123">
            <v>0</v>
          </cell>
          <cell r="U123">
            <v>-715</v>
          </cell>
          <cell r="V123">
            <v>0</v>
          </cell>
          <cell r="W123">
            <v>0</v>
          </cell>
          <cell r="X123">
            <v>-16.5</v>
          </cell>
          <cell r="Y123">
            <v>0</v>
          </cell>
          <cell r="Z123">
            <v>0</v>
          </cell>
          <cell r="AA123">
            <v>0</v>
          </cell>
          <cell r="AB123">
            <v>-410.5</v>
          </cell>
        </row>
        <row r="124">
          <cell r="D124">
            <v>0</v>
          </cell>
          <cell r="E124">
            <v>0</v>
          </cell>
          <cell r="F124">
            <v>0</v>
          </cell>
          <cell r="G124">
            <v>0</v>
          </cell>
          <cell r="H124">
            <v>0</v>
          </cell>
          <cell r="I124">
            <v>0</v>
          </cell>
          <cell r="J124">
            <v>0</v>
          </cell>
          <cell r="M124">
            <v>0</v>
          </cell>
          <cell r="N124">
            <v>0</v>
          </cell>
          <cell r="O124">
            <v>0</v>
          </cell>
          <cell r="P124">
            <v>0</v>
          </cell>
          <cell r="Q124">
            <v>0</v>
          </cell>
          <cell r="R124">
            <v>0</v>
          </cell>
          <cell r="S124">
            <v>0</v>
          </cell>
          <cell r="T124">
            <v>0</v>
          </cell>
          <cell r="U124">
            <v>0</v>
          </cell>
          <cell r="V124">
            <v>0</v>
          </cell>
          <cell r="W124">
            <v>0</v>
          </cell>
          <cell r="X124">
            <v>-1.5</v>
          </cell>
          <cell r="Y124">
            <v>0</v>
          </cell>
          <cell r="Z124">
            <v>0</v>
          </cell>
          <cell r="AA124">
            <v>0</v>
          </cell>
          <cell r="AB124">
            <v>0</v>
          </cell>
        </row>
        <row r="125">
          <cell r="D125">
            <v>0</v>
          </cell>
          <cell r="E125">
            <v>0</v>
          </cell>
          <cell r="F125">
            <v>0</v>
          </cell>
          <cell r="G125">
            <v>0</v>
          </cell>
          <cell r="H125">
            <v>0</v>
          </cell>
          <cell r="I125">
            <v>0</v>
          </cell>
          <cell r="J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row>
        <row r="126">
          <cell r="D126">
            <v>0</v>
          </cell>
          <cell r="E126">
            <v>10</v>
          </cell>
          <cell r="F126">
            <v>-31</v>
          </cell>
          <cell r="G126">
            <v>0</v>
          </cell>
          <cell r="H126">
            <v>0</v>
          </cell>
          <cell r="I126">
            <v>0</v>
          </cell>
          <cell r="J126">
            <v>0</v>
          </cell>
          <cell r="M126">
            <v>0</v>
          </cell>
          <cell r="N126">
            <v>0</v>
          </cell>
          <cell r="O126">
            <v>0</v>
          </cell>
          <cell r="P126">
            <v>0</v>
          </cell>
          <cell r="Q126">
            <v>0</v>
          </cell>
          <cell r="R126">
            <v>0</v>
          </cell>
          <cell r="S126">
            <v>0</v>
          </cell>
          <cell r="T126">
            <v>0</v>
          </cell>
          <cell r="U126">
            <v>-270</v>
          </cell>
          <cell r="V126">
            <v>0</v>
          </cell>
          <cell r="W126">
            <v>0</v>
          </cell>
          <cell r="X126">
            <v>-1.4</v>
          </cell>
          <cell r="Y126">
            <v>0</v>
          </cell>
          <cell r="Z126">
            <v>0</v>
          </cell>
          <cell r="AA126">
            <v>0</v>
          </cell>
          <cell r="AB126">
            <v>-37.6</v>
          </cell>
        </row>
        <row r="127">
          <cell r="D127">
            <v>0</v>
          </cell>
          <cell r="E127">
            <v>20</v>
          </cell>
          <cell r="F127">
            <v>-42</v>
          </cell>
          <cell r="G127">
            <v>0</v>
          </cell>
          <cell r="H127">
            <v>0</v>
          </cell>
          <cell r="I127">
            <v>0</v>
          </cell>
          <cell r="J127">
            <v>0</v>
          </cell>
          <cell r="M127">
            <v>0</v>
          </cell>
          <cell r="N127">
            <v>0</v>
          </cell>
          <cell r="O127">
            <v>0</v>
          </cell>
          <cell r="P127">
            <v>0</v>
          </cell>
          <cell r="Q127">
            <v>0</v>
          </cell>
          <cell r="R127">
            <v>0</v>
          </cell>
          <cell r="S127">
            <v>0</v>
          </cell>
          <cell r="T127">
            <v>0</v>
          </cell>
          <cell r="U127">
            <v>-31</v>
          </cell>
          <cell r="V127">
            <v>0</v>
          </cell>
          <cell r="W127">
            <v>0</v>
          </cell>
          <cell r="X127">
            <v>-8.4</v>
          </cell>
          <cell r="Y127">
            <v>0</v>
          </cell>
          <cell r="Z127">
            <v>0</v>
          </cell>
          <cell r="AA127">
            <v>0</v>
          </cell>
          <cell r="AB127">
            <v>-94.5</v>
          </cell>
        </row>
        <row r="128">
          <cell r="D128">
            <v>0</v>
          </cell>
          <cell r="E128">
            <v>0</v>
          </cell>
          <cell r="F128">
            <v>0</v>
          </cell>
          <cell r="G128">
            <v>0</v>
          </cell>
          <cell r="H128">
            <v>0</v>
          </cell>
          <cell r="I128">
            <v>0</v>
          </cell>
          <cell r="J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row>
        <row r="129">
          <cell r="D129">
            <v>0</v>
          </cell>
          <cell r="E129">
            <v>0</v>
          </cell>
          <cell r="F129">
            <v>0</v>
          </cell>
          <cell r="G129">
            <v>0</v>
          </cell>
          <cell r="H129">
            <v>0</v>
          </cell>
          <cell r="I129">
            <v>0</v>
          </cell>
          <cell r="J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row>
        <row r="130">
          <cell r="D130">
            <v>0</v>
          </cell>
          <cell r="E130">
            <v>2</v>
          </cell>
          <cell r="F130">
            <v>-21</v>
          </cell>
          <cell r="G130">
            <v>0</v>
          </cell>
          <cell r="H130">
            <v>0</v>
          </cell>
          <cell r="I130">
            <v>0</v>
          </cell>
          <cell r="J130">
            <v>0</v>
          </cell>
          <cell r="M130">
            <v>0</v>
          </cell>
          <cell r="N130">
            <v>0</v>
          </cell>
          <cell r="O130">
            <v>0</v>
          </cell>
          <cell r="P130">
            <v>0</v>
          </cell>
          <cell r="Q130">
            <v>0</v>
          </cell>
          <cell r="R130">
            <v>0</v>
          </cell>
          <cell r="S130">
            <v>0</v>
          </cell>
          <cell r="T130">
            <v>0</v>
          </cell>
          <cell r="U130">
            <v>-65</v>
          </cell>
          <cell r="V130">
            <v>0</v>
          </cell>
          <cell r="W130">
            <v>0</v>
          </cell>
          <cell r="X130">
            <v>-1.3</v>
          </cell>
          <cell r="Y130">
            <v>0</v>
          </cell>
          <cell r="Z130">
            <v>0</v>
          </cell>
          <cell r="AA130">
            <v>0</v>
          </cell>
          <cell r="AB130">
            <v>-44.2</v>
          </cell>
        </row>
        <row r="131">
          <cell r="D131">
            <v>0</v>
          </cell>
          <cell r="E131">
            <v>163</v>
          </cell>
          <cell r="F131">
            <v>-1056</v>
          </cell>
          <cell r="G131">
            <v>0</v>
          </cell>
          <cell r="H131">
            <v>0</v>
          </cell>
          <cell r="I131">
            <v>0</v>
          </cell>
          <cell r="J131">
            <v>0</v>
          </cell>
          <cell r="M131">
            <v>0</v>
          </cell>
          <cell r="N131">
            <v>-1360</v>
          </cell>
          <cell r="O131">
            <v>0</v>
          </cell>
          <cell r="P131">
            <v>-1360</v>
          </cell>
          <cell r="Q131">
            <v>0</v>
          </cell>
          <cell r="R131">
            <v>0</v>
          </cell>
          <cell r="S131">
            <v>0</v>
          </cell>
          <cell r="T131">
            <v>0</v>
          </cell>
          <cell r="U131">
            <v>-2503</v>
          </cell>
          <cell r="V131">
            <v>0</v>
          </cell>
          <cell r="W131">
            <v>0</v>
          </cell>
          <cell r="X131">
            <v>-59.29999999999999</v>
          </cell>
          <cell r="Y131">
            <v>0</v>
          </cell>
          <cell r="Z131">
            <v>0</v>
          </cell>
          <cell r="AA131">
            <v>0</v>
          </cell>
          <cell r="AB131">
            <v>-1358.3999999999999</v>
          </cell>
        </row>
        <row r="133">
          <cell r="D133">
            <v>0</v>
          </cell>
          <cell r="E133">
            <v>0</v>
          </cell>
          <cell r="F133">
            <v>0</v>
          </cell>
          <cell r="G133">
            <v>0</v>
          </cell>
          <cell r="H133">
            <v>0</v>
          </cell>
          <cell r="I133">
            <v>0</v>
          </cell>
          <cell r="J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row>
        <row r="134">
          <cell r="D134">
            <v>0</v>
          </cell>
          <cell r="E134">
            <v>0</v>
          </cell>
          <cell r="F134">
            <v>0</v>
          </cell>
          <cell r="G134">
            <v>0</v>
          </cell>
          <cell r="H134">
            <v>0</v>
          </cell>
          <cell r="I134">
            <v>0</v>
          </cell>
          <cell r="J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5">
          <cell r="D135">
            <v>0</v>
          </cell>
          <cell r="E135">
            <v>0</v>
          </cell>
          <cell r="F135">
            <v>0</v>
          </cell>
          <cell r="G135">
            <v>0</v>
          </cell>
          <cell r="H135">
            <v>0</v>
          </cell>
          <cell r="I135">
            <v>0</v>
          </cell>
          <cell r="J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row>
        <row r="136">
          <cell r="D136">
            <v>0</v>
          </cell>
          <cell r="E136">
            <v>0</v>
          </cell>
          <cell r="F136">
            <v>0</v>
          </cell>
          <cell r="G136">
            <v>0</v>
          </cell>
          <cell r="H136">
            <v>0</v>
          </cell>
          <cell r="I136">
            <v>0</v>
          </cell>
          <cell r="J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row>
        <row r="137">
          <cell r="D137">
            <v>0</v>
          </cell>
          <cell r="E137">
            <v>0</v>
          </cell>
          <cell r="F137">
            <v>0</v>
          </cell>
          <cell r="G137">
            <v>0</v>
          </cell>
          <cell r="H137">
            <v>0</v>
          </cell>
          <cell r="I137">
            <v>0</v>
          </cell>
          <cell r="J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row>
        <row r="138">
          <cell r="D138">
            <v>0</v>
          </cell>
          <cell r="E138">
            <v>0</v>
          </cell>
          <cell r="F138">
            <v>0</v>
          </cell>
          <cell r="G138">
            <v>0</v>
          </cell>
          <cell r="H138">
            <v>0</v>
          </cell>
          <cell r="I138">
            <v>0</v>
          </cell>
          <cell r="J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row>
        <row r="140">
          <cell r="D140">
            <v>0</v>
          </cell>
          <cell r="E140">
            <v>90.282750111168212</v>
          </cell>
          <cell r="F140">
            <v>0</v>
          </cell>
          <cell r="G140">
            <v>-2329.8835698942312</v>
          </cell>
          <cell r="H140">
            <v>1759.196852376924</v>
          </cell>
          <cell r="I140">
            <v>0</v>
          </cell>
          <cell r="J140">
            <v>0</v>
          </cell>
          <cell r="M140">
            <v>0</v>
          </cell>
          <cell r="N140">
            <v>-243.51297154041498</v>
          </cell>
          <cell r="O140">
            <v>-151.82744282744238</v>
          </cell>
          <cell r="P140">
            <v>0</v>
          </cell>
          <cell r="Q140">
            <v>0</v>
          </cell>
          <cell r="R140">
            <v>0</v>
          </cell>
          <cell r="S140">
            <v>-55.110824446108701</v>
          </cell>
          <cell r="T140">
            <v>0</v>
          </cell>
          <cell r="U140">
            <v>0</v>
          </cell>
          <cell r="V140">
            <v>-325.36</v>
          </cell>
          <cell r="W140">
            <v>0</v>
          </cell>
          <cell r="X140">
            <v>-9.6915973745218604</v>
          </cell>
          <cell r="Y140">
            <v>0</v>
          </cell>
          <cell r="Z140">
            <v>-1.2270838349086937</v>
          </cell>
          <cell r="AA140">
            <v>0</v>
          </cell>
          <cell r="AB140">
            <v>-87.108498733360108</v>
          </cell>
        </row>
        <row r="141">
          <cell r="D141">
            <v>0</v>
          </cell>
          <cell r="E141">
            <v>66.212659157658805</v>
          </cell>
          <cell r="F141">
            <v>0</v>
          </cell>
          <cell r="G141">
            <v>0</v>
          </cell>
          <cell r="H141">
            <v>0</v>
          </cell>
          <cell r="I141">
            <v>0</v>
          </cell>
          <cell r="J141">
            <v>0</v>
          </cell>
          <cell r="M141">
            <v>0</v>
          </cell>
          <cell r="N141">
            <v>-143.43001336092999</v>
          </cell>
          <cell r="O141">
            <v>0</v>
          </cell>
          <cell r="P141">
            <v>0</v>
          </cell>
          <cell r="Q141">
            <v>0</v>
          </cell>
          <cell r="R141">
            <v>0</v>
          </cell>
          <cell r="S141">
            <v>-32.5108244461087</v>
          </cell>
          <cell r="T141">
            <v>0</v>
          </cell>
          <cell r="U141">
            <v>0</v>
          </cell>
          <cell r="V141">
            <v>0</v>
          </cell>
          <cell r="W141">
            <v>0</v>
          </cell>
          <cell r="X141">
            <v>-0.36199799999999999</v>
          </cell>
          <cell r="Y141">
            <v>0</v>
          </cell>
          <cell r="Z141">
            <v>-7.3365834908693695E-2</v>
          </cell>
          <cell r="AA141">
            <v>0</v>
          </cell>
          <cell r="AB141">
            <v>-6.6626983291190003</v>
          </cell>
        </row>
        <row r="142">
          <cell r="D142">
            <v>0</v>
          </cell>
          <cell r="E142">
            <v>0</v>
          </cell>
          <cell r="F142">
            <v>0</v>
          </cell>
          <cell r="G142">
            <v>0</v>
          </cell>
          <cell r="H142">
            <v>0</v>
          </cell>
          <cell r="I142">
            <v>0</v>
          </cell>
          <cell r="J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row>
        <row r="143">
          <cell r="D143">
            <v>0</v>
          </cell>
          <cell r="E143">
            <v>0</v>
          </cell>
          <cell r="F143">
            <v>0</v>
          </cell>
          <cell r="G143">
            <v>0</v>
          </cell>
          <cell r="H143">
            <v>0</v>
          </cell>
          <cell r="I143">
            <v>0</v>
          </cell>
          <cell r="J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row>
        <row r="144">
          <cell r="D144">
            <v>0</v>
          </cell>
          <cell r="E144">
            <v>0</v>
          </cell>
          <cell r="F144">
            <v>0</v>
          </cell>
          <cell r="G144">
            <v>0</v>
          </cell>
          <cell r="H144">
            <v>0</v>
          </cell>
          <cell r="I144">
            <v>0</v>
          </cell>
          <cell r="J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row>
        <row r="145">
          <cell r="D145">
            <v>0</v>
          </cell>
          <cell r="E145">
            <v>24.0700909535094</v>
          </cell>
          <cell r="F145">
            <v>0</v>
          </cell>
          <cell r="G145">
            <v>0</v>
          </cell>
          <cell r="H145">
            <v>0</v>
          </cell>
          <cell r="I145">
            <v>0</v>
          </cell>
          <cell r="J145">
            <v>0</v>
          </cell>
          <cell r="M145">
            <v>0</v>
          </cell>
          <cell r="N145">
            <v>-100.082958179485</v>
          </cell>
          <cell r="O145">
            <v>0</v>
          </cell>
          <cell r="P145">
            <v>0</v>
          </cell>
          <cell r="Q145">
            <v>0</v>
          </cell>
          <cell r="R145">
            <v>0</v>
          </cell>
          <cell r="S145">
            <v>0</v>
          </cell>
          <cell r="T145">
            <v>0</v>
          </cell>
          <cell r="U145">
            <v>0</v>
          </cell>
          <cell r="V145">
            <v>0</v>
          </cell>
          <cell r="W145">
            <v>0</v>
          </cell>
          <cell r="X145">
            <v>-1.53479937452186</v>
          </cell>
          <cell r="Y145">
            <v>0</v>
          </cell>
          <cell r="Z145">
            <v>0</v>
          </cell>
          <cell r="AA145">
            <v>0</v>
          </cell>
          <cell r="AB145">
            <v>-10.2144788042411</v>
          </cell>
        </row>
        <row r="146">
          <cell r="D146">
            <v>0</v>
          </cell>
          <cell r="E146">
            <v>0</v>
          </cell>
          <cell r="F146">
            <v>0</v>
          </cell>
          <cell r="G146">
            <v>-237.88356989423099</v>
          </cell>
          <cell r="H146">
            <v>43.1968523769239</v>
          </cell>
          <cell r="I146">
            <v>0</v>
          </cell>
          <cell r="J146">
            <v>0</v>
          </cell>
          <cell r="M146">
            <v>0</v>
          </cell>
          <cell r="N146">
            <v>0</v>
          </cell>
          <cell r="O146">
            <v>-25.4033264033264</v>
          </cell>
          <cell r="P146">
            <v>0</v>
          </cell>
          <cell r="Q146">
            <v>0</v>
          </cell>
          <cell r="R146">
            <v>0</v>
          </cell>
          <cell r="S146">
            <v>0</v>
          </cell>
          <cell r="T146">
            <v>0</v>
          </cell>
          <cell r="U146">
            <v>0</v>
          </cell>
          <cell r="V146">
            <v>-74.41</v>
          </cell>
          <cell r="W146">
            <v>0</v>
          </cell>
          <cell r="X146">
            <v>-0.81120000000000003</v>
          </cell>
          <cell r="Y146">
            <v>0</v>
          </cell>
          <cell r="Z146">
            <v>0</v>
          </cell>
          <cell r="AA146">
            <v>0</v>
          </cell>
          <cell r="AB146">
            <v>-9.0313216000000001</v>
          </cell>
        </row>
        <row r="147">
          <cell r="D147">
            <v>0</v>
          </cell>
          <cell r="E147">
            <v>0</v>
          </cell>
          <cell r="F147">
            <v>0</v>
          </cell>
          <cell r="G147">
            <v>0</v>
          </cell>
          <cell r="H147">
            <v>0</v>
          </cell>
          <cell r="I147">
            <v>0</v>
          </cell>
          <cell r="J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D148">
            <v>0</v>
          </cell>
          <cell r="E148">
            <v>0</v>
          </cell>
          <cell r="F148">
            <v>0</v>
          </cell>
          <cell r="G148">
            <v>0</v>
          </cell>
          <cell r="H148">
            <v>0</v>
          </cell>
          <cell r="I148">
            <v>0</v>
          </cell>
          <cell r="J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D149">
            <v>0</v>
          </cell>
          <cell r="E149">
            <v>0</v>
          </cell>
          <cell r="F149">
            <v>0</v>
          </cell>
          <cell r="G149">
            <v>-2092</v>
          </cell>
          <cell r="H149">
            <v>1716</v>
          </cell>
          <cell r="I149">
            <v>0</v>
          </cell>
          <cell r="J149">
            <v>0</v>
          </cell>
          <cell r="M149">
            <v>0</v>
          </cell>
          <cell r="N149">
            <v>0</v>
          </cell>
          <cell r="O149">
            <v>-126.42411642411599</v>
          </cell>
          <cell r="P149">
            <v>0</v>
          </cell>
          <cell r="Q149">
            <v>0</v>
          </cell>
          <cell r="R149">
            <v>0</v>
          </cell>
          <cell r="S149">
            <v>-22.6</v>
          </cell>
          <cell r="T149">
            <v>0</v>
          </cell>
          <cell r="U149">
            <v>0</v>
          </cell>
          <cell r="V149">
            <v>-250.95</v>
          </cell>
          <cell r="W149">
            <v>0</v>
          </cell>
          <cell r="X149">
            <v>-6.9836</v>
          </cell>
          <cell r="Y149">
            <v>0</v>
          </cell>
          <cell r="Z149">
            <v>-1.153718</v>
          </cell>
          <cell r="AA149">
            <v>0</v>
          </cell>
          <cell r="AB149">
            <v>-61.2</v>
          </cell>
        </row>
        <row r="150">
          <cell r="D150">
            <v>0</v>
          </cell>
          <cell r="E150">
            <v>0</v>
          </cell>
          <cell r="F150">
            <v>0</v>
          </cell>
          <cell r="G150">
            <v>0</v>
          </cell>
          <cell r="H150">
            <v>0</v>
          </cell>
          <cell r="I150">
            <v>0</v>
          </cell>
          <cell r="J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row>
        <row r="151">
          <cell r="D151">
            <v>0</v>
          </cell>
          <cell r="E151">
            <v>0</v>
          </cell>
          <cell r="F151">
            <v>0</v>
          </cell>
          <cell r="G151">
            <v>0</v>
          </cell>
          <cell r="H151">
            <v>0</v>
          </cell>
          <cell r="I151">
            <v>0</v>
          </cell>
          <cell r="J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row>
        <row r="152">
          <cell r="D152">
            <v>0</v>
          </cell>
          <cell r="E152">
            <v>0</v>
          </cell>
          <cell r="F152">
            <v>0</v>
          </cell>
          <cell r="G152">
            <v>0</v>
          </cell>
          <cell r="H152">
            <v>0</v>
          </cell>
          <cell r="I152">
            <v>0</v>
          </cell>
          <cell r="J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4">
          <cell r="D154">
            <v>0</v>
          </cell>
          <cell r="E154">
            <v>-2232.200121276293</v>
          </cell>
          <cell r="F154">
            <v>0</v>
          </cell>
          <cell r="G154">
            <v>32.678372048376303</v>
          </cell>
          <cell r="H154">
            <v>-16.466344449160879</v>
          </cell>
          <cell r="I154">
            <v>-2442.6228169068199</v>
          </cell>
          <cell r="J154">
            <v>0</v>
          </cell>
          <cell r="M154">
            <v>0</v>
          </cell>
          <cell r="N154">
            <v>-1391.9725553567707</v>
          </cell>
          <cell r="O154">
            <v>-9.1034716724094125</v>
          </cell>
          <cell r="P154">
            <v>-12.17927496758456</v>
          </cell>
          <cell r="Q154">
            <v>0</v>
          </cell>
          <cell r="R154">
            <v>-349.79610931866222</v>
          </cell>
          <cell r="S154">
            <v>-1388.6535992251172</v>
          </cell>
          <cell r="T154">
            <v>0</v>
          </cell>
          <cell r="U154">
            <v>-5.3161389296123502</v>
          </cell>
          <cell r="V154">
            <v>-19.537316540968781</v>
          </cell>
          <cell r="W154">
            <v>0</v>
          </cell>
          <cell r="X154">
            <v>-27.331247840133091</v>
          </cell>
          <cell r="Y154">
            <v>-5.3683992136849099</v>
          </cell>
          <cell r="Z154">
            <v>-21.682897800000003</v>
          </cell>
          <cell r="AA154">
            <v>0</v>
          </cell>
          <cell r="AB154">
            <v>-41.574722475224902</v>
          </cell>
        </row>
        <row r="155">
          <cell r="D155">
            <v>0</v>
          </cell>
          <cell r="E155">
            <v>-2002.23102489336</v>
          </cell>
          <cell r="F155">
            <v>0</v>
          </cell>
          <cell r="G155">
            <v>0</v>
          </cell>
          <cell r="H155">
            <v>0</v>
          </cell>
          <cell r="I155">
            <v>-2150</v>
          </cell>
          <cell r="J155">
            <v>0</v>
          </cell>
          <cell r="M155">
            <v>0</v>
          </cell>
          <cell r="N155">
            <v>-1171.96848783408</v>
          </cell>
          <cell r="O155">
            <v>0</v>
          </cell>
          <cell r="P155">
            <v>0</v>
          </cell>
          <cell r="Q155">
            <v>0</v>
          </cell>
          <cell r="R155">
            <v>-328.05563703633402</v>
          </cell>
          <cell r="S155">
            <v>-1273.62776731749</v>
          </cell>
          <cell r="T155">
            <v>0</v>
          </cell>
          <cell r="U155">
            <v>2.04001680288878</v>
          </cell>
          <cell r="V155">
            <v>-4.7563948317994802</v>
          </cell>
          <cell r="W155">
            <v>0</v>
          </cell>
          <cell r="X155">
            <v>-27</v>
          </cell>
          <cell r="Y155">
            <v>0</v>
          </cell>
          <cell r="Z155">
            <v>-20.100000000000001</v>
          </cell>
          <cell r="AA155">
            <v>0</v>
          </cell>
          <cell r="AB155">
            <v>118.53515811436201</v>
          </cell>
        </row>
        <row r="156">
          <cell r="D156">
            <v>0</v>
          </cell>
          <cell r="E156">
            <v>0</v>
          </cell>
          <cell r="F156">
            <v>0</v>
          </cell>
          <cell r="G156">
            <v>0</v>
          </cell>
          <cell r="H156">
            <v>0</v>
          </cell>
          <cell r="I156">
            <v>0</v>
          </cell>
          <cell r="J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row>
        <row r="157">
          <cell r="D157">
            <v>0</v>
          </cell>
          <cell r="E157">
            <v>0</v>
          </cell>
          <cell r="F157">
            <v>0</v>
          </cell>
          <cell r="G157">
            <v>0</v>
          </cell>
          <cell r="H157">
            <v>0</v>
          </cell>
          <cell r="I157">
            <v>0</v>
          </cell>
          <cell r="J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D158">
            <v>0</v>
          </cell>
          <cell r="E158">
            <v>0</v>
          </cell>
          <cell r="F158">
            <v>0</v>
          </cell>
          <cell r="G158">
            <v>0</v>
          </cell>
          <cell r="H158">
            <v>0</v>
          </cell>
          <cell r="I158">
            <v>0</v>
          </cell>
          <cell r="J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row>
        <row r="159">
          <cell r="D159">
            <v>0</v>
          </cell>
          <cell r="E159">
            <v>0</v>
          </cell>
          <cell r="F159">
            <v>0</v>
          </cell>
          <cell r="G159">
            <v>0</v>
          </cell>
          <cell r="H159">
            <v>0</v>
          </cell>
          <cell r="I159">
            <v>0</v>
          </cell>
          <cell r="J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row>
        <row r="160">
          <cell r="D160">
            <v>0</v>
          </cell>
          <cell r="E160">
            <v>0</v>
          </cell>
          <cell r="F160">
            <v>0</v>
          </cell>
          <cell r="G160">
            <v>0</v>
          </cell>
          <cell r="H160">
            <v>0</v>
          </cell>
          <cell r="I160">
            <v>0</v>
          </cell>
          <cell r="J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row>
        <row r="161">
          <cell r="D161">
            <v>0</v>
          </cell>
          <cell r="E161">
            <v>-2002.23102489336</v>
          </cell>
          <cell r="F161">
            <v>0</v>
          </cell>
          <cell r="G161">
            <v>0</v>
          </cell>
          <cell r="H161">
            <v>0</v>
          </cell>
          <cell r="I161">
            <v>-2150</v>
          </cell>
          <cell r="J161">
            <v>0</v>
          </cell>
          <cell r="M161">
            <v>0</v>
          </cell>
          <cell r="N161">
            <v>-1171.96848783408</v>
          </cell>
          <cell r="O161">
            <v>0</v>
          </cell>
          <cell r="P161">
            <v>0</v>
          </cell>
          <cell r="Q161">
            <v>0</v>
          </cell>
          <cell r="R161">
            <v>-328.05563703633402</v>
          </cell>
          <cell r="S161">
            <v>-1273.62776731749</v>
          </cell>
          <cell r="T161">
            <v>0</v>
          </cell>
          <cell r="U161">
            <v>2.04001680288878</v>
          </cell>
          <cell r="V161">
            <v>-4.7563948317994802</v>
          </cell>
          <cell r="W161">
            <v>0</v>
          </cell>
          <cell r="X161">
            <v>-27</v>
          </cell>
          <cell r="Y161">
            <v>0</v>
          </cell>
          <cell r="Z161">
            <v>-20.100000000000001</v>
          </cell>
          <cell r="AA161">
            <v>0</v>
          </cell>
          <cell r="AB161">
            <v>118.53515811436201</v>
          </cell>
        </row>
        <row r="163">
          <cell r="D163">
            <v>0</v>
          </cell>
          <cell r="E163">
            <v>0</v>
          </cell>
          <cell r="F163">
            <v>0</v>
          </cell>
          <cell r="G163">
            <v>0</v>
          </cell>
          <cell r="H163">
            <v>0</v>
          </cell>
          <cell r="I163">
            <v>0</v>
          </cell>
          <cell r="J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row>
        <row r="165">
          <cell r="D165">
            <v>0</v>
          </cell>
          <cell r="E165">
            <v>0</v>
          </cell>
          <cell r="F165">
            <v>0</v>
          </cell>
          <cell r="G165">
            <v>0</v>
          </cell>
          <cell r="H165">
            <v>0</v>
          </cell>
          <cell r="I165">
            <v>0</v>
          </cell>
          <cell r="J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row>
        <row r="166">
          <cell r="D166">
            <v>0</v>
          </cell>
          <cell r="E166">
            <v>0</v>
          </cell>
          <cell r="F166">
            <v>0</v>
          </cell>
          <cell r="G166">
            <v>18.2220448098481</v>
          </cell>
          <cell r="H166">
            <v>-2.0870570836533799</v>
          </cell>
          <cell r="I166">
            <v>0</v>
          </cell>
          <cell r="J166">
            <v>0</v>
          </cell>
          <cell r="M166">
            <v>0</v>
          </cell>
          <cell r="N166">
            <v>0</v>
          </cell>
          <cell r="O166">
            <v>-0.72740424954924299</v>
          </cell>
          <cell r="P166">
            <v>0</v>
          </cell>
          <cell r="Q166">
            <v>0</v>
          </cell>
          <cell r="R166">
            <v>-0.12243589014058399</v>
          </cell>
          <cell r="S166">
            <v>0</v>
          </cell>
          <cell r="T166">
            <v>0</v>
          </cell>
          <cell r="U166">
            <v>0</v>
          </cell>
          <cell r="V166">
            <v>0</v>
          </cell>
          <cell r="W166">
            <v>0</v>
          </cell>
          <cell r="X166">
            <v>-0.22817989999999999</v>
          </cell>
          <cell r="Y166">
            <v>0</v>
          </cell>
          <cell r="Z166">
            <v>0</v>
          </cell>
          <cell r="AA166">
            <v>0</v>
          </cell>
          <cell r="AB166">
            <v>0</v>
          </cell>
        </row>
        <row r="167">
          <cell r="D167">
            <v>0</v>
          </cell>
          <cell r="E167">
            <v>0</v>
          </cell>
          <cell r="F167">
            <v>0</v>
          </cell>
          <cell r="G167">
            <v>14.4563272385282</v>
          </cell>
          <cell r="H167">
            <v>-14.3792873655075</v>
          </cell>
          <cell r="I167">
            <v>0</v>
          </cell>
          <cell r="J167">
            <v>0</v>
          </cell>
          <cell r="M167">
            <v>0</v>
          </cell>
          <cell r="N167">
            <v>0</v>
          </cell>
          <cell r="O167">
            <v>-0.38943494555099401</v>
          </cell>
          <cell r="P167">
            <v>0</v>
          </cell>
          <cell r="Q167">
            <v>0</v>
          </cell>
          <cell r="R167">
            <v>0</v>
          </cell>
          <cell r="S167">
            <v>0</v>
          </cell>
          <cell r="T167">
            <v>0</v>
          </cell>
          <cell r="U167">
            <v>0</v>
          </cell>
          <cell r="V167">
            <v>0</v>
          </cell>
          <cell r="W167">
            <v>0</v>
          </cell>
          <cell r="X167">
            <v>-0.10306794013309201</v>
          </cell>
          <cell r="Y167">
            <v>0</v>
          </cell>
          <cell r="Z167">
            <v>0</v>
          </cell>
          <cell r="AA167">
            <v>0</v>
          </cell>
          <cell r="AB167">
            <v>0</v>
          </cell>
        </row>
        <row r="168">
          <cell r="D168">
            <v>0</v>
          </cell>
          <cell r="E168">
            <v>0</v>
          </cell>
          <cell r="F168">
            <v>0</v>
          </cell>
          <cell r="G168">
            <v>0</v>
          </cell>
          <cell r="H168">
            <v>0</v>
          </cell>
          <cell r="I168">
            <v>0</v>
          </cell>
          <cell r="J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row>
        <row r="169">
          <cell r="D169">
            <v>0</v>
          </cell>
          <cell r="E169">
            <v>0</v>
          </cell>
          <cell r="F169">
            <v>0</v>
          </cell>
          <cell r="G169">
            <v>0</v>
          </cell>
          <cell r="H169">
            <v>0</v>
          </cell>
          <cell r="I169">
            <v>0</v>
          </cell>
          <cell r="J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row>
        <row r="170">
          <cell r="D170">
            <v>0</v>
          </cell>
          <cell r="E170">
            <v>0</v>
          </cell>
          <cell r="F170">
            <v>0</v>
          </cell>
          <cell r="G170">
            <v>0</v>
          </cell>
          <cell r="H170">
            <v>0</v>
          </cell>
          <cell r="I170">
            <v>0</v>
          </cell>
          <cell r="J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row>
        <row r="171">
          <cell r="D171">
            <v>0</v>
          </cell>
          <cell r="E171">
            <v>0</v>
          </cell>
          <cell r="F171">
            <v>0</v>
          </cell>
          <cell r="G171">
            <v>0</v>
          </cell>
          <cell r="H171">
            <v>0</v>
          </cell>
          <cell r="I171">
            <v>0</v>
          </cell>
          <cell r="J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row>
        <row r="172">
          <cell r="D172">
            <v>0</v>
          </cell>
          <cell r="E172">
            <v>0</v>
          </cell>
          <cell r="F172">
            <v>0</v>
          </cell>
          <cell r="G172">
            <v>32.678372048376303</v>
          </cell>
          <cell r="H172">
            <v>-16.466344449160879</v>
          </cell>
          <cell r="I172">
            <v>0</v>
          </cell>
          <cell r="J172">
            <v>0</v>
          </cell>
          <cell r="M172">
            <v>0</v>
          </cell>
          <cell r="N172">
            <v>0</v>
          </cell>
          <cell r="O172">
            <v>-1.116839195100237</v>
          </cell>
          <cell r="P172">
            <v>0</v>
          </cell>
          <cell r="Q172">
            <v>0</v>
          </cell>
          <cell r="R172">
            <v>-0.12243589014058399</v>
          </cell>
          <cell r="S172">
            <v>0</v>
          </cell>
          <cell r="T172">
            <v>0</v>
          </cell>
          <cell r="U172">
            <v>0</v>
          </cell>
          <cell r="V172">
            <v>0</v>
          </cell>
          <cell r="W172">
            <v>0</v>
          </cell>
          <cell r="X172">
            <v>-0.331247840133092</v>
          </cell>
          <cell r="Y172">
            <v>0</v>
          </cell>
          <cell r="Z172">
            <v>0</v>
          </cell>
          <cell r="AA172">
            <v>0</v>
          </cell>
          <cell r="AB172">
            <v>0</v>
          </cell>
        </row>
        <row r="174">
          <cell r="D174">
            <v>0</v>
          </cell>
          <cell r="E174">
            <v>-132.35192599857601</v>
          </cell>
          <cell r="F174">
            <v>0</v>
          </cell>
          <cell r="G174">
            <v>0</v>
          </cell>
          <cell r="H174">
            <v>0</v>
          </cell>
          <cell r="I174">
            <v>-175.17351933963599</v>
          </cell>
          <cell r="J174">
            <v>0</v>
          </cell>
          <cell r="M174">
            <v>0</v>
          </cell>
          <cell r="N174">
            <v>-141.19544399327901</v>
          </cell>
          <cell r="O174">
            <v>-7.6696560067209401</v>
          </cell>
          <cell r="P174">
            <v>-10.9566514381728</v>
          </cell>
          <cell r="Q174">
            <v>0</v>
          </cell>
          <cell r="R174">
            <v>-18.8858204596363</v>
          </cell>
          <cell r="S174">
            <v>-79.828359080727395</v>
          </cell>
          <cell r="T174">
            <v>0</v>
          </cell>
          <cell r="U174">
            <v>-6.0989557325011301</v>
          </cell>
          <cell r="V174">
            <v>-14.230896709169301</v>
          </cell>
          <cell r="W174">
            <v>0</v>
          </cell>
          <cell r="X174">
            <v>0</v>
          </cell>
          <cell r="Y174">
            <v>-2.0765492136849102</v>
          </cell>
          <cell r="Z174">
            <v>-1.5828978</v>
          </cell>
          <cell r="AA174">
            <v>0</v>
          </cell>
          <cell r="AB174">
            <v>-48</v>
          </cell>
        </row>
        <row r="175">
          <cell r="D175">
            <v>0</v>
          </cell>
          <cell r="E175">
            <v>8.08282961564319</v>
          </cell>
          <cell r="F175">
            <v>0</v>
          </cell>
          <cell r="G175">
            <v>0</v>
          </cell>
          <cell r="H175">
            <v>0</v>
          </cell>
          <cell r="I175">
            <v>3.7507024328160599</v>
          </cell>
          <cell r="J175">
            <v>0</v>
          </cell>
          <cell r="M175">
            <v>0</v>
          </cell>
          <cell r="N175">
            <v>-20.164623529411799</v>
          </cell>
          <cell r="O175">
            <v>-0.31697647058823503</v>
          </cell>
          <cell r="P175">
            <v>-1.22262352941176</v>
          </cell>
          <cell r="Q175">
            <v>0</v>
          </cell>
          <cell r="R175">
            <v>-2.7322159325512798</v>
          </cell>
          <cell r="S175">
            <v>-12.3974728268999</v>
          </cell>
          <cell r="T175">
            <v>0</v>
          </cell>
          <cell r="U175">
            <v>-1.2572000000000001</v>
          </cell>
          <cell r="V175">
            <v>-0.55002499999999999</v>
          </cell>
          <cell r="W175">
            <v>0</v>
          </cell>
          <cell r="X175">
            <v>0</v>
          </cell>
          <cell r="Y175">
            <v>-0.29185</v>
          </cell>
          <cell r="Z175">
            <v>0</v>
          </cell>
          <cell r="AA175">
            <v>0</v>
          </cell>
          <cell r="AB175">
            <v>-10.109880589586901</v>
          </cell>
        </row>
        <row r="176">
          <cell r="D176">
            <v>0</v>
          </cell>
          <cell r="E176">
            <v>0</v>
          </cell>
          <cell r="F176">
            <v>0</v>
          </cell>
          <cell r="G176">
            <v>0</v>
          </cell>
          <cell r="H176">
            <v>0</v>
          </cell>
          <cell r="I176">
            <v>0</v>
          </cell>
          <cell r="J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row>
        <row r="177">
          <cell r="D177">
            <v>0</v>
          </cell>
          <cell r="E177">
            <v>0</v>
          </cell>
          <cell r="F177">
            <v>0</v>
          </cell>
          <cell r="G177">
            <v>0</v>
          </cell>
          <cell r="H177">
            <v>0</v>
          </cell>
          <cell r="I177">
            <v>0</v>
          </cell>
          <cell r="J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row>
        <row r="178">
          <cell r="D178">
            <v>0</v>
          </cell>
          <cell r="E178">
            <v>-105.7</v>
          </cell>
          <cell r="F178">
            <v>0</v>
          </cell>
          <cell r="G178">
            <v>0</v>
          </cell>
          <cell r="H178">
            <v>0</v>
          </cell>
          <cell r="I178">
            <v>-121.2</v>
          </cell>
          <cell r="J178">
            <v>0</v>
          </cell>
          <cell r="M178">
            <v>0</v>
          </cell>
          <cell r="N178">
            <v>-110.77200000000001</v>
          </cell>
          <cell r="O178">
            <v>0</v>
          </cell>
          <cell r="P178">
            <v>0</v>
          </cell>
          <cell r="Q178">
            <v>0</v>
          </cell>
          <cell r="R178">
            <v>0</v>
          </cell>
          <cell r="S178">
            <v>-15.504</v>
          </cell>
          <cell r="T178">
            <v>0</v>
          </cell>
          <cell r="U178">
            <v>0</v>
          </cell>
          <cell r="V178">
            <v>0</v>
          </cell>
          <cell r="W178">
            <v>0</v>
          </cell>
          <cell r="X178">
            <v>0</v>
          </cell>
          <cell r="Y178">
            <v>-3</v>
          </cell>
          <cell r="Z178">
            <v>0</v>
          </cell>
          <cell r="AA178">
            <v>0</v>
          </cell>
          <cell r="AB178">
            <v>-74</v>
          </cell>
        </row>
        <row r="179">
          <cell r="D179">
            <v>0</v>
          </cell>
          <cell r="E179">
            <v>0</v>
          </cell>
          <cell r="F179">
            <v>0</v>
          </cell>
          <cell r="G179">
            <v>0</v>
          </cell>
          <cell r="H179">
            <v>0</v>
          </cell>
          <cell r="I179">
            <v>0</v>
          </cell>
          <cell r="J179">
            <v>0</v>
          </cell>
          <cell r="M179">
            <v>0</v>
          </cell>
          <cell r="N179">
            <v>52.128</v>
          </cell>
          <cell r="O179">
            <v>0</v>
          </cell>
          <cell r="P179">
            <v>0</v>
          </cell>
          <cell r="Q179">
            <v>0</v>
          </cell>
          <cell r="R179">
            <v>0</v>
          </cell>
          <cell r="S179">
            <v>-7.2960000000000003</v>
          </cell>
          <cell r="T179">
            <v>0</v>
          </cell>
          <cell r="U179">
            <v>0</v>
          </cell>
          <cell r="V179">
            <v>0</v>
          </cell>
          <cell r="W179">
            <v>0</v>
          </cell>
          <cell r="X179">
            <v>0</v>
          </cell>
          <cell r="Y179">
            <v>0</v>
          </cell>
          <cell r="Z179">
            <v>0</v>
          </cell>
          <cell r="AA179">
            <v>0</v>
          </cell>
          <cell r="AB179">
            <v>-28</v>
          </cell>
        </row>
        <row r="180">
          <cell r="D180">
            <v>0</v>
          </cell>
          <cell r="E180">
            <v>0</v>
          </cell>
          <cell r="F180">
            <v>0</v>
          </cell>
          <cell r="G180">
            <v>0</v>
          </cell>
          <cell r="H180">
            <v>0</v>
          </cell>
          <cell r="I180">
            <v>0</v>
          </cell>
          <cell r="J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row>
        <row r="181">
          <cell r="D181">
            <v>0</v>
          </cell>
          <cell r="E181">
            <v>0</v>
          </cell>
          <cell r="F181">
            <v>0</v>
          </cell>
          <cell r="G181">
            <v>0</v>
          </cell>
          <cell r="H181">
            <v>0</v>
          </cell>
          <cell r="I181">
            <v>0</v>
          </cell>
          <cell r="J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row>
        <row r="182">
          <cell r="D182">
            <v>0</v>
          </cell>
          <cell r="E182">
            <v>-229.96909638293283</v>
          </cell>
          <cell r="F182">
            <v>0</v>
          </cell>
          <cell r="G182">
            <v>0</v>
          </cell>
          <cell r="H182">
            <v>0</v>
          </cell>
          <cell r="I182">
            <v>-292.62281690681993</v>
          </cell>
          <cell r="J182">
            <v>0</v>
          </cell>
          <cell r="M182">
            <v>0</v>
          </cell>
          <cell r="N182">
            <v>-220.00406752269083</v>
          </cell>
          <cell r="O182">
            <v>-7.9866324773091755</v>
          </cell>
          <cell r="P182">
            <v>-12.17927496758456</v>
          </cell>
          <cell r="Q182">
            <v>0</v>
          </cell>
          <cell r="R182">
            <v>-21.61803639218758</v>
          </cell>
          <cell r="S182">
            <v>-115.02583190762731</v>
          </cell>
          <cell r="T182">
            <v>0</v>
          </cell>
          <cell r="U182">
            <v>-7.3561557325011302</v>
          </cell>
          <cell r="V182">
            <v>-14.7809217091693</v>
          </cell>
          <cell r="W182">
            <v>0</v>
          </cell>
          <cell r="X182">
            <v>0</v>
          </cell>
          <cell r="Y182">
            <v>-5.3683992136849099</v>
          </cell>
          <cell r="Z182">
            <v>-1.5828978</v>
          </cell>
          <cell r="AA182">
            <v>0</v>
          </cell>
          <cell r="AB182">
            <v>-160.10988058958691</v>
          </cell>
        </row>
        <row r="183">
          <cell r="D183">
            <v>0</v>
          </cell>
          <cell r="E183">
            <v>43.806536337134318</v>
          </cell>
          <cell r="F183">
            <v>0</v>
          </cell>
          <cell r="G183">
            <v>-449.28849855243175</v>
          </cell>
          <cell r="H183">
            <v>58.525368258117567</v>
          </cell>
          <cell r="I183">
            <v>-86.953007068839241</v>
          </cell>
          <cell r="J183">
            <v>0</v>
          </cell>
          <cell r="M183">
            <v>0</v>
          </cell>
          <cell r="N183">
            <v>-329.34882558308379</v>
          </cell>
          <cell r="O183">
            <v>-60.315032081693872</v>
          </cell>
          <cell r="P183">
            <v>-3.2145712345591271</v>
          </cell>
          <cell r="Q183">
            <v>0</v>
          </cell>
          <cell r="R183">
            <v>-5.8089780447553494</v>
          </cell>
          <cell r="S183">
            <v>-27.969554471349859</v>
          </cell>
          <cell r="T183">
            <v>0</v>
          </cell>
          <cell r="U183">
            <v>-1.7893722155148859</v>
          </cell>
          <cell r="V183">
            <v>-167.09289363073106</v>
          </cell>
          <cell r="W183">
            <v>0</v>
          </cell>
          <cell r="X183">
            <v>-7.4222334770402565</v>
          </cell>
          <cell r="Y183">
            <v>-1.4894084351611641</v>
          </cell>
          <cell r="Z183">
            <v>-0.46440627995148576</v>
          </cell>
          <cell r="AA183">
            <v>0</v>
          </cell>
          <cell r="AB183">
            <v>-102.04477509634695</v>
          </cell>
        </row>
        <row r="184">
          <cell r="D184">
            <v>0</v>
          </cell>
          <cell r="E184">
            <v>0</v>
          </cell>
          <cell r="F184">
            <v>0</v>
          </cell>
          <cell r="G184">
            <v>0</v>
          </cell>
          <cell r="H184">
            <v>0</v>
          </cell>
          <cell r="I184">
            <v>0</v>
          </cell>
          <cell r="J184">
            <v>0</v>
          </cell>
          <cell r="M184">
            <v>0</v>
          </cell>
          <cell r="N184">
            <v>-750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row>
        <row r="186">
          <cell r="D186">
            <v>0</v>
          </cell>
          <cell r="E186">
            <v>-1838.3886433164125</v>
          </cell>
          <cell r="F186">
            <v>-1056</v>
          </cell>
          <cell r="G186">
            <v>-2746.4936963982864</v>
          </cell>
          <cell r="H186">
            <v>1801.2558761858807</v>
          </cell>
          <cell r="I186">
            <v>-2529.5758239756592</v>
          </cell>
          <cell r="J186">
            <v>0</v>
          </cell>
          <cell r="K186">
            <v>0</v>
          </cell>
          <cell r="L186">
            <v>0</v>
          </cell>
          <cell r="M186">
            <v>0</v>
          </cell>
          <cell r="N186">
            <v>-4292.2165771593436</v>
          </cell>
          <cell r="O186">
            <v>-221.24594658154567</v>
          </cell>
          <cell r="P186">
            <v>-1375.3938462021438</v>
          </cell>
          <cell r="Q186">
            <v>0</v>
          </cell>
          <cell r="R186">
            <v>-355.60508736341757</v>
          </cell>
          <cell r="S186">
            <v>-1471.7339781425758</v>
          </cell>
          <cell r="T186">
            <v>0</v>
          </cell>
          <cell r="U186">
            <v>-2510.1055111451274</v>
          </cell>
          <cell r="V186">
            <v>-511.99021017169986</v>
          </cell>
          <cell r="W186">
            <v>0</v>
          </cell>
          <cell r="X186">
            <v>-107.93307021555738</v>
          </cell>
          <cell r="Y186">
            <v>-6.857807648846074</v>
          </cell>
          <cell r="Z186">
            <v>-23.374387914860183</v>
          </cell>
          <cell r="AA186">
            <v>0</v>
          </cell>
          <cell r="AB186">
            <v>-1628.683306175333</v>
          </cell>
        </row>
        <row r="187">
          <cell r="D187">
            <v>0</v>
          </cell>
          <cell r="E187">
            <v>0</v>
          </cell>
          <cell r="F187">
            <v>0</v>
          </cell>
          <cell r="G187">
            <v>0</v>
          </cell>
          <cell r="H187">
            <v>0</v>
          </cell>
          <cell r="I187">
            <v>0</v>
          </cell>
          <cell r="J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row>
        <row r="188">
          <cell r="D188">
            <v>0</v>
          </cell>
          <cell r="E188">
            <v>-1258.7038665847117</v>
          </cell>
          <cell r="F188">
            <v>-1062.3684000000001</v>
          </cell>
          <cell r="G188">
            <v>-2661.8594563982865</v>
          </cell>
          <cell r="H188">
            <v>1673.0848501858807</v>
          </cell>
          <cell r="I188">
            <v>-2469.5612239756592</v>
          </cell>
          <cell r="J188">
            <v>-37.405590000000004</v>
          </cell>
          <cell r="K188">
            <v>-566.60786685070013</v>
          </cell>
          <cell r="L188">
            <v>650.67864623049991</v>
          </cell>
          <cell r="M188">
            <v>0</v>
          </cell>
          <cell r="N188">
            <v>-4328.3951882644433</v>
          </cell>
          <cell r="O188">
            <v>-228.26295217764567</v>
          </cell>
          <cell r="P188">
            <v>-1446.7517996752438</v>
          </cell>
          <cell r="Q188">
            <v>0</v>
          </cell>
          <cell r="R188">
            <v>-355.60508736341757</v>
          </cell>
          <cell r="S188">
            <v>-1471.7339781425758</v>
          </cell>
          <cell r="T188">
            <v>0</v>
          </cell>
          <cell r="U188">
            <v>-2422.0493591790478</v>
          </cell>
          <cell r="V188">
            <v>-779.72852036839981</v>
          </cell>
          <cell r="W188">
            <v>0</v>
          </cell>
          <cell r="X188">
            <v>-820.22643948535847</v>
          </cell>
          <cell r="Y188">
            <v>-231.90244864884608</v>
          </cell>
          <cell r="Z188">
            <v>-205.2993879148602</v>
          </cell>
          <cell r="AA188">
            <v>0</v>
          </cell>
          <cell r="AB188">
            <v>-1507.325306175333</v>
          </cell>
        </row>
        <row r="195">
          <cell r="D195" t="str">
            <v>No change</v>
          </cell>
          <cell r="E195" t="str">
            <v>Developed down 30%</v>
          </cell>
          <cell r="F195" t="str">
            <v>US up 60%</v>
          </cell>
          <cell r="G195" t="str">
            <v>Emerging down 30%</v>
          </cell>
          <cell r="H195" t="str">
            <v>Emerging up 60%</v>
          </cell>
          <cell r="I195" t="str">
            <v>Euro flattening</v>
          </cell>
          <cell r="J195" t="str">
            <v>US flattening</v>
          </cell>
          <cell r="K195" t="str">
            <v>Up 1%</v>
          </cell>
          <cell r="L195" t="str">
            <v>Down 1%</v>
          </cell>
          <cell r="M195" t="str">
            <v>No change</v>
          </cell>
          <cell r="N195" t="str">
            <v>Developed down 30%</v>
          </cell>
          <cell r="O195" t="str">
            <v>Emerging down 30%</v>
          </cell>
          <cell r="P195" t="str">
            <v>US down 30%</v>
          </cell>
          <cell r="Q195" t="str">
            <v>No change</v>
          </cell>
          <cell r="R195" t="str">
            <v>Residential down 20%</v>
          </cell>
          <cell r="S195" t="str">
            <v>Commercial down 40%</v>
          </cell>
          <cell r="T195" t="str">
            <v>No change</v>
          </cell>
          <cell r="U195" t="str">
            <v>US-$ vs. € down 35%</v>
          </cell>
          <cell r="V195" t="str">
            <v>EM vs. € down 35%</v>
          </cell>
          <cell r="W195" t="str">
            <v>No change</v>
          </cell>
          <cell r="X195" t="str">
            <v>Wholesale EL up 130%</v>
          </cell>
          <cell r="Y195" t="str">
            <v>Retail up 130%</v>
          </cell>
          <cell r="Z195" t="str">
            <v>Retail mortgages EL up 20 bps</v>
          </cell>
          <cell r="AA195" t="str">
            <v>No change</v>
          </cell>
          <cell r="AB195" t="str">
            <v>Spreads up 100%</v>
          </cell>
        </row>
        <row r="197">
          <cell r="K197">
            <v>0</v>
          </cell>
          <cell r="L197">
            <v>0</v>
          </cell>
        </row>
        <row r="198">
          <cell r="D198">
            <v>0</v>
          </cell>
          <cell r="E198">
            <v>-1.4348549171647045</v>
          </cell>
          <cell r="F198">
            <v>-0.11313224960310737</v>
          </cell>
          <cell r="G198">
            <v>-1.7438588915199731</v>
          </cell>
          <cell r="H198">
            <v>3.4877177830399462</v>
          </cell>
          <cell r="I198">
            <v>1.6905487596815802</v>
          </cell>
          <cell r="J198">
            <v>-0.10772705317637038</v>
          </cell>
          <cell r="K198">
            <v>0</v>
          </cell>
          <cell r="L198">
            <v>0</v>
          </cell>
          <cell r="M198">
            <v>0</v>
          </cell>
          <cell r="N198">
            <v>1.7581026449999999</v>
          </cell>
          <cell r="O198">
            <v>0</v>
          </cell>
          <cell r="P198">
            <v>0</v>
          </cell>
          <cell r="Q198">
            <v>0</v>
          </cell>
          <cell r="R198">
            <v>0</v>
          </cell>
          <cell r="S198">
            <v>0</v>
          </cell>
          <cell r="T198">
            <v>0</v>
          </cell>
          <cell r="U198">
            <v>-0.11313224960310737</v>
          </cell>
          <cell r="V198">
            <v>0</v>
          </cell>
          <cell r="W198">
            <v>0</v>
          </cell>
          <cell r="X198">
            <v>-152.28566195902843</v>
          </cell>
          <cell r="Y198">
            <v>0</v>
          </cell>
          <cell r="Z198">
            <v>0</v>
          </cell>
          <cell r="AA198">
            <v>0</v>
          </cell>
          <cell r="AB198">
            <v>0</v>
          </cell>
        </row>
        <row r="199">
          <cell r="D199">
            <v>0</v>
          </cell>
          <cell r="E199">
            <v>-0.7502412291247651</v>
          </cell>
          <cell r="F199">
            <v>-3.4649188727767705E-2</v>
          </cell>
          <cell r="G199">
            <v>0</v>
          </cell>
          <cell r="H199">
            <v>0</v>
          </cell>
          <cell r="I199">
            <v>1.0840978696603187</v>
          </cell>
          <cell r="J199">
            <v>-6.5344211842741223E-2</v>
          </cell>
          <cell r="K199">
            <v>0</v>
          </cell>
          <cell r="L199">
            <v>0</v>
          </cell>
          <cell r="M199">
            <v>0</v>
          </cell>
          <cell r="N199">
            <v>1.7581026449999999</v>
          </cell>
          <cell r="O199">
            <v>0</v>
          </cell>
          <cell r="P199">
            <v>0</v>
          </cell>
          <cell r="U199">
            <v>-3.4649188727767705E-2</v>
          </cell>
          <cell r="X199">
            <v>-146.44975150737199</v>
          </cell>
        </row>
        <row r="200">
          <cell r="D200">
            <v>0</v>
          </cell>
          <cell r="E200">
            <v>-0.68461368803993938</v>
          </cell>
          <cell r="F200">
            <v>-7.8483060875339669E-2</v>
          </cell>
          <cell r="G200">
            <v>-1.7438588915199731</v>
          </cell>
          <cell r="H200">
            <v>3.4877177830399462</v>
          </cell>
          <cell r="I200">
            <v>0.60645089002126151</v>
          </cell>
          <cell r="J200">
            <v>-4.238284133362915E-2</v>
          </cell>
          <cell r="K200">
            <v>0</v>
          </cell>
          <cell r="L200">
            <v>0</v>
          </cell>
          <cell r="M200">
            <v>0</v>
          </cell>
          <cell r="N200">
            <v>0</v>
          </cell>
          <cell r="O200">
            <v>0</v>
          </cell>
          <cell r="P200">
            <v>0</v>
          </cell>
          <cell r="U200">
            <v>-7.8483060875339669E-2</v>
          </cell>
          <cell r="X200">
            <v>-5.8359104516564404</v>
          </cell>
        </row>
        <row r="201">
          <cell r="D201">
            <v>0</v>
          </cell>
          <cell r="K201">
            <v>0</v>
          </cell>
          <cell r="L201">
            <v>0</v>
          </cell>
          <cell r="M201">
            <v>0</v>
          </cell>
          <cell r="N201">
            <v>0</v>
          </cell>
          <cell r="O201">
            <v>0</v>
          </cell>
          <cell r="P201">
            <v>0</v>
          </cell>
        </row>
        <row r="202">
          <cell r="D202">
            <v>0</v>
          </cell>
          <cell r="K202">
            <v>0</v>
          </cell>
          <cell r="L202">
            <v>0</v>
          </cell>
          <cell r="M202">
            <v>0</v>
          </cell>
          <cell r="N202">
            <v>0</v>
          </cell>
          <cell r="O202">
            <v>0</v>
          </cell>
          <cell r="P202">
            <v>0</v>
          </cell>
        </row>
        <row r="203">
          <cell r="D203">
            <v>0</v>
          </cell>
          <cell r="E203">
            <v>57.7</v>
          </cell>
          <cell r="F203">
            <v>-103.8</v>
          </cell>
          <cell r="G203">
            <v>-8.2042210000000004</v>
          </cell>
          <cell r="H203">
            <v>16.43</v>
          </cell>
          <cell r="I203">
            <v>70.2</v>
          </cell>
          <cell r="J203">
            <v>-58.540999999999997</v>
          </cell>
          <cell r="K203">
            <v>-16.134689282399989</v>
          </cell>
          <cell r="L203">
            <v>14.313430380999971</v>
          </cell>
          <cell r="M203">
            <v>0</v>
          </cell>
          <cell r="N203">
            <v>39.305352567200103</v>
          </cell>
          <cell r="O203">
            <v>-5.4282390925000001</v>
          </cell>
          <cell r="P203">
            <v>-34.657281469499999</v>
          </cell>
          <cell r="Q203">
            <v>0</v>
          </cell>
          <cell r="R203">
            <v>0</v>
          </cell>
          <cell r="S203">
            <v>0</v>
          </cell>
          <cell r="T203">
            <v>0</v>
          </cell>
          <cell r="U203">
            <v>-4.5859329071000001</v>
          </cell>
          <cell r="V203">
            <v>-4.7747780067000001</v>
          </cell>
          <cell r="W203">
            <v>0</v>
          </cell>
          <cell r="X203">
            <v>-137.068057778287</v>
          </cell>
          <cell r="Y203">
            <v>0</v>
          </cell>
          <cell r="Z203">
            <v>0</v>
          </cell>
          <cell r="AA203">
            <v>0</v>
          </cell>
          <cell r="AB203">
            <v>10.7</v>
          </cell>
        </row>
        <row r="204">
          <cell r="D204">
            <v>0</v>
          </cell>
          <cell r="E204">
            <v>57.7</v>
          </cell>
          <cell r="F204">
            <v>-103.8</v>
          </cell>
          <cell r="G204">
            <v>-8.2042210000000004</v>
          </cell>
          <cell r="H204">
            <v>16.43</v>
          </cell>
          <cell r="I204">
            <v>70.2</v>
          </cell>
          <cell r="J204">
            <v>-58.540999999999997</v>
          </cell>
          <cell r="K204">
            <v>-16.134689282399989</v>
          </cell>
          <cell r="L204">
            <v>14.313430380999971</v>
          </cell>
          <cell r="M204">
            <v>0</v>
          </cell>
          <cell r="N204">
            <v>39.305352567200103</v>
          </cell>
          <cell r="O204">
            <v>-5.4282390925000001</v>
          </cell>
          <cell r="P204">
            <v>-34.657281469499999</v>
          </cell>
          <cell r="U204">
            <v>-4.5859329071000001</v>
          </cell>
          <cell r="V204">
            <v>-4.7747780067000001</v>
          </cell>
          <cell r="X204">
            <v>-137.068057778287</v>
          </cell>
          <cell r="AB204">
            <v>10.7</v>
          </cell>
        </row>
        <row r="205">
          <cell r="D205">
            <v>0</v>
          </cell>
          <cell r="E205">
            <v>75.088999999999984</v>
          </cell>
          <cell r="F205">
            <v>31.63</v>
          </cell>
          <cell r="G205">
            <v>-6.4712999999999994</v>
          </cell>
          <cell r="H205">
            <v>12.91</v>
          </cell>
          <cell r="I205">
            <v>-88.78</v>
          </cell>
          <cell r="J205">
            <v>-20.440000000000001</v>
          </cell>
          <cell r="K205">
            <v>-40.797838544100038</v>
          </cell>
          <cell r="L205">
            <v>40.52025004779987</v>
          </cell>
          <cell r="M205">
            <v>0</v>
          </cell>
          <cell r="N205">
            <v>-78.239603677299797</v>
          </cell>
          <cell r="O205">
            <v>2.3163363400000001E-2</v>
          </cell>
          <cell r="P205">
            <v>-39.218621340600002</v>
          </cell>
          <cell r="Q205">
            <v>0</v>
          </cell>
          <cell r="R205">
            <v>0</v>
          </cell>
          <cell r="S205">
            <v>0</v>
          </cell>
          <cell r="T205">
            <v>0</v>
          </cell>
          <cell r="U205">
            <v>-62.411501154500002</v>
          </cell>
          <cell r="V205">
            <v>0.4346531474</v>
          </cell>
          <cell r="W205">
            <v>0</v>
          </cell>
          <cell r="X205">
            <v>-97.999866348649206</v>
          </cell>
          <cell r="Y205">
            <v>0</v>
          </cell>
          <cell r="Z205">
            <v>0</v>
          </cell>
          <cell r="AA205">
            <v>0</v>
          </cell>
          <cell r="AB205">
            <v>-14.9</v>
          </cell>
        </row>
        <row r="206">
          <cell r="E206">
            <v>71.259999999999991</v>
          </cell>
          <cell r="F206">
            <v>31.63</v>
          </cell>
          <cell r="G206">
            <v>-6.4712999999999994</v>
          </cell>
          <cell r="H206">
            <v>12.91</v>
          </cell>
          <cell r="I206">
            <v>-81.14</v>
          </cell>
          <cell r="J206">
            <v>-20.440000000000001</v>
          </cell>
          <cell r="K206">
            <v>-37.733051254400046</v>
          </cell>
          <cell r="L206">
            <v>37.143911882999866</v>
          </cell>
          <cell r="M206">
            <v>0</v>
          </cell>
          <cell r="N206">
            <v>-78.239603677299797</v>
          </cell>
          <cell r="O206">
            <v>2.3163363400000001E-2</v>
          </cell>
          <cell r="P206">
            <v>-39.218621340600002</v>
          </cell>
          <cell r="U206">
            <v>-62.411501154500002</v>
          </cell>
          <cell r="V206">
            <v>0.4346531474</v>
          </cell>
          <cell r="X206">
            <v>-59.140274251967099</v>
          </cell>
          <cell r="AB206">
            <v>-14.9</v>
          </cell>
        </row>
        <row r="207">
          <cell r="E207">
            <v>3.8290000000000002</v>
          </cell>
          <cell r="I207">
            <v>-7.6400000000000006</v>
          </cell>
          <cell r="K207">
            <v>-3.0647872896999964</v>
          </cell>
          <cell r="L207">
            <v>3.3763381648000013</v>
          </cell>
          <cell r="U207">
            <v>0</v>
          </cell>
          <cell r="X207">
            <v>-38.859592096682107</v>
          </cell>
        </row>
        <row r="208">
          <cell r="D208">
            <v>0</v>
          </cell>
          <cell r="E208">
            <v>0.64422246739724887</v>
          </cell>
          <cell r="F208">
            <v>-0.21030507328532611</v>
          </cell>
          <cell r="G208">
            <v>3.9916662218479697</v>
          </cell>
          <cell r="H208">
            <v>-6.5933324436959388</v>
          </cell>
          <cell r="I208">
            <v>-0.41444848755526492</v>
          </cell>
          <cell r="J208">
            <v>0.26243753295271904</v>
          </cell>
          <cell r="K208">
            <v>-3.5726349586000006</v>
          </cell>
          <cell r="L208">
            <v>3.8092486281000006</v>
          </cell>
          <cell r="M208">
            <v>0</v>
          </cell>
          <cell r="N208">
            <v>0</v>
          </cell>
          <cell r="O208">
            <v>0</v>
          </cell>
          <cell r="P208">
            <v>0</v>
          </cell>
          <cell r="Q208">
            <v>0</v>
          </cell>
          <cell r="R208">
            <v>0</v>
          </cell>
          <cell r="S208">
            <v>0</v>
          </cell>
          <cell r="T208">
            <v>0</v>
          </cell>
          <cell r="U208">
            <v>-11.993461061400001</v>
          </cell>
          <cell r="V208">
            <v>2.6485784006999995</v>
          </cell>
          <cell r="W208">
            <v>0</v>
          </cell>
          <cell r="X208">
            <v>-127</v>
          </cell>
          <cell r="Y208">
            <v>0</v>
          </cell>
          <cell r="Z208">
            <v>0</v>
          </cell>
          <cell r="AA208">
            <v>0</v>
          </cell>
          <cell r="AB208">
            <v>8.9000000000000017E-3</v>
          </cell>
        </row>
        <row r="209">
          <cell r="D209">
            <v>0</v>
          </cell>
          <cell r="E209">
            <v>0.2</v>
          </cell>
          <cell r="K209">
            <v>-0.60191802690000051</v>
          </cell>
          <cell r="L209">
            <v>0.60438951249999984</v>
          </cell>
          <cell r="M209">
            <v>0</v>
          </cell>
          <cell r="N209">
            <v>0</v>
          </cell>
          <cell r="O209">
            <v>0</v>
          </cell>
          <cell r="P209">
            <v>0</v>
          </cell>
          <cell r="U209">
            <v>-1.0133976840999999</v>
          </cell>
          <cell r="V209">
            <v>-2.8537377176000001</v>
          </cell>
        </row>
        <row r="210">
          <cell r="D210">
            <v>0</v>
          </cell>
          <cell r="K210">
            <v>-0.33010651059999996</v>
          </cell>
          <cell r="L210">
            <v>0.35013454310000003</v>
          </cell>
          <cell r="M210">
            <v>0</v>
          </cell>
          <cell r="N210">
            <v>0</v>
          </cell>
          <cell r="O210">
            <v>0</v>
          </cell>
          <cell r="P210">
            <v>0</v>
          </cell>
          <cell r="U210">
            <v>0.1012523557</v>
          </cell>
          <cell r="V210">
            <v>7.0612671299999999E-2</v>
          </cell>
        </row>
        <row r="211">
          <cell r="D211">
            <v>0</v>
          </cell>
          <cell r="E211">
            <v>0.46432246739724869</v>
          </cell>
          <cell r="F211">
            <v>8.9694926714673898E-2</v>
          </cell>
          <cell r="G211">
            <v>-5.308333778152031</v>
          </cell>
          <cell r="H211">
            <v>10.616667556304062</v>
          </cell>
          <cell r="I211">
            <v>-0.19244848755526492</v>
          </cell>
          <cell r="J211">
            <v>4.8437532952719027E-2</v>
          </cell>
          <cell r="K211">
            <v>0.2769809176000001</v>
          </cell>
          <cell r="L211">
            <v>-0.20868913919999979</v>
          </cell>
          <cell r="M211">
            <v>0</v>
          </cell>
          <cell r="N211">
            <v>0</v>
          </cell>
          <cell r="O211">
            <v>0</v>
          </cell>
          <cell r="P211">
            <v>0</v>
          </cell>
          <cell r="U211">
            <v>4.5376578399999999E-2</v>
          </cell>
          <cell r="V211">
            <v>2.4212879506</v>
          </cell>
        </row>
        <row r="212">
          <cell r="D212">
            <v>0</v>
          </cell>
          <cell r="E212">
            <v>-5.4999999999999997E-3</v>
          </cell>
          <cell r="K212">
            <v>-1.5025801518000002</v>
          </cell>
          <cell r="L212">
            <v>1.6099931751999996</v>
          </cell>
          <cell r="M212">
            <v>0</v>
          </cell>
          <cell r="N212">
            <v>0</v>
          </cell>
          <cell r="O212">
            <v>0</v>
          </cell>
          <cell r="P212">
            <v>0</v>
          </cell>
          <cell r="U212">
            <v>0.2707802903</v>
          </cell>
          <cell r="V212">
            <v>2.1392005524999997</v>
          </cell>
          <cell r="AB212">
            <v>7.9000000000000008E-3</v>
          </cell>
        </row>
        <row r="213">
          <cell r="D213">
            <v>0</v>
          </cell>
          <cell r="E213">
            <v>-0.216</v>
          </cell>
          <cell r="K213">
            <v>-9.037058219999998E-2</v>
          </cell>
          <cell r="L213">
            <v>8.071929400000015E-2</v>
          </cell>
          <cell r="M213">
            <v>0</v>
          </cell>
          <cell r="N213">
            <v>0</v>
          </cell>
          <cell r="O213">
            <v>0</v>
          </cell>
          <cell r="P213">
            <v>0</v>
          </cell>
          <cell r="U213">
            <v>2.6667669999999997E-2</v>
          </cell>
          <cell r="V213">
            <v>-0.2309364767</v>
          </cell>
          <cell r="AB213">
            <v>1E-3</v>
          </cell>
        </row>
        <row r="215">
          <cell r="D215">
            <v>0</v>
          </cell>
          <cell r="E215">
            <v>1.24E-2</v>
          </cell>
          <cell r="K215">
            <v>-3.5749476199999998E-2</v>
          </cell>
          <cell r="L215">
            <v>3.617225020000002E-2</v>
          </cell>
          <cell r="M215">
            <v>0</v>
          </cell>
          <cell r="N215">
            <v>0</v>
          </cell>
          <cell r="O215">
            <v>0</v>
          </cell>
          <cell r="P215">
            <v>0</v>
          </cell>
          <cell r="U215">
            <v>-1.9365525500000001E-2</v>
          </cell>
          <cell r="V215">
            <v>-10.2120642767</v>
          </cell>
        </row>
        <row r="216">
          <cell r="D216">
            <v>0</v>
          </cell>
          <cell r="K216">
            <v>0</v>
          </cell>
          <cell r="L216">
            <v>0</v>
          </cell>
          <cell r="M216">
            <v>0</v>
          </cell>
          <cell r="N216">
            <v>0</v>
          </cell>
          <cell r="O216">
            <v>0</v>
          </cell>
          <cell r="P216">
            <v>0</v>
          </cell>
          <cell r="U216">
            <v>0</v>
          </cell>
          <cell r="V216">
            <v>0</v>
          </cell>
        </row>
        <row r="217">
          <cell r="D217">
            <v>0</v>
          </cell>
          <cell r="E217">
            <v>0.155</v>
          </cell>
          <cell r="K217">
            <v>-1.2915485129000002</v>
          </cell>
          <cell r="L217">
            <v>1.3389652113000003</v>
          </cell>
          <cell r="M217">
            <v>0</v>
          </cell>
          <cell r="N217">
            <v>0</v>
          </cell>
          <cell r="O217">
            <v>0</v>
          </cell>
          <cell r="P217">
            <v>0</v>
          </cell>
          <cell r="U217">
            <v>-11.7004045121</v>
          </cell>
          <cell r="V217">
            <v>11.591243632799999</v>
          </cell>
        </row>
        <row r="218">
          <cell r="D218">
            <v>0</v>
          </cell>
          <cell r="E218">
            <v>3.4000000000000002E-2</v>
          </cell>
          <cell r="K218">
            <v>2.6573843999999998E-3</v>
          </cell>
          <cell r="L218">
            <v>-2.4362190000000038E-3</v>
          </cell>
          <cell r="M218">
            <v>0</v>
          </cell>
          <cell r="N218">
            <v>0</v>
          </cell>
          <cell r="O218">
            <v>0</v>
          </cell>
          <cell r="P218">
            <v>0</v>
          </cell>
          <cell r="U218">
            <v>0.29562976590000001</v>
          </cell>
          <cell r="V218">
            <v>-0.27702793549999999</v>
          </cell>
        </row>
        <row r="219">
          <cell r="K219">
            <v>0</v>
          </cell>
          <cell r="L219">
            <v>0</v>
          </cell>
          <cell r="U219">
            <v>0</v>
          </cell>
          <cell r="V219">
            <v>0</v>
          </cell>
        </row>
        <row r="220">
          <cell r="K220">
            <v>0</v>
          </cell>
          <cell r="L220">
            <v>0</v>
          </cell>
          <cell r="U220">
            <v>0</v>
          </cell>
          <cell r="V220">
            <v>0</v>
          </cell>
        </row>
        <row r="221">
          <cell r="D221">
            <v>0</v>
          </cell>
          <cell r="E221">
            <v>20.318999999999999</v>
          </cell>
          <cell r="F221">
            <v>-14.3</v>
          </cell>
          <cell r="G221">
            <v>-9.9047999999999998</v>
          </cell>
          <cell r="H221">
            <v>20.3096</v>
          </cell>
          <cell r="I221">
            <v>-1.3759999999999999</v>
          </cell>
          <cell r="J221">
            <v>5.4050000000000002</v>
          </cell>
          <cell r="K221">
            <v>-12.586622066300002</v>
          </cell>
          <cell r="L221">
            <v>13.532007051200006</v>
          </cell>
          <cell r="M221">
            <v>0</v>
          </cell>
          <cell r="N221">
            <v>0.99753736000000004</v>
          </cell>
          <cell r="O221">
            <v>-1.611929867</v>
          </cell>
          <cell r="P221">
            <v>2.5179493370000001</v>
          </cell>
          <cell r="Q221">
            <v>0</v>
          </cell>
          <cell r="R221">
            <v>0</v>
          </cell>
          <cell r="S221">
            <v>0</v>
          </cell>
          <cell r="T221">
            <v>0</v>
          </cell>
          <cell r="U221">
            <v>-4.4430339641000005</v>
          </cell>
          <cell r="V221">
            <v>8.2070994371000001</v>
          </cell>
          <cell r="W221">
            <v>0</v>
          </cell>
          <cell r="X221">
            <v>-9.5</v>
          </cell>
          <cell r="Y221">
            <v>0</v>
          </cell>
          <cell r="Z221">
            <v>0</v>
          </cell>
          <cell r="AA221">
            <v>0</v>
          </cell>
          <cell r="AB221">
            <v>57.1</v>
          </cell>
        </row>
        <row r="222">
          <cell r="D222">
            <v>0</v>
          </cell>
          <cell r="E222">
            <v>20.318999999999999</v>
          </cell>
          <cell r="F222">
            <v>-14.3</v>
          </cell>
          <cell r="G222">
            <v>-9.9047999999999998</v>
          </cell>
          <cell r="H222">
            <v>20.3096</v>
          </cell>
          <cell r="I222">
            <v>-1.3759999999999999</v>
          </cell>
          <cell r="J222">
            <v>5.4050000000000002</v>
          </cell>
          <cell r="K222">
            <v>-12.586622066300002</v>
          </cell>
          <cell r="L222">
            <v>13.532007051200006</v>
          </cell>
          <cell r="M222">
            <v>0</v>
          </cell>
          <cell r="N222">
            <v>0.99753736000000004</v>
          </cell>
          <cell r="O222">
            <v>-1.611929867</v>
          </cell>
          <cell r="P222">
            <v>2.5179493370000001</v>
          </cell>
          <cell r="U222">
            <v>-4.4430339641000005</v>
          </cell>
          <cell r="V222">
            <v>8.2070994371000001</v>
          </cell>
          <cell r="X222">
            <v>-9.5</v>
          </cell>
          <cell r="AB222">
            <v>57.1</v>
          </cell>
        </row>
        <row r="223">
          <cell r="D223">
            <v>0</v>
          </cell>
          <cell r="E223">
            <v>-26.066109999999998</v>
          </cell>
          <cell r="F223">
            <v>43.082204997396204</v>
          </cell>
          <cell r="G223">
            <v>75.589007354100787</v>
          </cell>
          <cell r="H223">
            <v>-113.16001470820162</v>
          </cell>
          <cell r="I223">
            <v>-0.91158616625792221</v>
          </cell>
          <cell r="J223">
            <v>20.466515915144065</v>
          </cell>
          <cell r="K223">
            <v>-24.264373615699995</v>
          </cell>
          <cell r="L223">
            <v>25.657405798799992</v>
          </cell>
          <cell r="M223">
            <v>0</v>
          </cell>
          <cell r="N223">
            <v>0</v>
          </cell>
          <cell r="O223">
            <v>0</v>
          </cell>
          <cell r="P223">
            <v>0</v>
          </cell>
          <cell r="Q223">
            <v>0</v>
          </cell>
          <cell r="R223">
            <v>0</v>
          </cell>
          <cell r="S223">
            <v>0</v>
          </cell>
          <cell r="T223">
            <v>0</v>
          </cell>
          <cell r="U223">
            <v>6.0125978610999997</v>
          </cell>
          <cell r="V223">
            <v>-6.4770448994999992</v>
          </cell>
          <cell r="W223">
            <v>0</v>
          </cell>
          <cell r="X223">
            <v>-17.541481255117802</v>
          </cell>
          <cell r="Y223">
            <v>0</v>
          </cell>
          <cell r="Z223">
            <v>0</v>
          </cell>
          <cell r="AA223">
            <v>0</v>
          </cell>
          <cell r="AB223">
            <v>36.799999999999997</v>
          </cell>
        </row>
        <row r="224">
          <cell r="D224">
            <v>0</v>
          </cell>
          <cell r="E224">
            <v>-21</v>
          </cell>
          <cell r="F224">
            <v>35.817338172615464</v>
          </cell>
          <cell r="G224">
            <v>-3.4283613114056248E-2</v>
          </cell>
          <cell r="H224">
            <v>6.8567226228112496E-2</v>
          </cell>
          <cell r="I224">
            <v>-0.26745453206226982</v>
          </cell>
          <cell r="J224">
            <v>19.563479205275293</v>
          </cell>
          <cell r="K224">
            <v>-0.6872008178000002</v>
          </cell>
          <cell r="L224">
            <v>0.62908591530000024</v>
          </cell>
          <cell r="M224">
            <v>0</v>
          </cell>
          <cell r="N224">
            <v>0</v>
          </cell>
          <cell r="O224">
            <v>0</v>
          </cell>
          <cell r="P224">
            <v>0</v>
          </cell>
          <cell r="U224">
            <v>-0.1706089079</v>
          </cell>
          <cell r="V224">
            <v>2.8672193800000006E-2</v>
          </cell>
        </row>
        <row r="225">
          <cell r="D225">
            <v>0</v>
          </cell>
          <cell r="E225">
            <v>-9.2350000000000002E-2</v>
          </cell>
          <cell r="G225">
            <v>0.31900000000000001</v>
          </cell>
          <cell r="K225">
            <v>2.8732554800000001E-2</v>
          </cell>
          <cell r="L225">
            <v>-2.93333302E-2</v>
          </cell>
          <cell r="M225">
            <v>0</v>
          </cell>
          <cell r="N225">
            <v>0</v>
          </cell>
          <cell r="O225">
            <v>0</v>
          </cell>
          <cell r="P225">
            <v>0</v>
          </cell>
          <cell r="U225">
            <v>-6.2152286000000008E-3</v>
          </cell>
          <cell r="V225">
            <v>0.11510019349999999</v>
          </cell>
        </row>
        <row r="226">
          <cell r="D226">
            <v>0</v>
          </cell>
          <cell r="E226">
            <v>-1.6279999999999999</v>
          </cell>
          <cell r="G226">
            <v>68.089999999999989</v>
          </cell>
          <cell r="H226">
            <v>1.8</v>
          </cell>
          <cell r="K226">
            <v>-18.412707053499993</v>
          </cell>
          <cell r="L226">
            <v>19.853014926599993</v>
          </cell>
          <cell r="M226">
            <v>0</v>
          </cell>
          <cell r="N226">
            <v>0</v>
          </cell>
          <cell r="O226">
            <v>0</v>
          </cell>
          <cell r="P226">
            <v>0</v>
          </cell>
          <cell r="U226">
            <v>7.2257368077999997</v>
          </cell>
          <cell r="V226">
            <v>-7.4698260011999995</v>
          </cell>
        </row>
        <row r="227">
          <cell r="D227">
            <v>0</v>
          </cell>
          <cell r="E227">
            <v>-1.576E-2</v>
          </cell>
          <cell r="G227">
            <v>7.3</v>
          </cell>
          <cell r="K227">
            <v>-1.4629963721999999</v>
          </cell>
          <cell r="L227">
            <v>1.4765662141000007</v>
          </cell>
          <cell r="M227">
            <v>0</v>
          </cell>
          <cell r="N227">
            <v>0</v>
          </cell>
          <cell r="O227">
            <v>0</v>
          </cell>
          <cell r="P227">
            <v>0</v>
          </cell>
          <cell r="U227">
            <v>-1.0954152509999999</v>
          </cell>
          <cell r="V227">
            <v>0.84900871440000003</v>
          </cell>
        </row>
        <row r="228">
          <cell r="D228">
            <v>0</v>
          </cell>
          <cell r="E228">
            <v>-3.3299999999999996</v>
          </cell>
          <cell r="F228">
            <v>10.748866824780738</v>
          </cell>
          <cell r="G228">
            <v>-8.5709032785140624E-2</v>
          </cell>
          <cell r="H228">
            <v>0.17141806557028125</v>
          </cell>
          <cell r="I228">
            <v>-0.54413163419565236</v>
          </cell>
          <cell r="J228">
            <v>5.5030367098687698</v>
          </cell>
          <cell r="K228">
            <v>-3.730201927</v>
          </cell>
          <cell r="L228">
            <v>3.7280720729999999</v>
          </cell>
          <cell r="M228">
            <v>0</v>
          </cell>
          <cell r="N228">
            <v>0</v>
          </cell>
          <cell r="O228">
            <v>0</v>
          </cell>
          <cell r="P228">
            <v>0</v>
          </cell>
          <cell r="U228">
            <v>5.9100440799999994E-2</v>
          </cell>
          <cell r="V228">
            <v>0</v>
          </cell>
        </row>
        <row r="229">
          <cell r="D229">
            <v>0</v>
          </cell>
          <cell r="K229">
            <v>0</v>
          </cell>
          <cell r="L229">
            <v>0</v>
          </cell>
          <cell r="M229">
            <v>0</v>
          </cell>
          <cell r="N229">
            <v>0</v>
          </cell>
          <cell r="O229">
            <v>0</v>
          </cell>
          <cell r="P229">
            <v>0</v>
          </cell>
          <cell r="U229">
            <v>0</v>
          </cell>
          <cell r="V229">
            <v>0</v>
          </cell>
        </row>
        <row r="230">
          <cell r="D230">
            <v>0</v>
          </cell>
          <cell r="E230">
            <v>4.5489999999999995</v>
          </cell>
          <cell r="F230">
            <v>-27.96</v>
          </cell>
          <cell r="G230">
            <v>10.436</v>
          </cell>
          <cell r="H230">
            <v>-19.809999999999999</v>
          </cell>
          <cell r="I230">
            <v>-1.55498</v>
          </cell>
          <cell r="J230">
            <v>-14.795999999999999</v>
          </cell>
          <cell r="K230">
            <v>-2.5185580628999964</v>
          </cell>
          <cell r="L230">
            <v>0.78888265960001014</v>
          </cell>
          <cell r="M230">
            <v>0</v>
          </cell>
          <cell r="N230">
            <v>0</v>
          </cell>
          <cell r="O230">
            <v>0</v>
          </cell>
          <cell r="P230">
            <v>0</v>
          </cell>
          <cell r="Q230">
            <v>0</v>
          </cell>
          <cell r="R230">
            <v>0</v>
          </cell>
          <cell r="S230">
            <v>0</v>
          </cell>
          <cell r="T230">
            <v>0</v>
          </cell>
          <cell r="U230">
            <v>-2.1887592031999965</v>
          </cell>
          <cell r="V230">
            <v>74.615155794800017</v>
          </cell>
          <cell r="W230">
            <v>0</v>
          </cell>
          <cell r="X230">
            <v>-18.657295597970798</v>
          </cell>
          <cell r="Y230">
            <v>0</v>
          </cell>
          <cell r="Z230">
            <v>0</v>
          </cell>
          <cell r="AA230">
            <v>0</v>
          </cell>
          <cell r="AB230">
            <v>5.7</v>
          </cell>
        </row>
        <row r="231">
          <cell r="D231">
            <v>0</v>
          </cell>
          <cell r="E231">
            <v>4.5489999999999995</v>
          </cell>
          <cell r="F231">
            <v>-27.96</v>
          </cell>
          <cell r="G231">
            <v>10.436</v>
          </cell>
          <cell r="H231">
            <v>-19.809999999999999</v>
          </cell>
          <cell r="I231">
            <v>-1.55498</v>
          </cell>
          <cell r="J231">
            <v>-14.795999999999999</v>
          </cell>
          <cell r="K231">
            <v>-2.5185580628999964</v>
          </cell>
          <cell r="L231">
            <v>0.78888265960001014</v>
          </cell>
          <cell r="M231">
            <v>0</v>
          </cell>
          <cell r="N231">
            <v>0</v>
          </cell>
          <cell r="O231">
            <v>0</v>
          </cell>
          <cell r="P231">
            <v>0</v>
          </cell>
          <cell r="U231">
            <v>-2.1887592031999965</v>
          </cell>
          <cell r="V231">
            <v>74.615155794800017</v>
          </cell>
          <cell r="AB231">
            <v>5.7</v>
          </cell>
        </row>
        <row r="232">
          <cell r="D232">
            <v>0</v>
          </cell>
          <cell r="K232">
            <v>0</v>
          </cell>
          <cell r="L232">
            <v>0</v>
          </cell>
          <cell r="M232">
            <v>0</v>
          </cell>
          <cell r="N232">
            <v>0</v>
          </cell>
          <cell r="O232">
            <v>0</v>
          </cell>
          <cell r="P232">
            <v>0</v>
          </cell>
        </row>
        <row r="233">
          <cell r="D233">
            <v>0</v>
          </cell>
          <cell r="E233">
            <v>6.8457196944851662</v>
          </cell>
          <cell r="F233">
            <v>-1.6256641761592319</v>
          </cell>
          <cell r="G233">
            <v>-1.7141806557028124E-2</v>
          </cell>
          <cell r="H233">
            <v>3.4283613114056248E-2</v>
          </cell>
          <cell r="I233">
            <v>1.3953279425206722</v>
          </cell>
          <cell r="J233">
            <v>-0.22874485814836396</v>
          </cell>
          <cell r="K233">
            <v>0</v>
          </cell>
          <cell r="L233">
            <v>0</v>
          </cell>
          <cell r="M233">
            <v>0</v>
          </cell>
          <cell r="N233">
            <v>0</v>
          </cell>
          <cell r="O233">
            <v>0</v>
          </cell>
          <cell r="P233">
            <v>0</v>
          </cell>
          <cell r="Q233">
            <v>0</v>
          </cell>
          <cell r="R233">
            <v>0</v>
          </cell>
          <cell r="S233">
            <v>0</v>
          </cell>
          <cell r="T233">
            <v>0</v>
          </cell>
          <cell r="U233">
            <v>-1.6256641761592319</v>
          </cell>
          <cell r="V233">
            <v>0</v>
          </cell>
          <cell r="W233">
            <v>0</v>
          </cell>
          <cell r="X233">
            <v>-97.641006330747899</v>
          </cell>
          <cell r="Y233">
            <v>0</v>
          </cell>
          <cell r="Z233">
            <v>0</v>
          </cell>
          <cell r="AA233">
            <v>0</v>
          </cell>
          <cell r="AB233">
            <v>0</v>
          </cell>
        </row>
        <row r="234">
          <cell r="D234">
            <v>0</v>
          </cell>
          <cell r="E234">
            <v>-0.94379698739311857</v>
          </cell>
          <cell r="F234">
            <v>-0.17566801433726043</v>
          </cell>
          <cell r="G234">
            <v>1.7141806557028124E-2</v>
          </cell>
          <cell r="H234">
            <v>-3.4283613114056248E-2</v>
          </cell>
          <cell r="I234">
            <v>1.4875536432317997</v>
          </cell>
          <cell r="J234">
            <v>-0.1173973243915015</v>
          </cell>
          <cell r="K234">
            <v>0</v>
          </cell>
          <cell r="L234">
            <v>0</v>
          </cell>
          <cell r="M234">
            <v>0</v>
          </cell>
          <cell r="N234">
            <v>0</v>
          </cell>
          <cell r="O234">
            <v>0</v>
          </cell>
          <cell r="P234">
            <v>0</v>
          </cell>
          <cell r="U234">
            <v>-0.17566801433726043</v>
          </cell>
          <cell r="X234">
            <v>-97.641006330747899</v>
          </cell>
        </row>
        <row r="235">
          <cell r="D235">
            <v>0</v>
          </cell>
          <cell r="E235">
            <v>7.7895166818782844</v>
          </cell>
          <cell r="F235">
            <v>-1.4499961618219714</v>
          </cell>
          <cell r="G235">
            <v>-3.4283613114056248E-2</v>
          </cell>
          <cell r="H235">
            <v>6.8567226228112496E-2</v>
          </cell>
          <cell r="I235">
            <v>-9.2225700711127526E-2</v>
          </cell>
          <cell r="J235">
            <v>-0.11134753375686246</v>
          </cell>
          <cell r="K235">
            <v>0</v>
          </cell>
          <cell r="L235">
            <v>0</v>
          </cell>
          <cell r="M235">
            <v>0</v>
          </cell>
          <cell r="N235">
            <v>0</v>
          </cell>
          <cell r="O235">
            <v>0</v>
          </cell>
          <cell r="P235">
            <v>0</v>
          </cell>
          <cell r="U235">
            <v>-1.4499961618219714</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row>
        <row r="237">
          <cell r="D237">
            <v>0</v>
          </cell>
          <cell r="K237">
            <v>0</v>
          </cell>
          <cell r="L237">
            <v>0</v>
          </cell>
          <cell r="M237">
            <v>0</v>
          </cell>
          <cell r="N237">
            <v>0</v>
          </cell>
          <cell r="O237">
            <v>0</v>
          </cell>
          <cell r="P237">
            <v>0</v>
          </cell>
        </row>
        <row r="238">
          <cell r="D238">
            <v>0</v>
          </cell>
          <cell r="E238">
            <v>0</v>
          </cell>
          <cell r="F238">
            <v>0</v>
          </cell>
          <cell r="G238">
            <v>0.25800000000000001</v>
          </cell>
          <cell r="H238">
            <v>-0.371</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row>
        <row r="239">
          <cell r="D239">
            <v>0</v>
          </cell>
          <cell r="G239">
            <v>0.25800000000000001</v>
          </cell>
          <cell r="H239">
            <v>-0.371</v>
          </cell>
          <cell r="K239">
            <v>0</v>
          </cell>
          <cell r="L239">
            <v>0</v>
          </cell>
          <cell r="M239">
            <v>0</v>
          </cell>
          <cell r="N239">
            <v>0</v>
          </cell>
          <cell r="O239">
            <v>0</v>
          </cell>
          <cell r="P239">
            <v>0</v>
          </cell>
        </row>
        <row r="240">
          <cell r="K240">
            <v>0</v>
          </cell>
          <cell r="L240">
            <v>0</v>
          </cell>
          <cell r="X240">
            <v>-5.6</v>
          </cell>
        </row>
        <row r="241">
          <cell r="D241">
            <v>0</v>
          </cell>
          <cell r="E241">
            <v>137.6459772447177</v>
          </cell>
          <cell r="F241">
            <v>-73.29689650165146</v>
          </cell>
          <cell r="G241">
            <v>63.93335187787175</v>
          </cell>
          <cell r="H241">
            <v>-86.76274575574358</v>
          </cell>
          <cell r="I241">
            <v>-19.751137951610939</v>
          </cell>
          <cell r="J241">
            <v>-67.979518463227947</v>
          </cell>
          <cell r="K241">
            <v>-62.815526290199998</v>
          </cell>
          <cell r="L241">
            <v>101.37353568219984</v>
          </cell>
          <cell r="M241">
            <v>0</v>
          </cell>
          <cell r="N241">
            <v>-36.178611105099698</v>
          </cell>
          <cell r="O241">
            <v>-7.0170055961000006</v>
          </cell>
          <cell r="P241">
            <v>-71.357953473099997</v>
          </cell>
          <cell r="Q241">
            <v>0</v>
          </cell>
          <cell r="R241">
            <v>0</v>
          </cell>
          <cell r="S241">
            <v>0</v>
          </cell>
          <cell r="T241">
            <v>0</v>
          </cell>
          <cell r="U241">
            <v>-81.348886854962345</v>
          </cell>
          <cell r="V241">
            <v>74.653663873800014</v>
          </cell>
          <cell r="W241">
            <v>0</v>
          </cell>
          <cell r="X241">
            <v>-663.29336926980113</v>
          </cell>
          <cell r="Y241">
            <v>0</v>
          </cell>
          <cell r="Z241">
            <v>0</v>
          </cell>
          <cell r="AA241">
            <v>0</v>
          </cell>
          <cell r="AB241">
            <v>95.408899999999988</v>
          </cell>
        </row>
        <row r="242">
          <cell r="K242">
            <v>0</v>
          </cell>
          <cell r="L242">
            <v>0</v>
          </cell>
        </row>
        <row r="243">
          <cell r="K243">
            <v>0</v>
          </cell>
          <cell r="L243">
            <v>0</v>
          </cell>
        </row>
        <row r="244">
          <cell r="D244">
            <v>0</v>
          </cell>
          <cell r="E244">
            <v>94.302662040655918</v>
          </cell>
          <cell r="F244">
            <v>10.011688086317923</v>
          </cell>
          <cell r="G244">
            <v>4.4740115113843402</v>
          </cell>
          <cell r="H244">
            <v>-8.9480230227686803</v>
          </cell>
          <cell r="I244">
            <v>-123.10170901766423</v>
          </cell>
          <cell r="J244">
            <v>5.4388970925561066</v>
          </cell>
          <cell r="K244">
            <v>0</v>
          </cell>
          <cell r="L244">
            <v>0</v>
          </cell>
          <cell r="M244">
            <v>0</v>
          </cell>
          <cell r="N244">
            <v>0</v>
          </cell>
          <cell r="O244">
            <v>0</v>
          </cell>
          <cell r="P244">
            <v>0</v>
          </cell>
          <cell r="Q244">
            <v>0</v>
          </cell>
          <cell r="R244">
            <v>0</v>
          </cell>
          <cell r="S244">
            <v>0</v>
          </cell>
          <cell r="T244">
            <v>0</v>
          </cell>
          <cell r="U244">
            <v>-10.011688086317923</v>
          </cell>
          <cell r="V244">
            <v>0</v>
          </cell>
          <cell r="W244">
            <v>0</v>
          </cell>
          <cell r="X244">
            <v>0</v>
          </cell>
          <cell r="Y244">
            <v>-189.22583900000001</v>
          </cell>
          <cell r="Z244">
            <v>-161.5</v>
          </cell>
          <cell r="AA244">
            <v>0</v>
          </cell>
          <cell r="AB244">
            <v>0</v>
          </cell>
        </row>
        <row r="245">
          <cell r="D245">
            <v>0</v>
          </cell>
          <cell r="E245">
            <v>-2.0828965926299445</v>
          </cell>
          <cell r="F245">
            <v>10.011688086317923</v>
          </cell>
          <cell r="G245">
            <v>4.4740115113843402</v>
          </cell>
          <cell r="H245">
            <v>-8.9480230227686803</v>
          </cell>
          <cell r="I245">
            <v>-9.6271927944107318</v>
          </cell>
          <cell r="J245">
            <v>5.4388970925561066</v>
          </cell>
          <cell r="K245">
            <v>0</v>
          </cell>
          <cell r="L245">
            <v>0</v>
          </cell>
          <cell r="M245">
            <v>0</v>
          </cell>
          <cell r="N245">
            <v>0</v>
          </cell>
          <cell r="O245">
            <v>0</v>
          </cell>
          <cell r="P245">
            <v>0</v>
          </cell>
          <cell r="Q245">
            <v>0</v>
          </cell>
          <cell r="R245">
            <v>0</v>
          </cell>
          <cell r="S245">
            <v>0</v>
          </cell>
          <cell r="T245">
            <v>0</v>
          </cell>
          <cell r="U245">
            <v>-10.011688086317923</v>
          </cell>
          <cell r="V245">
            <v>0</v>
          </cell>
          <cell r="W245">
            <v>0</v>
          </cell>
          <cell r="X245">
            <v>0</v>
          </cell>
          <cell r="Y245">
            <v>-3.6838540000000002</v>
          </cell>
          <cell r="Z245">
            <v>-78.3</v>
          </cell>
          <cell r="AA245">
            <v>0</v>
          </cell>
          <cell r="AB245">
            <v>0</v>
          </cell>
        </row>
        <row r="246">
          <cell r="D246">
            <v>0</v>
          </cell>
          <cell r="E246">
            <v>97.657103532100649</v>
          </cell>
          <cell r="F246">
            <v>0</v>
          </cell>
          <cell r="G246">
            <v>0</v>
          </cell>
          <cell r="H246">
            <v>0</v>
          </cell>
          <cell r="I246">
            <v>-115.87173777963214</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-163.25018800000001</v>
          </cell>
          <cell r="Z246">
            <v>-56.3</v>
          </cell>
          <cell r="AA246">
            <v>0</v>
          </cell>
          <cell r="AB246">
            <v>0</v>
          </cell>
        </row>
        <row r="247">
          <cell r="D247">
            <v>0</v>
          </cell>
          <cell r="E247">
            <v>-1.2715448988147873</v>
          </cell>
          <cell r="F247">
            <v>0</v>
          </cell>
          <cell r="G247">
            <v>0</v>
          </cell>
          <cell r="H247">
            <v>0</v>
          </cell>
          <cell r="I247">
            <v>2.397221556378641</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-22.291796999999999</v>
          </cell>
          <cell r="Z247">
            <v>-26.9</v>
          </cell>
          <cell r="AA247">
            <v>0</v>
          </cell>
          <cell r="AB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-21.184277000000002</v>
          </cell>
          <cell r="Z249">
            <v>-19.5</v>
          </cell>
          <cell r="AA249">
            <v>0</v>
          </cell>
          <cell r="AB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-21.184277000000002</v>
          </cell>
          <cell r="Z250">
            <v>-19.5</v>
          </cell>
          <cell r="AA250">
            <v>0</v>
          </cell>
          <cell r="AB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row>
        <row r="252">
          <cell r="D252">
            <v>0</v>
          </cell>
          <cell r="E252">
            <v>8.0177423860565007</v>
          </cell>
          <cell r="F252">
            <v>0</v>
          </cell>
          <cell r="G252">
            <v>0</v>
          </cell>
          <cell r="H252">
            <v>0</v>
          </cell>
          <cell r="I252">
            <v>-8.9096306585518743</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row>
        <row r="253">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row>
        <row r="254">
          <cell r="D254">
            <v>0</v>
          </cell>
          <cell r="E254">
            <v>3.7300815744450508</v>
          </cell>
          <cell r="F254">
            <v>-4.1976933218011627</v>
          </cell>
          <cell r="G254">
            <v>57.555316036752728</v>
          </cell>
          <cell r="H254">
            <v>-115.11063207350546</v>
          </cell>
          <cell r="I254">
            <v>-1.8462326484385096</v>
          </cell>
          <cell r="J254">
            <v>-2.358458961221789</v>
          </cell>
          <cell r="K254">
            <v>0</v>
          </cell>
          <cell r="L254">
            <v>0</v>
          </cell>
          <cell r="M254">
            <v>0</v>
          </cell>
          <cell r="N254">
            <v>0</v>
          </cell>
          <cell r="O254">
            <v>0</v>
          </cell>
          <cell r="P254">
            <v>0</v>
          </cell>
          <cell r="Q254">
            <v>0</v>
          </cell>
          <cell r="R254">
            <v>0</v>
          </cell>
          <cell r="S254">
            <v>0</v>
          </cell>
          <cell r="T254">
            <v>0</v>
          </cell>
          <cell r="U254">
            <v>4.1976933218011627</v>
          </cell>
          <cell r="V254">
            <v>0</v>
          </cell>
          <cell r="W254">
            <v>0</v>
          </cell>
          <cell r="X254">
            <v>0</v>
          </cell>
          <cell r="Y254">
            <v>-12.064525</v>
          </cell>
          <cell r="Z254">
            <v>-0.625</v>
          </cell>
          <cell r="AA254">
            <v>0</v>
          </cell>
          <cell r="AB254">
            <v>0</v>
          </cell>
        </row>
        <row r="255">
          <cell r="K255">
            <v>0</v>
          </cell>
          <cell r="L255">
            <v>0</v>
          </cell>
          <cell r="M255">
            <v>0</v>
          </cell>
          <cell r="N255">
            <v>0</v>
          </cell>
          <cell r="O255">
            <v>0</v>
          </cell>
          <cell r="P255">
            <v>0</v>
          </cell>
          <cell r="Q255">
            <v>0</v>
          </cell>
          <cell r="R255">
            <v>0</v>
          </cell>
          <cell r="S255">
            <v>0</v>
          </cell>
          <cell r="T255">
            <v>0</v>
          </cell>
          <cell r="V255">
            <v>0</v>
          </cell>
          <cell r="W255">
            <v>0</v>
          </cell>
          <cell r="X255">
            <v>0</v>
          </cell>
          <cell r="AA255">
            <v>0</v>
          </cell>
          <cell r="AB255">
            <v>0</v>
          </cell>
        </row>
        <row r="256">
          <cell r="K256">
            <v>0</v>
          </cell>
          <cell r="L256">
            <v>0</v>
          </cell>
          <cell r="M256">
            <v>0</v>
          </cell>
          <cell r="N256">
            <v>0</v>
          </cell>
          <cell r="O256">
            <v>0</v>
          </cell>
          <cell r="P256">
            <v>0</v>
          </cell>
          <cell r="Q256">
            <v>0</v>
          </cell>
          <cell r="R256">
            <v>0</v>
          </cell>
          <cell r="S256">
            <v>0</v>
          </cell>
          <cell r="T256">
            <v>0</v>
          </cell>
          <cell r="V256">
            <v>0</v>
          </cell>
          <cell r="W256">
            <v>0</v>
          </cell>
          <cell r="X256">
            <v>0</v>
          </cell>
          <cell r="AA256">
            <v>0</v>
          </cell>
          <cell r="AB256">
            <v>0</v>
          </cell>
        </row>
        <row r="257">
          <cell r="K257">
            <v>0</v>
          </cell>
          <cell r="L257">
            <v>0</v>
          </cell>
          <cell r="M257">
            <v>0</v>
          </cell>
          <cell r="N257">
            <v>0</v>
          </cell>
          <cell r="O257">
            <v>0</v>
          </cell>
          <cell r="P257">
            <v>0</v>
          </cell>
          <cell r="Q257">
            <v>0</v>
          </cell>
          <cell r="R257">
            <v>0</v>
          </cell>
          <cell r="S257">
            <v>0</v>
          </cell>
          <cell r="T257">
            <v>0</v>
          </cell>
          <cell r="V257">
            <v>0</v>
          </cell>
          <cell r="W257">
            <v>0</v>
          </cell>
          <cell r="X257">
            <v>0</v>
          </cell>
          <cell r="AA257">
            <v>0</v>
          </cell>
          <cell r="AB257">
            <v>0</v>
          </cell>
        </row>
        <row r="258">
          <cell r="K258">
            <v>0</v>
          </cell>
          <cell r="L258">
            <v>0</v>
          </cell>
          <cell r="M258">
            <v>0</v>
          </cell>
          <cell r="N258">
            <v>0</v>
          </cell>
          <cell r="O258">
            <v>0</v>
          </cell>
          <cell r="P258">
            <v>0</v>
          </cell>
          <cell r="Q258">
            <v>0</v>
          </cell>
          <cell r="R258">
            <v>0</v>
          </cell>
          <cell r="S258">
            <v>0</v>
          </cell>
          <cell r="T258">
            <v>0</v>
          </cell>
          <cell r="V258">
            <v>0</v>
          </cell>
          <cell r="W258">
            <v>0</v>
          </cell>
          <cell r="X258">
            <v>0</v>
          </cell>
          <cell r="AA258">
            <v>0</v>
          </cell>
          <cell r="AB258">
            <v>0</v>
          </cell>
        </row>
        <row r="259">
          <cell r="K259">
            <v>0</v>
          </cell>
          <cell r="L259">
            <v>0</v>
          </cell>
          <cell r="M259">
            <v>0</v>
          </cell>
          <cell r="N259">
            <v>0</v>
          </cell>
          <cell r="O259">
            <v>0</v>
          </cell>
          <cell r="P259">
            <v>0</v>
          </cell>
          <cell r="Q259">
            <v>0</v>
          </cell>
          <cell r="R259">
            <v>0</v>
          </cell>
          <cell r="S259">
            <v>0</v>
          </cell>
          <cell r="T259">
            <v>0</v>
          </cell>
          <cell r="V259">
            <v>0</v>
          </cell>
          <cell r="W259">
            <v>0</v>
          </cell>
          <cell r="X259">
            <v>0</v>
          </cell>
          <cell r="AA259">
            <v>0</v>
          </cell>
          <cell r="AB259">
            <v>0</v>
          </cell>
        </row>
        <row r="260">
          <cell r="K260">
            <v>0</v>
          </cell>
          <cell r="L260">
            <v>0</v>
          </cell>
          <cell r="M260">
            <v>0</v>
          </cell>
          <cell r="N260">
            <v>0</v>
          </cell>
          <cell r="O260">
            <v>0</v>
          </cell>
          <cell r="P260">
            <v>0</v>
          </cell>
          <cell r="Q260">
            <v>0</v>
          </cell>
          <cell r="R260">
            <v>0</v>
          </cell>
          <cell r="S260">
            <v>0</v>
          </cell>
          <cell r="T260">
            <v>0</v>
          </cell>
          <cell r="V260">
            <v>0</v>
          </cell>
          <cell r="W260">
            <v>0</v>
          </cell>
          <cell r="X260">
            <v>0</v>
          </cell>
          <cell r="AA260">
            <v>0</v>
          </cell>
          <cell r="AB260">
            <v>0</v>
          </cell>
        </row>
        <row r="261">
          <cell r="K261">
            <v>0</v>
          </cell>
          <cell r="L261">
            <v>0</v>
          </cell>
          <cell r="M261">
            <v>0</v>
          </cell>
          <cell r="N261">
            <v>0</v>
          </cell>
          <cell r="O261">
            <v>0</v>
          </cell>
          <cell r="P261">
            <v>0</v>
          </cell>
          <cell r="Q261">
            <v>0</v>
          </cell>
          <cell r="R261">
            <v>0</v>
          </cell>
          <cell r="S261">
            <v>0</v>
          </cell>
          <cell r="T261">
            <v>0</v>
          </cell>
          <cell r="V261">
            <v>0</v>
          </cell>
          <cell r="W261">
            <v>0</v>
          </cell>
          <cell r="X261">
            <v>0</v>
          </cell>
          <cell r="AA261">
            <v>0</v>
          </cell>
          <cell r="AB261">
            <v>0</v>
          </cell>
        </row>
        <row r="262">
          <cell r="K262">
            <v>0</v>
          </cell>
          <cell r="L262">
            <v>0</v>
          </cell>
          <cell r="M262">
            <v>0</v>
          </cell>
          <cell r="N262">
            <v>0</v>
          </cell>
          <cell r="O262">
            <v>0</v>
          </cell>
          <cell r="P262">
            <v>0</v>
          </cell>
          <cell r="Q262">
            <v>0</v>
          </cell>
          <cell r="R262">
            <v>0</v>
          </cell>
          <cell r="S262">
            <v>0</v>
          </cell>
          <cell r="T262">
            <v>0</v>
          </cell>
          <cell r="V262">
            <v>0</v>
          </cell>
          <cell r="W262">
            <v>0</v>
          </cell>
          <cell r="X262">
            <v>0</v>
          </cell>
          <cell r="AA262">
            <v>0</v>
          </cell>
          <cell r="AB262">
            <v>0</v>
          </cell>
        </row>
        <row r="263">
          <cell r="K263">
            <v>0</v>
          </cell>
          <cell r="L263">
            <v>0</v>
          </cell>
          <cell r="M263">
            <v>0</v>
          </cell>
          <cell r="N263">
            <v>0</v>
          </cell>
          <cell r="O263">
            <v>0</v>
          </cell>
          <cell r="P263">
            <v>0</v>
          </cell>
          <cell r="Q263">
            <v>0</v>
          </cell>
          <cell r="R263">
            <v>0</v>
          </cell>
          <cell r="S263">
            <v>0</v>
          </cell>
          <cell r="T263">
            <v>0</v>
          </cell>
          <cell r="V263">
            <v>0</v>
          </cell>
          <cell r="W263">
            <v>0</v>
          </cell>
          <cell r="X263">
            <v>0</v>
          </cell>
          <cell r="AA263">
            <v>0</v>
          </cell>
          <cell r="AB263">
            <v>0</v>
          </cell>
        </row>
        <row r="264">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row>
        <row r="265">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row>
        <row r="267">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row>
        <row r="268">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row>
        <row r="269">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row>
        <row r="270">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row>
        <row r="271">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row>
        <row r="272">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row>
        <row r="273">
          <cell r="D273">
            <v>0</v>
          </cell>
          <cell r="E273">
            <v>3.1231567374122466</v>
          </cell>
          <cell r="F273">
            <v>3.3635597518002713E-2</v>
          </cell>
          <cell r="G273">
            <v>0</v>
          </cell>
          <cell r="H273">
            <v>0</v>
          </cell>
          <cell r="I273">
            <v>-4.2782675254866991</v>
          </cell>
          <cell r="J273">
            <v>1.8164074857269636E-2</v>
          </cell>
          <cell r="K273">
            <v>0</v>
          </cell>
          <cell r="L273">
            <v>0</v>
          </cell>
          <cell r="M273">
            <v>0</v>
          </cell>
          <cell r="N273">
            <v>0</v>
          </cell>
          <cell r="O273">
            <v>0</v>
          </cell>
          <cell r="P273">
            <v>0</v>
          </cell>
          <cell r="Q273">
            <v>0</v>
          </cell>
          <cell r="R273">
            <v>0</v>
          </cell>
          <cell r="S273">
            <v>0</v>
          </cell>
          <cell r="T273">
            <v>0</v>
          </cell>
          <cell r="U273">
            <v>-3.3635597518002713E-2</v>
          </cell>
          <cell r="V273">
            <v>0</v>
          </cell>
          <cell r="W273">
            <v>0</v>
          </cell>
          <cell r="X273">
            <v>0</v>
          </cell>
          <cell r="Y273">
            <v>0</v>
          </cell>
          <cell r="Z273">
            <v>0</v>
          </cell>
          <cell r="AA273">
            <v>0</v>
          </cell>
          <cell r="AB273">
            <v>0</v>
          </cell>
        </row>
        <row r="274">
          <cell r="D274">
            <v>0</v>
          </cell>
          <cell r="E274">
            <v>3.1231567374122466</v>
          </cell>
          <cell r="F274">
            <v>3.3635597518002713E-2</v>
          </cell>
          <cell r="G274">
            <v>0</v>
          </cell>
          <cell r="H274">
            <v>0</v>
          </cell>
          <cell r="I274">
            <v>-4.2782675254866991</v>
          </cell>
          <cell r="J274">
            <v>1.8164074857269636E-2</v>
          </cell>
          <cell r="K274">
            <v>0</v>
          </cell>
          <cell r="L274">
            <v>0</v>
          </cell>
          <cell r="M274">
            <v>0</v>
          </cell>
          <cell r="N274">
            <v>0</v>
          </cell>
          <cell r="O274">
            <v>0</v>
          </cell>
          <cell r="P274">
            <v>0</v>
          </cell>
          <cell r="Q274">
            <v>0</v>
          </cell>
          <cell r="R274">
            <v>0</v>
          </cell>
          <cell r="S274">
            <v>0</v>
          </cell>
          <cell r="T274">
            <v>0</v>
          </cell>
          <cell r="U274">
            <v>-3.3635597518002713E-2</v>
          </cell>
          <cell r="V274">
            <v>0</v>
          </cell>
          <cell r="W274">
            <v>0</v>
          </cell>
          <cell r="X274">
            <v>0</v>
          </cell>
          <cell r="Y274">
            <v>0</v>
          </cell>
          <cell r="Z274">
            <v>0</v>
          </cell>
          <cell r="AA274">
            <v>0</v>
          </cell>
          <cell r="AB274">
            <v>0</v>
          </cell>
        </row>
        <row r="275">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-0.374</v>
          </cell>
          <cell r="AA275">
            <v>0</v>
          </cell>
          <cell r="AB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-0.374</v>
          </cell>
          <cell r="AA277">
            <v>0</v>
          </cell>
          <cell r="AB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row>
        <row r="279">
          <cell r="D279">
            <v>0</v>
          </cell>
          <cell r="E279">
            <v>109.17364273856971</v>
          </cell>
          <cell r="F279">
            <v>5.8476303620347627</v>
          </cell>
          <cell r="G279">
            <v>62.029327548137069</v>
          </cell>
          <cell r="H279">
            <v>-124.05865509627414</v>
          </cell>
          <cell r="I279">
            <v>-138.13583985014131</v>
          </cell>
          <cell r="J279">
            <v>3.0986022061915874</v>
          </cell>
          <cell r="K279">
            <v>0</v>
          </cell>
          <cell r="L279">
            <v>0</v>
          </cell>
          <cell r="M279">
            <v>0</v>
          </cell>
          <cell r="N279">
            <v>0</v>
          </cell>
          <cell r="O279">
            <v>0</v>
          </cell>
          <cell r="P279">
            <v>0</v>
          </cell>
          <cell r="Q279">
            <v>0</v>
          </cell>
          <cell r="R279">
            <v>0</v>
          </cell>
          <cell r="S279">
            <v>0</v>
          </cell>
          <cell r="T279">
            <v>0</v>
          </cell>
          <cell r="U279">
            <v>-5.8476303620347627</v>
          </cell>
          <cell r="V279">
            <v>0</v>
          </cell>
          <cell r="W279">
            <v>0</v>
          </cell>
          <cell r="X279">
            <v>0</v>
          </cell>
          <cell r="Y279">
            <v>-222.47464100000002</v>
          </cell>
          <cell r="Z279">
            <v>-181.999</v>
          </cell>
          <cell r="AA279">
            <v>0</v>
          </cell>
          <cell r="AB279">
            <v>0</v>
          </cell>
        </row>
        <row r="280">
          <cell r="K280">
            <v>0</v>
          </cell>
          <cell r="L280">
            <v>0</v>
          </cell>
        </row>
        <row r="281">
          <cell r="D281">
            <v>0</v>
          </cell>
          <cell r="E281">
            <v>273.14</v>
          </cell>
          <cell r="F281">
            <v>12.74</v>
          </cell>
          <cell r="G281">
            <v>0</v>
          </cell>
          <cell r="H281">
            <v>0</v>
          </cell>
          <cell r="I281">
            <v>-144.18</v>
          </cell>
          <cell r="J281">
            <v>-34.72</v>
          </cell>
          <cell r="K281">
            <v>0</v>
          </cell>
          <cell r="L281">
            <v>0</v>
          </cell>
          <cell r="M281">
            <v>0</v>
          </cell>
          <cell r="N281">
            <v>0</v>
          </cell>
          <cell r="O281">
            <v>0</v>
          </cell>
          <cell r="P281">
            <v>0</v>
          </cell>
          <cell r="Q281">
            <v>0</v>
          </cell>
          <cell r="R281">
            <v>0</v>
          </cell>
          <cell r="S281">
            <v>0</v>
          </cell>
          <cell r="T281">
            <v>0</v>
          </cell>
          <cell r="U281">
            <v>-12.74</v>
          </cell>
          <cell r="V281">
            <v>0</v>
          </cell>
          <cell r="W281">
            <v>0</v>
          </cell>
          <cell r="X281">
            <v>-49</v>
          </cell>
          <cell r="Y281">
            <v>-2.57</v>
          </cell>
          <cell r="Z281">
            <v>0</v>
          </cell>
          <cell r="AA281">
            <v>0</v>
          </cell>
          <cell r="AB281">
            <v>0</v>
          </cell>
        </row>
        <row r="282">
          <cell r="D282">
            <v>0</v>
          </cell>
          <cell r="E282">
            <v>13.94</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row>
        <row r="283">
          <cell r="D283">
            <v>0</v>
          </cell>
          <cell r="E283">
            <v>3.28</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row>
        <row r="284">
          <cell r="D284">
            <v>0</v>
          </cell>
          <cell r="E284">
            <v>184.27</v>
          </cell>
          <cell r="F284">
            <v>0</v>
          </cell>
          <cell r="G284">
            <v>0</v>
          </cell>
          <cell r="H284">
            <v>0</v>
          </cell>
          <cell r="I284">
            <v>-96.39</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row>
        <row r="285">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row>
        <row r="286">
          <cell r="D286">
            <v>0</v>
          </cell>
          <cell r="E286">
            <v>-31.2</v>
          </cell>
          <cell r="F286">
            <v>12.74</v>
          </cell>
          <cell r="G286">
            <v>0</v>
          </cell>
          <cell r="H286">
            <v>0</v>
          </cell>
          <cell r="I286">
            <v>0</v>
          </cell>
          <cell r="J286">
            <v>-34.72</v>
          </cell>
          <cell r="K286">
            <v>0</v>
          </cell>
          <cell r="L286">
            <v>0</v>
          </cell>
          <cell r="M286">
            <v>0</v>
          </cell>
          <cell r="N286">
            <v>0</v>
          </cell>
          <cell r="O286">
            <v>0</v>
          </cell>
          <cell r="P286">
            <v>0</v>
          </cell>
          <cell r="Q286">
            <v>0</v>
          </cell>
          <cell r="R286">
            <v>0</v>
          </cell>
          <cell r="S286">
            <v>0</v>
          </cell>
          <cell r="T286">
            <v>0</v>
          </cell>
          <cell r="U286">
            <v>-12.74</v>
          </cell>
          <cell r="V286">
            <v>0</v>
          </cell>
          <cell r="W286">
            <v>0</v>
          </cell>
          <cell r="X286">
            <v>0</v>
          </cell>
          <cell r="Y286">
            <v>0</v>
          </cell>
          <cell r="Z286">
            <v>0</v>
          </cell>
          <cell r="AA286">
            <v>0</v>
          </cell>
          <cell r="AB286">
            <v>0</v>
          </cell>
        </row>
        <row r="287">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row>
        <row r="288">
          <cell r="D288">
            <v>0</v>
          </cell>
          <cell r="E288">
            <v>102.85</v>
          </cell>
          <cell r="F288">
            <v>0</v>
          </cell>
          <cell r="G288">
            <v>0</v>
          </cell>
          <cell r="H288">
            <v>0</v>
          </cell>
          <cell r="I288">
            <v>-47.79</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row>
        <row r="289">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-2.57</v>
          </cell>
          <cell r="Z290">
            <v>0</v>
          </cell>
          <cell r="AA290">
            <v>0</v>
          </cell>
          <cell r="AB290">
            <v>0</v>
          </cell>
        </row>
        <row r="291">
          <cell r="K291">
            <v>0</v>
          </cell>
          <cell r="L291">
            <v>0</v>
          </cell>
        </row>
        <row r="292">
          <cell r="D292">
            <v>0</v>
          </cell>
          <cell r="E292">
            <v>273.14</v>
          </cell>
          <cell r="F292">
            <v>12.74</v>
          </cell>
          <cell r="G292">
            <v>0</v>
          </cell>
          <cell r="H292">
            <v>0</v>
          </cell>
          <cell r="I292">
            <v>-144.18</v>
          </cell>
          <cell r="J292">
            <v>-34.72</v>
          </cell>
          <cell r="K292">
            <v>0</v>
          </cell>
          <cell r="L292">
            <v>0</v>
          </cell>
          <cell r="M292">
            <v>0</v>
          </cell>
          <cell r="N292">
            <v>0</v>
          </cell>
          <cell r="O292">
            <v>0</v>
          </cell>
          <cell r="P292">
            <v>0</v>
          </cell>
          <cell r="Q292">
            <v>0</v>
          </cell>
          <cell r="R292">
            <v>0</v>
          </cell>
          <cell r="S292">
            <v>0</v>
          </cell>
          <cell r="T292">
            <v>0</v>
          </cell>
          <cell r="U292">
            <v>-12.74</v>
          </cell>
          <cell r="V292">
            <v>0</v>
          </cell>
          <cell r="W292">
            <v>0</v>
          </cell>
          <cell r="X292">
            <v>-49</v>
          </cell>
          <cell r="Y292">
            <v>-2.57</v>
          </cell>
          <cell r="Z292">
            <v>0</v>
          </cell>
          <cell r="AA292">
            <v>0</v>
          </cell>
          <cell r="AB292">
            <v>0</v>
          </cell>
        </row>
        <row r="293">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row>
        <row r="294">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row>
        <row r="296">
          <cell r="D296">
            <v>0</v>
          </cell>
          <cell r="E296">
            <v>519.95961998328744</v>
          </cell>
          <cell r="F296">
            <v>-54.709266139616702</v>
          </cell>
          <cell r="G296">
            <v>125.96267942600882</v>
          </cell>
          <cell r="H296">
            <v>-210.82140085201772</v>
          </cell>
          <cell r="I296">
            <v>-302.06697780175222</v>
          </cell>
          <cell r="J296">
            <v>-99.60091625703636</v>
          </cell>
          <cell r="K296">
            <v>-62.815526290199998</v>
          </cell>
          <cell r="L296">
            <v>101.37353568219984</v>
          </cell>
          <cell r="M296">
            <v>0</v>
          </cell>
          <cell r="N296">
            <v>-36.178611105099698</v>
          </cell>
          <cell r="O296">
            <v>-7.0170055961000006</v>
          </cell>
          <cell r="P296">
            <v>-71.357953473099997</v>
          </cell>
          <cell r="Q296">
            <v>0</v>
          </cell>
          <cell r="R296">
            <v>0</v>
          </cell>
          <cell r="S296">
            <v>0</v>
          </cell>
          <cell r="T296">
            <v>0</v>
          </cell>
          <cell r="U296">
            <v>-99.936517216997103</v>
          </cell>
          <cell r="V296">
            <v>74.653663873800014</v>
          </cell>
          <cell r="W296">
            <v>0</v>
          </cell>
          <cell r="X296">
            <v>-712.29336926980113</v>
          </cell>
          <cell r="Y296">
            <v>-225.04464100000001</v>
          </cell>
          <cell r="Z296">
            <v>-181.999</v>
          </cell>
          <cell r="AA296">
            <v>0</v>
          </cell>
          <cell r="AB296">
            <v>95.408899999999988</v>
          </cell>
        </row>
        <row r="298">
          <cell r="D298">
            <v>0</v>
          </cell>
          <cell r="E298">
            <v>181.15478656102204</v>
          </cell>
          <cell r="F298">
            <v>-105.7</v>
          </cell>
          <cell r="G298">
            <v>0</v>
          </cell>
          <cell r="H298">
            <v>0</v>
          </cell>
          <cell r="I298">
            <v>0</v>
          </cell>
          <cell r="J298">
            <v>0</v>
          </cell>
          <cell r="M298">
            <v>0</v>
          </cell>
          <cell r="N298">
            <v>0</v>
          </cell>
          <cell r="O298">
            <v>0</v>
          </cell>
          <cell r="P298">
            <v>0</v>
          </cell>
          <cell r="Q298">
            <v>0</v>
          </cell>
          <cell r="R298">
            <v>0</v>
          </cell>
          <cell r="S298">
            <v>4.1879915238621708</v>
          </cell>
          <cell r="T298">
            <v>0</v>
          </cell>
          <cell r="U298">
            <v>-348.40000000000003</v>
          </cell>
          <cell r="V298">
            <v>0</v>
          </cell>
          <cell r="W298">
            <v>0</v>
          </cell>
          <cell r="X298">
            <v>-43.287991523862161</v>
          </cell>
          <cell r="Y298">
            <v>0</v>
          </cell>
          <cell r="Z298">
            <v>0</v>
          </cell>
          <cell r="AA298">
            <v>0</v>
          </cell>
          <cell r="AB298">
            <v>-33.1</v>
          </cell>
        </row>
        <row r="299">
          <cell r="D299">
            <v>0</v>
          </cell>
          <cell r="E299">
            <v>-9.8452134389779502</v>
          </cell>
          <cell r="F299">
            <v>0</v>
          </cell>
          <cell r="G299">
            <v>0</v>
          </cell>
          <cell r="H299">
            <v>0</v>
          </cell>
          <cell r="I299">
            <v>0</v>
          </cell>
          <cell r="J299">
            <v>0</v>
          </cell>
          <cell r="M299">
            <v>0</v>
          </cell>
          <cell r="N299">
            <v>0</v>
          </cell>
          <cell r="O299">
            <v>0</v>
          </cell>
          <cell r="P299">
            <v>0</v>
          </cell>
          <cell r="Q299">
            <v>0</v>
          </cell>
          <cell r="R299">
            <v>0</v>
          </cell>
          <cell r="S299">
            <v>4.1879915238621708</v>
          </cell>
          <cell r="T299">
            <v>0</v>
          </cell>
          <cell r="U299">
            <v>0</v>
          </cell>
          <cell r="V299">
            <v>0</v>
          </cell>
          <cell r="W299">
            <v>0</v>
          </cell>
          <cell r="X299">
            <v>-4.1879915238621699</v>
          </cell>
          <cell r="Y299">
            <v>0</v>
          </cell>
          <cell r="Z299">
            <v>0</v>
          </cell>
          <cell r="AA299">
            <v>0</v>
          </cell>
          <cell r="AB299">
            <v>0</v>
          </cell>
        </row>
        <row r="300">
          <cell r="D300">
            <v>0</v>
          </cell>
          <cell r="E300">
            <v>0</v>
          </cell>
          <cell r="F300">
            <v>0</v>
          </cell>
          <cell r="G300">
            <v>0</v>
          </cell>
          <cell r="H300">
            <v>0</v>
          </cell>
          <cell r="I300">
            <v>0</v>
          </cell>
          <cell r="J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row>
        <row r="301">
          <cell r="D301">
            <v>0</v>
          </cell>
          <cell r="E301">
            <v>74.599999999999994</v>
          </cell>
          <cell r="F301">
            <v>-62.8</v>
          </cell>
          <cell r="G301">
            <v>0</v>
          </cell>
          <cell r="H301">
            <v>0</v>
          </cell>
          <cell r="I301">
            <v>0</v>
          </cell>
          <cell r="J301">
            <v>0</v>
          </cell>
          <cell r="M301">
            <v>0</v>
          </cell>
          <cell r="N301">
            <v>0</v>
          </cell>
          <cell r="O301">
            <v>0</v>
          </cell>
          <cell r="P301">
            <v>0</v>
          </cell>
          <cell r="Q301">
            <v>0</v>
          </cell>
          <cell r="R301">
            <v>0</v>
          </cell>
          <cell r="S301">
            <v>0</v>
          </cell>
          <cell r="T301">
            <v>0</v>
          </cell>
          <cell r="U301">
            <v>-38.6</v>
          </cell>
          <cell r="V301">
            <v>0</v>
          </cell>
          <cell r="W301">
            <v>0</v>
          </cell>
          <cell r="X301">
            <v>-11.1</v>
          </cell>
          <cell r="Y301">
            <v>0</v>
          </cell>
          <cell r="Z301">
            <v>0</v>
          </cell>
          <cell r="AA301">
            <v>0</v>
          </cell>
          <cell r="AB301">
            <v>-17.600000000000001</v>
          </cell>
        </row>
        <row r="302">
          <cell r="D302">
            <v>0</v>
          </cell>
          <cell r="E302">
            <v>1.7</v>
          </cell>
          <cell r="F302">
            <v>2.8</v>
          </cell>
          <cell r="G302">
            <v>0</v>
          </cell>
          <cell r="H302">
            <v>0</v>
          </cell>
          <cell r="I302">
            <v>0</v>
          </cell>
          <cell r="J302">
            <v>0</v>
          </cell>
          <cell r="M302">
            <v>0</v>
          </cell>
          <cell r="N302">
            <v>0</v>
          </cell>
          <cell r="O302">
            <v>0</v>
          </cell>
          <cell r="P302">
            <v>0</v>
          </cell>
          <cell r="Q302">
            <v>0</v>
          </cell>
          <cell r="R302">
            <v>0</v>
          </cell>
          <cell r="S302">
            <v>0</v>
          </cell>
          <cell r="T302">
            <v>0</v>
          </cell>
          <cell r="U302">
            <v>-38.9</v>
          </cell>
          <cell r="V302">
            <v>0</v>
          </cell>
          <cell r="W302">
            <v>0</v>
          </cell>
          <cell r="X302">
            <v>-0.7</v>
          </cell>
          <cell r="Y302">
            <v>0</v>
          </cell>
          <cell r="Z302">
            <v>0</v>
          </cell>
          <cell r="AA302">
            <v>0</v>
          </cell>
          <cell r="AB302">
            <v>0.8</v>
          </cell>
        </row>
        <row r="303">
          <cell r="D303">
            <v>0</v>
          </cell>
          <cell r="E303">
            <v>96</v>
          </cell>
          <cell r="F303">
            <v>-76.400000000000006</v>
          </cell>
          <cell r="G303">
            <v>0</v>
          </cell>
          <cell r="H303">
            <v>0</v>
          </cell>
          <cell r="I303">
            <v>0</v>
          </cell>
          <cell r="J303">
            <v>0</v>
          </cell>
          <cell r="M303">
            <v>0</v>
          </cell>
          <cell r="N303">
            <v>0</v>
          </cell>
          <cell r="O303">
            <v>0</v>
          </cell>
          <cell r="P303">
            <v>0</v>
          </cell>
          <cell r="Q303">
            <v>0</v>
          </cell>
          <cell r="R303">
            <v>0</v>
          </cell>
          <cell r="S303">
            <v>0</v>
          </cell>
          <cell r="T303">
            <v>0</v>
          </cell>
          <cell r="U303">
            <v>-78.7</v>
          </cell>
          <cell r="V303">
            <v>0</v>
          </cell>
          <cell r="W303">
            <v>0</v>
          </cell>
          <cell r="X303">
            <v>-8</v>
          </cell>
          <cell r="Y303">
            <v>0</v>
          </cell>
          <cell r="Z303">
            <v>0</v>
          </cell>
          <cell r="AA303">
            <v>0</v>
          </cell>
          <cell r="AB303">
            <v>-21.4</v>
          </cell>
        </row>
        <row r="304">
          <cell r="D304">
            <v>0</v>
          </cell>
          <cell r="E304">
            <v>95.7</v>
          </cell>
          <cell r="F304">
            <v>-62</v>
          </cell>
          <cell r="G304">
            <v>0</v>
          </cell>
          <cell r="H304">
            <v>0</v>
          </cell>
          <cell r="I304">
            <v>0</v>
          </cell>
          <cell r="J304">
            <v>0</v>
          </cell>
          <cell r="M304">
            <v>0</v>
          </cell>
          <cell r="N304">
            <v>0</v>
          </cell>
          <cell r="O304">
            <v>0</v>
          </cell>
          <cell r="P304">
            <v>0</v>
          </cell>
          <cell r="Q304">
            <v>0</v>
          </cell>
          <cell r="R304">
            <v>0</v>
          </cell>
          <cell r="S304">
            <v>0</v>
          </cell>
          <cell r="T304">
            <v>0</v>
          </cell>
          <cell r="U304">
            <v>-115.5</v>
          </cell>
          <cell r="V304">
            <v>0</v>
          </cell>
          <cell r="W304">
            <v>0</v>
          </cell>
          <cell r="X304">
            <v>-8.1999999999999993</v>
          </cell>
          <cell r="Y304">
            <v>0</v>
          </cell>
          <cell r="Z304">
            <v>0</v>
          </cell>
          <cell r="AA304">
            <v>0</v>
          </cell>
          <cell r="AB304">
            <v>-17.3</v>
          </cell>
        </row>
        <row r="305">
          <cell r="D305">
            <v>0</v>
          </cell>
          <cell r="E305">
            <v>0</v>
          </cell>
          <cell r="F305">
            <v>0</v>
          </cell>
          <cell r="G305">
            <v>0</v>
          </cell>
          <cell r="H305">
            <v>0</v>
          </cell>
          <cell r="I305">
            <v>0</v>
          </cell>
          <cell r="J305">
            <v>0</v>
          </cell>
          <cell r="M305">
            <v>0</v>
          </cell>
          <cell r="N305">
            <v>0</v>
          </cell>
          <cell r="O305">
            <v>0</v>
          </cell>
          <cell r="P305">
            <v>0</v>
          </cell>
          <cell r="Q305">
            <v>0</v>
          </cell>
          <cell r="R305">
            <v>0</v>
          </cell>
          <cell r="S305">
            <v>0</v>
          </cell>
          <cell r="T305">
            <v>0</v>
          </cell>
          <cell r="U305">
            <v>13.5</v>
          </cell>
          <cell r="V305">
            <v>0</v>
          </cell>
          <cell r="W305">
            <v>0</v>
          </cell>
          <cell r="X305">
            <v>0</v>
          </cell>
          <cell r="Y305">
            <v>0</v>
          </cell>
          <cell r="Z305">
            <v>0</v>
          </cell>
          <cell r="AA305">
            <v>0</v>
          </cell>
          <cell r="AB305">
            <v>25.3</v>
          </cell>
        </row>
        <row r="306">
          <cell r="D306">
            <v>0</v>
          </cell>
          <cell r="E306">
            <v>-98</v>
          </cell>
          <cell r="F306">
            <v>90</v>
          </cell>
          <cell r="G306">
            <v>0</v>
          </cell>
          <cell r="H306">
            <v>0</v>
          </cell>
          <cell r="I306">
            <v>0</v>
          </cell>
          <cell r="J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D307">
            <v>0</v>
          </cell>
          <cell r="E307">
            <v>17.2</v>
          </cell>
          <cell r="F307">
            <v>-18.5</v>
          </cell>
          <cell r="G307">
            <v>0</v>
          </cell>
          <cell r="H307">
            <v>0</v>
          </cell>
          <cell r="I307">
            <v>0</v>
          </cell>
          <cell r="J307">
            <v>0</v>
          </cell>
          <cell r="M307">
            <v>0</v>
          </cell>
          <cell r="N307">
            <v>0</v>
          </cell>
          <cell r="O307">
            <v>0</v>
          </cell>
          <cell r="P307">
            <v>0</v>
          </cell>
          <cell r="Q307">
            <v>0</v>
          </cell>
          <cell r="R307">
            <v>0</v>
          </cell>
          <cell r="S307">
            <v>0</v>
          </cell>
          <cell r="T307">
            <v>0</v>
          </cell>
          <cell r="U307">
            <v>-29.1</v>
          </cell>
          <cell r="V307">
            <v>0</v>
          </cell>
          <cell r="W307">
            <v>0</v>
          </cell>
          <cell r="X307">
            <v>-1.4</v>
          </cell>
          <cell r="Y307">
            <v>0</v>
          </cell>
          <cell r="Z307">
            <v>0</v>
          </cell>
          <cell r="AA307">
            <v>0</v>
          </cell>
          <cell r="AB307">
            <v>-5.2</v>
          </cell>
        </row>
        <row r="308">
          <cell r="D308">
            <v>0</v>
          </cell>
          <cell r="E308">
            <v>-17</v>
          </cell>
          <cell r="F308">
            <v>36.799999999999997</v>
          </cell>
          <cell r="G308">
            <v>0</v>
          </cell>
          <cell r="H308">
            <v>0</v>
          </cell>
          <cell r="I308">
            <v>0</v>
          </cell>
          <cell r="J308">
            <v>0</v>
          </cell>
          <cell r="M308">
            <v>0</v>
          </cell>
          <cell r="N308">
            <v>0</v>
          </cell>
          <cell r="O308">
            <v>0</v>
          </cell>
          <cell r="P308">
            <v>0</v>
          </cell>
          <cell r="Q308">
            <v>0</v>
          </cell>
          <cell r="R308">
            <v>0</v>
          </cell>
          <cell r="S308">
            <v>0</v>
          </cell>
          <cell r="T308">
            <v>0</v>
          </cell>
          <cell r="U308">
            <v>-15.5</v>
          </cell>
          <cell r="V308">
            <v>0</v>
          </cell>
          <cell r="W308">
            <v>0</v>
          </cell>
          <cell r="X308">
            <v>-8.4</v>
          </cell>
          <cell r="Y308">
            <v>0</v>
          </cell>
          <cell r="Z308">
            <v>0</v>
          </cell>
          <cell r="AA308">
            <v>0</v>
          </cell>
          <cell r="AB308">
            <v>6.7</v>
          </cell>
        </row>
        <row r="309">
          <cell r="D309">
            <v>0</v>
          </cell>
          <cell r="E309">
            <v>0</v>
          </cell>
          <cell r="F309">
            <v>0</v>
          </cell>
          <cell r="G309">
            <v>0</v>
          </cell>
          <cell r="H309">
            <v>0</v>
          </cell>
          <cell r="I309">
            <v>0</v>
          </cell>
          <cell r="J309">
            <v>0</v>
          </cell>
          <cell r="M309">
            <v>0</v>
          </cell>
          <cell r="N309">
            <v>0</v>
          </cell>
          <cell r="O309">
            <v>0</v>
          </cell>
          <cell r="P309">
            <v>0</v>
          </cell>
          <cell r="Q309">
            <v>0</v>
          </cell>
          <cell r="R309">
            <v>0</v>
          </cell>
          <cell r="S309">
            <v>0</v>
          </cell>
          <cell r="T309">
            <v>0</v>
          </cell>
          <cell r="U309">
            <v>-16</v>
          </cell>
          <cell r="V309">
            <v>0</v>
          </cell>
          <cell r="W309">
            <v>0</v>
          </cell>
          <cell r="X309">
            <v>0</v>
          </cell>
          <cell r="Y309">
            <v>0</v>
          </cell>
          <cell r="Z309">
            <v>0</v>
          </cell>
          <cell r="AA309">
            <v>0</v>
          </cell>
          <cell r="AB309">
            <v>0</v>
          </cell>
        </row>
        <row r="310">
          <cell r="D310">
            <v>0</v>
          </cell>
          <cell r="E310">
            <v>0</v>
          </cell>
          <cell r="F310">
            <v>0</v>
          </cell>
          <cell r="G310">
            <v>0</v>
          </cell>
          <cell r="H310">
            <v>0</v>
          </cell>
          <cell r="I310">
            <v>0</v>
          </cell>
          <cell r="J310">
            <v>0</v>
          </cell>
          <cell r="M310">
            <v>0</v>
          </cell>
          <cell r="N310">
            <v>0</v>
          </cell>
          <cell r="O310">
            <v>0</v>
          </cell>
          <cell r="P310">
            <v>0</v>
          </cell>
          <cell r="Q310">
            <v>0</v>
          </cell>
          <cell r="R310">
            <v>0</v>
          </cell>
          <cell r="S310">
            <v>0</v>
          </cell>
          <cell r="T310">
            <v>0</v>
          </cell>
          <cell r="U310">
            <v>-14.8</v>
          </cell>
          <cell r="V310">
            <v>0</v>
          </cell>
          <cell r="W310">
            <v>0</v>
          </cell>
          <cell r="X310">
            <v>0</v>
          </cell>
          <cell r="Y310">
            <v>0</v>
          </cell>
          <cell r="Z310">
            <v>0</v>
          </cell>
          <cell r="AA310">
            <v>0</v>
          </cell>
          <cell r="AB310">
            <v>0</v>
          </cell>
        </row>
        <row r="311">
          <cell r="D311">
            <v>0</v>
          </cell>
          <cell r="E311">
            <v>20.8</v>
          </cell>
          <cell r="F311">
            <v>-15.6</v>
          </cell>
          <cell r="G311">
            <v>0</v>
          </cell>
          <cell r="H311">
            <v>0</v>
          </cell>
          <cell r="I311">
            <v>0</v>
          </cell>
          <cell r="J311">
            <v>0</v>
          </cell>
          <cell r="M311">
            <v>0</v>
          </cell>
          <cell r="N311">
            <v>0</v>
          </cell>
          <cell r="O311">
            <v>0</v>
          </cell>
          <cell r="P311">
            <v>0</v>
          </cell>
          <cell r="Q311">
            <v>0</v>
          </cell>
          <cell r="R311">
            <v>0</v>
          </cell>
          <cell r="S311">
            <v>0</v>
          </cell>
          <cell r="T311">
            <v>0</v>
          </cell>
          <cell r="U311">
            <v>-14.8</v>
          </cell>
          <cell r="V311">
            <v>0</v>
          </cell>
          <cell r="W311">
            <v>0</v>
          </cell>
          <cell r="X311">
            <v>-1.3</v>
          </cell>
          <cell r="Y311">
            <v>0</v>
          </cell>
          <cell r="Z311">
            <v>0</v>
          </cell>
          <cell r="AA311">
            <v>0</v>
          </cell>
          <cell r="AB311">
            <v>-4.4000000000000004</v>
          </cell>
        </row>
        <row r="312">
          <cell r="D312">
            <v>0</v>
          </cell>
          <cell r="E312">
            <v>191</v>
          </cell>
          <cell r="F312">
            <v>-105.7</v>
          </cell>
          <cell r="G312">
            <v>0</v>
          </cell>
          <cell r="H312">
            <v>0</v>
          </cell>
          <cell r="I312">
            <v>0</v>
          </cell>
          <cell r="J312">
            <v>0</v>
          </cell>
          <cell r="M312">
            <v>0</v>
          </cell>
          <cell r="N312">
            <v>0</v>
          </cell>
          <cell r="O312">
            <v>0</v>
          </cell>
          <cell r="P312">
            <v>0</v>
          </cell>
          <cell r="Q312">
            <v>0</v>
          </cell>
          <cell r="R312">
            <v>0</v>
          </cell>
          <cell r="S312">
            <v>0</v>
          </cell>
          <cell r="T312">
            <v>0</v>
          </cell>
          <cell r="U312">
            <v>-348.40000000000003</v>
          </cell>
          <cell r="V312">
            <v>0</v>
          </cell>
          <cell r="W312">
            <v>0</v>
          </cell>
          <cell r="X312">
            <v>-39.099999999999994</v>
          </cell>
          <cell r="Y312">
            <v>0</v>
          </cell>
          <cell r="Z312">
            <v>0</v>
          </cell>
          <cell r="AA312">
            <v>0</v>
          </cell>
          <cell r="AB312">
            <v>-33.1</v>
          </cell>
        </row>
        <row r="314">
          <cell r="D314">
            <v>0</v>
          </cell>
          <cell r="E314">
            <v>0</v>
          </cell>
          <cell r="F314">
            <v>0</v>
          </cell>
          <cell r="G314">
            <v>0</v>
          </cell>
          <cell r="H314">
            <v>0</v>
          </cell>
          <cell r="I314">
            <v>0</v>
          </cell>
          <cell r="J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row>
        <row r="315">
          <cell r="D315">
            <v>0</v>
          </cell>
          <cell r="E315">
            <v>0</v>
          </cell>
          <cell r="F315">
            <v>0</v>
          </cell>
          <cell r="G315">
            <v>0</v>
          </cell>
          <cell r="H315">
            <v>0</v>
          </cell>
          <cell r="I315">
            <v>0</v>
          </cell>
          <cell r="J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row>
        <row r="316">
          <cell r="D316">
            <v>0</v>
          </cell>
          <cell r="E316">
            <v>0</v>
          </cell>
          <cell r="F316">
            <v>0</v>
          </cell>
          <cell r="G316">
            <v>0</v>
          </cell>
          <cell r="H316">
            <v>0</v>
          </cell>
          <cell r="I316">
            <v>0</v>
          </cell>
          <cell r="J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row>
        <row r="317">
          <cell r="D317">
            <v>0</v>
          </cell>
          <cell r="E317">
            <v>0</v>
          </cell>
          <cell r="F317">
            <v>0</v>
          </cell>
          <cell r="G317">
            <v>0</v>
          </cell>
          <cell r="H317">
            <v>0</v>
          </cell>
          <cell r="I317">
            <v>0</v>
          </cell>
          <cell r="J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row>
        <row r="318">
          <cell r="D318">
            <v>0</v>
          </cell>
          <cell r="E318">
            <v>0</v>
          </cell>
          <cell r="F318">
            <v>0</v>
          </cell>
          <cell r="G318">
            <v>0</v>
          </cell>
          <cell r="H318">
            <v>0</v>
          </cell>
          <cell r="I318">
            <v>0</v>
          </cell>
          <cell r="J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row>
        <row r="319">
          <cell r="D319">
            <v>0</v>
          </cell>
          <cell r="E319">
            <v>0</v>
          </cell>
          <cell r="F319">
            <v>0</v>
          </cell>
          <cell r="G319">
            <v>0</v>
          </cell>
          <cell r="H319">
            <v>0</v>
          </cell>
          <cell r="I319">
            <v>0</v>
          </cell>
          <cell r="J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row>
        <row r="321">
          <cell r="D321">
            <v>0</v>
          </cell>
          <cell r="E321">
            <v>23</v>
          </cell>
          <cell r="F321">
            <v>0</v>
          </cell>
          <cell r="G321">
            <v>-27.9</v>
          </cell>
          <cell r="H321">
            <v>54.1</v>
          </cell>
          <cell r="I321">
            <v>0</v>
          </cell>
          <cell r="J321">
            <v>0</v>
          </cell>
          <cell r="M321">
            <v>0</v>
          </cell>
          <cell r="N321">
            <v>0</v>
          </cell>
          <cell r="O321">
            <v>0</v>
          </cell>
          <cell r="P321">
            <v>0</v>
          </cell>
          <cell r="Q321">
            <v>0</v>
          </cell>
          <cell r="R321">
            <v>0</v>
          </cell>
          <cell r="S321">
            <v>-6.4627547227317201</v>
          </cell>
          <cell r="T321">
            <v>0</v>
          </cell>
          <cell r="U321">
            <v>0</v>
          </cell>
          <cell r="V321">
            <v>-114.4412306852951</v>
          </cell>
          <cell r="W321">
            <v>0</v>
          </cell>
          <cell r="X321">
            <v>-9.4502653745218606</v>
          </cell>
          <cell r="Y321">
            <v>-1.178173278302898</v>
          </cell>
          <cell r="Z321">
            <v>-1</v>
          </cell>
          <cell r="AA321">
            <v>0</v>
          </cell>
          <cell r="AB321">
            <v>-2.22089944303967</v>
          </cell>
        </row>
        <row r="322">
          <cell r="D322">
            <v>0</v>
          </cell>
          <cell r="E322">
            <v>23</v>
          </cell>
          <cell r="F322">
            <v>0</v>
          </cell>
          <cell r="G322">
            <v>0</v>
          </cell>
          <cell r="H322">
            <v>0</v>
          </cell>
          <cell r="I322">
            <v>0</v>
          </cell>
          <cell r="J322">
            <v>0</v>
          </cell>
          <cell r="M322">
            <v>0</v>
          </cell>
          <cell r="N322">
            <v>0</v>
          </cell>
          <cell r="O322">
            <v>0</v>
          </cell>
          <cell r="P322">
            <v>0</v>
          </cell>
          <cell r="Q322">
            <v>0</v>
          </cell>
          <cell r="R322">
            <v>0</v>
          </cell>
          <cell r="S322">
            <v>-6.4627547227317201</v>
          </cell>
          <cell r="T322">
            <v>0</v>
          </cell>
          <cell r="U322">
            <v>0</v>
          </cell>
          <cell r="V322">
            <v>0</v>
          </cell>
          <cell r="W322">
            <v>0</v>
          </cell>
          <cell r="X322">
            <v>-0.120666</v>
          </cell>
          <cell r="Y322">
            <v>-2.4455278302897902E-2</v>
          </cell>
          <cell r="Z322">
            <v>0</v>
          </cell>
          <cell r="AA322">
            <v>0</v>
          </cell>
          <cell r="AB322">
            <v>-2.22089944303967</v>
          </cell>
        </row>
        <row r="323">
          <cell r="D323">
            <v>0</v>
          </cell>
          <cell r="E323">
            <v>0</v>
          </cell>
          <cell r="F323">
            <v>0</v>
          </cell>
          <cell r="G323">
            <v>0</v>
          </cell>
          <cell r="H323">
            <v>0</v>
          </cell>
          <cell r="I323">
            <v>0</v>
          </cell>
          <cell r="J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row>
        <row r="324">
          <cell r="D324">
            <v>0</v>
          </cell>
          <cell r="E324">
            <v>0</v>
          </cell>
          <cell r="F324">
            <v>0</v>
          </cell>
          <cell r="G324">
            <v>0</v>
          </cell>
          <cell r="H324">
            <v>0</v>
          </cell>
          <cell r="I324">
            <v>0</v>
          </cell>
          <cell r="J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row>
        <row r="325">
          <cell r="D325">
            <v>0</v>
          </cell>
          <cell r="E325">
            <v>0</v>
          </cell>
          <cell r="F325">
            <v>0</v>
          </cell>
          <cell r="G325">
            <v>0</v>
          </cell>
          <cell r="H325">
            <v>0</v>
          </cell>
          <cell r="I325">
            <v>0</v>
          </cell>
          <cell r="J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row>
        <row r="326">
          <cell r="D326">
            <v>0</v>
          </cell>
          <cell r="E326">
            <v>0</v>
          </cell>
          <cell r="F326">
            <v>0</v>
          </cell>
          <cell r="G326">
            <v>0</v>
          </cell>
          <cell r="H326">
            <v>0</v>
          </cell>
          <cell r="I326">
            <v>0</v>
          </cell>
          <cell r="J326">
            <v>0</v>
          </cell>
          <cell r="M326">
            <v>0</v>
          </cell>
          <cell r="N326">
            <v>0</v>
          </cell>
          <cell r="O326">
            <v>0</v>
          </cell>
          <cell r="P326">
            <v>0</v>
          </cell>
          <cell r="Q326">
            <v>0</v>
          </cell>
          <cell r="R326">
            <v>0</v>
          </cell>
          <cell r="S326">
            <v>0</v>
          </cell>
          <cell r="T326">
            <v>0</v>
          </cell>
          <cell r="U326">
            <v>0</v>
          </cell>
          <cell r="V326">
            <v>0</v>
          </cell>
          <cell r="W326">
            <v>0</v>
          </cell>
          <cell r="X326">
            <v>-1.53479937452186</v>
          </cell>
          <cell r="Y326">
            <v>0</v>
          </cell>
          <cell r="Z326">
            <v>0</v>
          </cell>
          <cell r="AA326">
            <v>0</v>
          </cell>
          <cell r="AB326">
            <v>0</v>
          </cell>
        </row>
        <row r="327">
          <cell r="D327">
            <v>0</v>
          </cell>
          <cell r="E327">
            <v>0</v>
          </cell>
          <cell r="F327">
            <v>0</v>
          </cell>
          <cell r="G327">
            <v>0</v>
          </cell>
          <cell r="H327">
            <v>0</v>
          </cell>
          <cell r="I327">
            <v>0</v>
          </cell>
          <cell r="J327">
            <v>0</v>
          </cell>
          <cell r="M327">
            <v>0</v>
          </cell>
          <cell r="N327">
            <v>0</v>
          </cell>
          <cell r="O327">
            <v>0</v>
          </cell>
          <cell r="P327">
            <v>0</v>
          </cell>
          <cell r="Q327">
            <v>0</v>
          </cell>
          <cell r="R327">
            <v>0</v>
          </cell>
          <cell r="S327">
            <v>0</v>
          </cell>
          <cell r="T327">
            <v>0</v>
          </cell>
          <cell r="U327">
            <v>0</v>
          </cell>
          <cell r="V327">
            <v>-33.811122147656697</v>
          </cell>
          <cell r="W327">
            <v>0</v>
          </cell>
          <cell r="X327">
            <v>-0.81120000000000003</v>
          </cell>
          <cell r="Y327">
            <v>0</v>
          </cell>
          <cell r="Z327">
            <v>0</v>
          </cell>
          <cell r="AA327">
            <v>0</v>
          </cell>
          <cell r="AB327">
            <v>0</v>
          </cell>
        </row>
        <row r="328">
          <cell r="D328">
            <v>0</v>
          </cell>
          <cell r="E328">
            <v>0</v>
          </cell>
          <cell r="F328">
            <v>0</v>
          </cell>
          <cell r="G328">
            <v>0</v>
          </cell>
          <cell r="H328">
            <v>0</v>
          </cell>
          <cell r="I328">
            <v>0</v>
          </cell>
          <cell r="J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row>
        <row r="329">
          <cell r="D329">
            <v>0</v>
          </cell>
          <cell r="E329">
            <v>0</v>
          </cell>
          <cell r="F329">
            <v>0</v>
          </cell>
          <cell r="G329">
            <v>0</v>
          </cell>
          <cell r="H329">
            <v>0</v>
          </cell>
          <cell r="I329">
            <v>0</v>
          </cell>
          <cell r="J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row>
        <row r="330">
          <cell r="D330">
            <v>0</v>
          </cell>
          <cell r="E330">
            <v>0</v>
          </cell>
          <cell r="F330">
            <v>0</v>
          </cell>
          <cell r="G330">
            <v>-27.9</v>
          </cell>
          <cell r="H330">
            <v>54.1</v>
          </cell>
          <cell r="I330">
            <v>0</v>
          </cell>
          <cell r="J330">
            <v>0</v>
          </cell>
          <cell r="M330">
            <v>0</v>
          </cell>
          <cell r="N330">
            <v>0</v>
          </cell>
          <cell r="O330">
            <v>0</v>
          </cell>
          <cell r="P330">
            <v>0</v>
          </cell>
          <cell r="Q330">
            <v>0</v>
          </cell>
          <cell r="R330">
            <v>0</v>
          </cell>
          <cell r="S330">
            <v>0</v>
          </cell>
          <cell r="T330">
            <v>0</v>
          </cell>
          <cell r="U330">
            <v>0</v>
          </cell>
          <cell r="V330">
            <v>-80.630108537638407</v>
          </cell>
          <cell r="W330">
            <v>0</v>
          </cell>
          <cell r="X330">
            <v>-6.9836</v>
          </cell>
          <cell r="Y330">
            <v>-1.153718</v>
          </cell>
          <cell r="Z330">
            <v>-1</v>
          </cell>
          <cell r="AA330">
            <v>0</v>
          </cell>
          <cell r="AB330">
            <v>0</v>
          </cell>
        </row>
        <row r="331">
          <cell r="D331">
            <v>0</v>
          </cell>
          <cell r="E331">
            <v>0</v>
          </cell>
          <cell r="F331">
            <v>0</v>
          </cell>
          <cell r="G331">
            <v>0</v>
          </cell>
          <cell r="H331">
            <v>0</v>
          </cell>
          <cell r="I331">
            <v>0</v>
          </cell>
          <cell r="J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row>
        <row r="332">
          <cell r="D332">
            <v>0</v>
          </cell>
          <cell r="E332">
            <v>0</v>
          </cell>
          <cell r="F332">
            <v>0</v>
          </cell>
          <cell r="G332">
            <v>0</v>
          </cell>
          <cell r="H332">
            <v>0</v>
          </cell>
          <cell r="I332">
            <v>0</v>
          </cell>
          <cell r="J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row>
        <row r="333">
          <cell r="D333">
            <v>0</v>
          </cell>
          <cell r="E333">
            <v>0</v>
          </cell>
          <cell r="F333">
            <v>0</v>
          </cell>
          <cell r="G333">
            <v>0</v>
          </cell>
          <cell r="H333">
            <v>0</v>
          </cell>
          <cell r="I333">
            <v>0</v>
          </cell>
          <cell r="J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row>
        <row r="334">
          <cell r="D334">
            <v>0</v>
          </cell>
          <cell r="E334">
            <v>0</v>
          </cell>
          <cell r="F334">
            <v>0</v>
          </cell>
          <cell r="G334">
            <v>0</v>
          </cell>
          <cell r="H334">
            <v>0</v>
          </cell>
          <cell r="I334">
            <v>0</v>
          </cell>
          <cell r="J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row>
        <row r="335">
          <cell r="D335">
            <v>0</v>
          </cell>
          <cell r="E335">
            <v>-10.956471937323009</v>
          </cell>
          <cell r="F335">
            <v>0</v>
          </cell>
          <cell r="G335">
            <v>0.40844536472151394</v>
          </cell>
          <cell r="H335">
            <v>-0.8062277294430219</v>
          </cell>
          <cell r="I335">
            <v>-12.979497349183063</v>
          </cell>
          <cell r="J335">
            <v>0</v>
          </cell>
          <cell r="M335">
            <v>0</v>
          </cell>
          <cell r="N335">
            <v>0</v>
          </cell>
          <cell r="O335">
            <v>0</v>
          </cell>
          <cell r="P335">
            <v>0</v>
          </cell>
          <cell r="Q335">
            <v>0</v>
          </cell>
          <cell r="R335">
            <v>-307.02644061379817</v>
          </cell>
          <cell r="S335">
            <v>-1201.0819894738436</v>
          </cell>
          <cell r="T335">
            <v>0</v>
          </cell>
          <cell r="U335">
            <v>1.02000840144439</v>
          </cell>
          <cell r="V335">
            <v>-2.3781974158997401</v>
          </cell>
          <cell r="W335">
            <v>0</v>
          </cell>
          <cell r="X335">
            <v>-27.1</v>
          </cell>
          <cell r="Y335">
            <v>0.113875</v>
          </cell>
          <cell r="Z335">
            <v>-21.762897800000001</v>
          </cell>
          <cell r="AA335">
            <v>0</v>
          </cell>
          <cell r="AB335">
            <v>1.310739682969899</v>
          </cell>
        </row>
        <row r="336">
          <cell r="D336">
            <v>0</v>
          </cell>
          <cell r="E336">
            <v>-8.8767614662009002</v>
          </cell>
          <cell r="F336">
            <v>0</v>
          </cell>
          <cell r="G336">
            <v>0</v>
          </cell>
          <cell r="H336">
            <v>0</v>
          </cell>
          <cell r="I336">
            <v>-13.2</v>
          </cell>
          <cell r="J336">
            <v>0</v>
          </cell>
          <cell r="M336">
            <v>0</v>
          </cell>
          <cell r="N336">
            <v>0</v>
          </cell>
          <cell r="O336">
            <v>0</v>
          </cell>
          <cell r="P336">
            <v>0</v>
          </cell>
          <cell r="Q336">
            <v>0</v>
          </cell>
          <cell r="R336">
            <v>-285.40840422161057</v>
          </cell>
          <cell r="S336">
            <v>-1108.0561575662164</v>
          </cell>
          <cell r="T336">
            <v>0</v>
          </cell>
          <cell r="U336">
            <v>1.02000840144439</v>
          </cell>
          <cell r="V336">
            <v>-2.3781974158997401</v>
          </cell>
          <cell r="W336">
            <v>0</v>
          </cell>
          <cell r="X336">
            <v>-27.1</v>
          </cell>
          <cell r="Y336">
            <v>0</v>
          </cell>
          <cell r="Z336">
            <v>-20.100000000000001</v>
          </cell>
          <cell r="AA336">
            <v>0</v>
          </cell>
          <cell r="AB336">
            <v>0</v>
          </cell>
        </row>
        <row r="337">
          <cell r="D337">
            <v>0</v>
          </cell>
          <cell r="E337">
            <v>0</v>
          </cell>
          <cell r="F337">
            <v>0</v>
          </cell>
          <cell r="G337">
            <v>0</v>
          </cell>
          <cell r="H337">
            <v>0</v>
          </cell>
          <cell r="I337">
            <v>0</v>
          </cell>
          <cell r="J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row>
        <row r="338">
          <cell r="D338">
            <v>0</v>
          </cell>
          <cell r="E338">
            <v>0</v>
          </cell>
          <cell r="F338">
            <v>0</v>
          </cell>
          <cell r="G338">
            <v>0</v>
          </cell>
          <cell r="H338">
            <v>0</v>
          </cell>
          <cell r="I338">
            <v>0</v>
          </cell>
          <cell r="J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row>
        <row r="339">
          <cell r="D339">
            <v>0</v>
          </cell>
          <cell r="E339">
            <v>0</v>
          </cell>
          <cell r="F339">
            <v>0</v>
          </cell>
          <cell r="G339">
            <v>0</v>
          </cell>
          <cell r="H339">
            <v>0</v>
          </cell>
          <cell r="I339">
            <v>0</v>
          </cell>
          <cell r="J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row>
        <row r="340">
          <cell r="D340">
            <v>0</v>
          </cell>
          <cell r="E340">
            <v>0</v>
          </cell>
          <cell r="F340">
            <v>0</v>
          </cell>
          <cell r="G340">
            <v>0</v>
          </cell>
          <cell r="H340">
            <v>0</v>
          </cell>
          <cell r="I340">
            <v>0</v>
          </cell>
          <cell r="J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row>
        <row r="341">
          <cell r="D341">
            <v>0</v>
          </cell>
          <cell r="E341">
            <v>0</v>
          </cell>
          <cell r="F341">
            <v>0</v>
          </cell>
          <cell r="G341">
            <v>0</v>
          </cell>
          <cell r="H341">
            <v>0</v>
          </cell>
          <cell r="I341">
            <v>0</v>
          </cell>
          <cell r="J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row>
        <row r="342">
          <cell r="D342">
            <v>0</v>
          </cell>
          <cell r="E342">
            <v>-8.8767614662009002</v>
          </cell>
          <cell r="F342">
            <v>0</v>
          </cell>
          <cell r="G342">
            <v>0</v>
          </cell>
          <cell r="H342">
            <v>0</v>
          </cell>
          <cell r="I342">
            <v>-13.2</v>
          </cell>
          <cell r="J342">
            <v>0</v>
          </cell>
          <cell r="M342">
            <v>0</v>
          </cell>
          <cell r="N342">
            <v>0</v>
          </cell>
          <cell r="O342">
            <v>0</v>
          </cell>
          <cell r="P342">
            <v>0</v>
          </cell>
          <cell r="Q342">
            <v>0</v>
          </cell>
          <cell r="R342">
            <v>-285.40840422161057</v>
          </cell>
          <cell r="S342">
            <v>-1108.0561575662164</v>
          </cell>
          <cell r="T342">
            <v>0</v>
          </cell>
          <cell r="U342">
            <v>1.02000840144439</v>
          </cell>
          <cell r="V342">
            <v>-2.3781974158997401</v>
          </cell>
          <cell r="W342">
            <v>0</v>
          </cell>
          <cell r="X342">
            <v>-27.1</v>
          </cell>
          <cell r="Y342">
            <v>0</v>
          </cell>
          <cell r="Z342">
            <v>-20.100000000000001</v>
          </cell>
          <cell r="AA342">
            <v>0</v>
          </cell>
          <cell r="AB342">
            <v>0</v>
          </cell>
        </row>
        <row r="344">
          <cell r="D344">
            <v>0</v>
          </cell>
          <cell r="E344">
            <v>0</v>
          </cell>
          <cell r="F344">
            <v>0</v>
          </cell>
          <cell r="G344">
            <v>0</v>
          </cell>
          <cell r="H344">
            <v>0</v>
          </cell>
          <cell r="I344">
            <v>0</v>
          </cell>
          <cell r="J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row>
        <row r="346">
          <cell r="D346">
            <v>0</v>
          </cell>
          <cell r="E346">
            <v>0</v>
          </cell>
          <cell r="F346">
            <v>0</v>
          </cell>
          <cell r="G346">
            <v>0</v>
          </cell>
          <cell r="H346">
            <v>0</v>
          </cell>
          <cell r="I346">
            <v>0</v>
          </cell>
          <cell r="J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row>
        <row r="347">
          <cell r="D347">
            <v>0</v>
          </cell>
          <cell r="E347">
            <v>0</v>
          </cell>
          <cell r="F347">
            <v>0</v>
          </cell>
          <cell r="G347">
            <v>-0.15535618829758099</v>
          </cell>
          <cell r="H347">
            <v>0.32137537659516802</v>
          </cell>
          <cell r="I347">
            <v>0</v>
          </cell>
          <cell r="J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row>
        <row r="348">
          <cell r="D348">
            <v>0</v>
          </cell>
          <cell r="E348">
            <v>0</v>
          </cell>
          <cell r="F348">
            <v>0</v>
          </cell>
          <cell r="G348">
            <v>0.56380155301909496</v>
          </cell>
          <cell r="H348">
            <v>-1.1276031060381899</v>
          </cell>
          <cell r="I348">
            <v>0</v>
          </cell>
          <cell r="J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row>
        <row r="349">
          <cell r="D349">
            <v>0</v>
          </cell>
          <cell r="E349">
            <v>0</v>
          </cell>
          <cell r="F349">
            <v>0</v>
          </cell>
          <cell r="G349">
            <v>0</v>
          </cell>
          <cell r="H349">
            <v>0</v>
          </cell>
          <cell r="I349">
            <v>0</v>
          </cell>
          <cell r="J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row>
        <row r="350">
          <cell r="D350">
            <v>0</v>
          </cell>
          <cell r="E350">
            <v>0</v>
          </cell>
          <cell r="F350">
            <v>0</v>
          </cell>
          <cell r="G350">
            <v>0</v>
          </cell>
          <cell r="H350">
            <v>0</v>
          </cell>
          <cell r="I350">
            <v>0</v>
          </cell>
          <cell r="J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row>
        <row r="351">
          <cell r="D351">
            <v>0</v>
          </cell>
          <cell r="E351">
            <v>0</v>
          </cell>
          <cell r="F351">
            <v>0</v>
          </cell>
          <cell r="G351">
            <v>0</v>
          </cell>
          <cell r="H351">
            <v>0</v>
          </cell>
          <cell r="I351">
            <v>0</v>
          </cell>
          <cell r="J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row>
        <row r="352">
          <cell r="D352">
            <v>0</v>
          </cell>
          <cell r="E352">
            <v>0</v>
          </cell>
          <cell r="F352">
            <v>0</v>
          </cell>
          <cell r="G352">
            <v>0</v>
          </cell>
          <cell r="H352">
            <v>0</v>
          </cell>
          <cell r="I352">
            <v>0</v>
          </cell>
          <cell r="J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row>
        <row r="353">
          <cell r="D353">
            <v>0</v>
          </cell>
          <cell r="E353">
            <v>0</v>
          </cell>
          <cell r="F353">
            <v>0</v>
          </cell>
          <cell r="G353">
            <v>0.40844536472151394</v>
          </cell>
          <cell r="H353">
            <v>-0.8062277294430219</v>
          </cell>
          <cell r="I353">
            <v>0</v>
          </cell>
          <cell r="J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row>
        <row r="355">
          <cell r="D355">
            <v>0</v>
          </cell>
          <cell r="E355">
            <v>-1.2669018503460101</v>
          </cell>
          <cell r="F355">
            <v>0</v>
          </cell>
          <cell r="G355">
            <v>0</v>
          </cell>
          <cell r="H355">
            <v>0</v>
          </cell>
          <cell r="I355">
            <v>-0.34249734918306302</v>
          </cell>
          <cell r="J355">
            <v>0</v>
          </cell>
          <cell r="M355">
            <v>0</v>
          </cell>
          <cell r="N355">
            <v>0</v>
          </cell>
          <cell r="O355">
            <v>0</v>
          </cell>
          <cell r="P355">
            <v>0</v>
          </cell>
          <cell r="Q355">
            <v>0</v>
          </cell>
          <cell r="R355">
            <v>-18.8858204596363</v>
          </cell>
          <cell r="S355">
            <v>-79.828359080727395</v>
          </cell>
          <cell r="T355">
            <v>0</v>
          </cell>
          <cell r="U355">
            <v>0</v>
          </cell>
          <cell r="V355">
            <v>0</v>
          </cell>
          <cell r="W355">
            <v>0</v>
          </cell>
          <cell r="X355">
            <v>0</v>
          </cell>
          <cell r="Y355">
            <v>-8.2225000000000006E-2</v>
          </cell>
          <cell r="Z355">
            <v>-1.5828978</v>
          </cell>
          <cell r="AA355">
            <v>0</v>
          </cell>
          <cell r="AB355">
            <v>0.82610941423357698</v>
          </cell>
        </row>
        <row r="356">
          <cell r="D356">
            <v>0</v>
          </cell>
          <cell r="E356">
            <v>-0.26080862077609901</v>
          </cell>
          <cell r="F356">
            <v>0</v>
          </cell>
          <cell r="G356">
            <v>0</v>
          </cell>
          <cell r="H356">
            <v>0</v>
          </cell>
          <cell r="I356">
            <v>0</v>
          </cell>
          <cell r="J356">
            <v>0</v>
          </cell>
          <cell r="M356">
            <v>0</v>
          </cell>
          <cell r="N356">
            <v>0</v>
          </cell>
          <cell r="O356">
            <v>0</v>
          </cell>
          <cell r="P356">
            <v>0</v>
          </cell>
          <cell r="Q356">
            <v>0</v>
          </cell>
          <cell r="R356">
            <v>-2.7322159325512798</v>
          </cell>
          <cell r="S356">
            <v>-12.3974728268999</v>
          </cell>
          <cell r="T356">
            <v>0</v>
          </cell>
          <cell r="U356">
            <v>0</v>
          </cell>
          <cell r="V356">
            <v>0</v>
          </cell>
          <cell r="W356">
            <v>0</v>
          </cell>
          <cell r="X356">
            <v>0</v>
          </cell>
          <cell r="Y356">
            <v>-3.8999999999999998E-3</v>
          </cell>
          <cell r="Z356">
            <v>0</v>
          </cell>
          <cell r="AA356">
            <v>0</v>
          </cell>
          <cell r="AB356">
            <v>0.27263026873632201</v>
          </cell>
        </row>
        <row r="357">
          <cell r="D357">
            <v>0</v>
          </cell>
          <cell r="E357">
            <v>0</v>
          </cell>
          <cell r="F357">
            <v>0</v>
          </cell>
          <cell r="G357">
            <v>0</v>
          </cell>
          <cell r="H357">
            <v>0</v>
          </cell>
          <cell r="I357">
            <v>0</v>
          </cell>
          <cell r="J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row>
        <row r="358">
          <cell r="D358">
            <v>0</v>
          </cell>
          <cell r="E358">
            <v>0</v>
          </cell>
          <cell r="F358">
            <v>0</v>
          </cell>
          <cell r="G358">
            <v>0</v>
          </cell>
          <cell r="H358">
            <v>0</v>
          </cell>
          <cell r="I358">
            <v>0</v>
          </cell>
          <cell r="J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row>
        <row r="359">
          <cell r="D359">
            <v>0</v>
          </cell>
          <cell r="E359">
            <v>0.7</v>
          </cell>
          <cell r="F359">
            <v>0</v>
          </cell>
          <cell r="G359">
            <v>0</v>
          </cell>
          <cell r="H359">
            <v>0</v>
          </cell>
          <cell r="I359">
            <v>-0.26700000000000002</v>
          </cell>
          <cell r="J359">
            <v>0</v>
          </cell>
          <cell r="M359">
            <v>0</v>
          </cell>
          <cell r="N359">
            <v>0</v>
          </cell>
          <cell r="O359">
            <v>0</v>
          </cell>
          <cell r="P359">
            <v>0</v>
          </cell>
          <cell r="Q359">
            <v>0</v>
          </cell>
          <cell r="R359">
            <v>0</v>
          </cell>
          <cell r="S359">
            <v>-0.54400000000000004</v>
          </cell>
          <cell r="T359">
            <v>0</v>
          </cell>
          <cell r="U359">
            <v>0</v>
          </cell>
          <cell r="V359">
            <v>0</v>
          </cell>
          <cell r="W359">
            <v>0</v>
          </cell>
          <cell r="X359">
            <v>0</v>
          </cell>
          <cell r="Y359">
            <v>0</v>
          </cell>
          <cell r="Z359">
            <v>0</v>
          </cell>
          <cell r="AA359">
            <v>0</v>
          </cell>
          <cell r="AB359">
            <v>0</v>
          </cell>
        </row>
        <row r="360">
          <cell r="D360">
            <v>0</v>
          </cell>
          <cell r="E360">
            <v>-1.252</v>
          </cell>
          <cell r="F360">
            <v>0</v>
          </cell>
          <cell r="G360">
            <v>0</v>
          </cell>
          <cell r="H360">
            <v>0</v>
          </cell>
          <cell r="I360">
            <v>0.83</v>
          </cell>
          <cell r="J360">
            <v>0</v>
          </cell>
          <cell r="M360">
            <v>0</v>
          </cell>
          <cell r="N360">
            <v>0</v>
          </cell>
          <cell r="O360">
            <v>0</v>
          </cell>
          <cell r="P360">
            <v>0</v>
          </cell>
          <cell r="Q360">
            <v>0</v>
          </cell>
          <cell r="R360">
            <v>0</v>
          </cell>
          <cell r="S360">
            <v>-0.25600000000000001</v>
          </cell>
          <cell r="T360">
            <v>0</v>
          </cell>
          <cell r="U360">
            <v>0</v>
          </cell>
          <cell r="V360">
            <v>0</v>
          </cell>
          <cell r="W360">
            <v>0</v>
          </cell>
          <cell r="X360">
            <v>0</v>
          </cell>
          <cell r="Y360">
            <v>0.2</v>
          </cell>
          <cell r="Z360">
            <v>-0.08</v>
          </cell>
          <cell r="AA360">
            <v>0</v>
          </cell>
          <cell r="AB360">
            <v>0.21199999999999999</v>
          </cell>
        </row>
        <row r="361">
          <cell r="D361">
            <v>0</v>
          </cell>
          <cell r="E361">
            <v>0</v>
          </cell>
          <cell r="F361">
            <v>0</v>
          </cell>
          <cell r="G361">
            <v>0</v>
          </cell>
          <cell r="H361">
            <v>0</v>
          </cell>
          <cell r="I361">
            <v>0</v>
          </cell>
          <cell r="J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row>
        <row r="362">
          <cell r="D362">
            <v>0</v>
          </cell>
          <cell r="E362">
            <v>0</v>
          </cell>
          <cell r="F362">
            <v>0</v>
          </cell>
          <cell r="G362">
            <v>0</v>
          </cell>
          <cell r="H362">
            <v>0</v>
          </cell>
          <cell r="I362">
            <v>0</v>
          </cell>
          <cell r="J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row>
        <row r="363">
          <cell r="D363">
            <v>0</v>
          </cell>
          <cell r="E363">
            <v>-2.0797104711221093</v>
          </cell>
          <cell r="F363">
            <v>0</v>
          </cell>
          <cell r="G363">
            <v>0</v>
          </cell>
          <cell r="H363">
            <v>0</v>
          </cell>
          <cell r="I363">
            <v>0.22050265081693687</v>
          </cell>
          <cell r="J363">
            <v>0</v>
          </cell>
          <cell r="M363">
            <v>0</v>
          </cell>
          <cell r="N363">
            <v>0</v>
          </cell>
          <cell r="O363">
            <v>0</v>
          </cell>
          <cell r="P363">
            <v>0</v>
          </cell>
          <cell r="Q363">
            <v>0</v>
          </cell>
          <cell r="R363">
            <v>-21.61803639218758</v>
          </cell>
          <cell r="S363">
            <v>-93.025831907627293</v>
          </cell>
          <cell r="T363">
            <v>0</v>
          </cell>
          <cell r="U363">
            <v>0</v>
          </cell>
          <cell r="V363">
            <v>0</v>
          </cell>
          <cell r="W363">
            <v>0</v>
          </cell>
          <cell r="X363">
            <v>0</v>
          </cell>
          <cell r="Y363">
            <v>0.113875</v>
          </cell>
          <cell r="Z363">
            <v>-1.6628978000000001</v>
          </cell>
          <cell r="AA363">
            <v>0</v>
          </cell>
          <cell r="AB363">
            <v>1.310739682969899</v>
          </cell>
        </row>
        <row r="364">
          <cell r="D364">
            <v>0</v>
          </cell>
          <cell r="E364">
            <v>-11.734449086855733</v>
          </cell>
          <cell r="F364">
            <v>0</v>
          </cell>
          <cell r="G364">
            <v>0.89427464110474242</v>
          </cell>
          <cell r="H364">
            <v>-1.7652030740707123</v>
          </cell>
          <cell r="I364">
            <v>-0.17882038661902117</v>
          </cell>
          <cell r="J364">
            <v>0</v>
          </cell>
          <cell r="M364">
            <v>0</v>
          </cell>
          <cell r="N364">
            <v>0</v>
          </cell>
          <cell r="O364">
            <v>0</v>
          </cell>
          <cell r="P364">
            <v>0</v>
          </cell>
          <cell r="Q364">
            <v>0</v>
          </cell>
          <cell r="R364">
            <v>-5.5409096048344706</v>
          </cell>
          <cell r="S364">
            <v>-23.580441069288</v>
          </cell>
          <cell r="T364">
            <v>0</v>
          </cell>
          <cell r="U364">
            <v>0</v>
          </cell>
          <cell r="V364">
            <v>-74.028087317284374</v>
          </cell>
          <cell r="W364">
            <v>0</v>
          </cell>
          <cell r="X364">
            <v>-6.696979700311231</v>
          </cell>
          <cell r="Y364">
            <v>-2.4123987265009098E-2</v>
          </cell>
          <cell r="Z364">
            <v>-0.46440627995148576</v>
          </cell>
          <cell r="AA364">
            <v>0</v>
          </cell>
          <cell r="AB364">
            <v>0.24237218593462978</v>
          </cell>
        </row>
        <row r="365">
          <cell r="D365">
            <v>0</v>
          </cell>
          <cell r="E365">
            <v>0</v>
          </cell>
          <cell r="F365">
            <v>0</v>
          </cell>
          <cell r="G365">
            <v>0</v>
          </cell>
          <cell r="H365">
            <v>0</v>
          </cell>
          <cell r="I365">
            <v>0</v>
          </cell>
          <cell r="J365">
            <v>0</v>
          </cell>
          <cell r="M365">
            <v>0</v>
          </cell>
          <cell r="N365">
            <v>-430</v>
          </cell>
          <cell r="O365">
            <v>-70</v>
          </cell>
          <cell r="P365">
            <v>-70</v>
          </cell>
          <cell r="Q365">
            <v>0</v>
          </cell>
          <cell r="R365">
            <v>0</v>
          </cell>
          <cell r="S365">
            <v>0</v>
          </cell>
          <cell r="T365">
            <v>0</v>
          </cell>
          <cell r="U365">
            <v>0</v>
          </cell>
          <cell r="V365">
            <v>0</v>
          </cell>
          <cell r="W365">
            <v>0</v>
          </cell>
          <cell r="X365">
            <v>0</v>
          </cell>
          <cell r="Y365">
            <v>0</v>
          </cell>
          <cell r="Z365">
            <v>0</v>
          </cell>
          <cell r="AA365">
            <v>0</v>
          </cell>
          <cell r="AB365">
            <v>0</v>
          </cell>
        </row>
        <row r="367">
          <cell r="D367">
            <v>0</v>
          </cell>
          <cell r="E367">
            <v>181.46386553684329</v>
          </cell>
          <cell r="F367">
            <v>-105.7</v>
          </cell>
          <cell r="G367">
            <v>-26.597279994173743</v>
          </cell>
          <cell r="H367">
            <v>51.528569196486266</v>
          </cell>
          <cell r="I367">
            <v>-13.158317735802084</v>
          </cell>
          <cell r="J367">
            <v>0</v>
          </cell>
          <cell r="K367">
            <v>0</v>
          </cell>
          <cell r="L367">
            <v>0</v>
          </cell>
          <cell r="M367">
            <v>0</v>
          </cell>
          <cell r="N367">
            <v>-430</v>
          </cell>
          <cell r="O367">
            <v>-70</v>
          </cell>
          <cell r="P367">
            <v>-70</v>
          </cell>
          <cell r="Q367">
            <v>0</v>
          </cell>
          <cell r="R367">
            <v>-312.56735021863267</v>
          </cell>
          <cell r="S367">
            <v>-1226.9371937420012</v>
          </cell>
          <cell r="T367">
            <v>0</v>
          </cell>
          <cell r="U367">
            <v>-347.37999159855565</v>
          </cell>
          <cell r="V367">
            <v>-190.84751541847919</v>
          </cell>
          <cell r="W367">
            <v>0</v>
          </cell>
          <cell r="X367">
            <v>-86.535236598695263</v>
          </cell>
          <cell r="Y367">
            <v>-1.088422265567907</v>
          </cell>
          <cell r="Z367">
            <v>-23.227304079951487</v>
          </cell>
          <cell r="AA367">
            <v>0</v>
          </cell>
          <cell r="AB367">
            <v>-33.767787574135141</v>
          </cell>
        </row>
        <row r="369">
          <cell r="D369">
            <v>0</v>
          </cell>
          <cell r="E369">
            <v>701.42348552013073</v>
          </cell>
          <cell r="F369">
            <v>-160.4092661396167</v>
          </cell>
          <cell r="G369">
            <v>99.365399431835073</v>
          </cell>
          <cell r="H369">
            <v>-159.29283165553144</v>
          </cell>
          <cell r="I369">
            <v>-315.2252955375543</v>
          </cell>
          <cell r="J369">
            <v>-99.60091625703636</v>
          </cell>
          <cell r="K369">
            <v>-62.815526290199998</v>
          </cell>
          <cell r="L369">
            <v>101.37353568219984</v>
          </cell>
          <cell r="M369">
            <v>0</v>
          </cell>
          <cell r="N369">
            <v>-466.17861110509972</v>
          </cell>
          <cell r="O369">
            <v>-77.017005596100006</v>
          </cell>
          <cell r="P369">
            <v>-141.3579534731</v>
          </cell>
          <cell r="Q369">
            <v>0</v>
          </cell>
          <cell r="R369">
            <v>-312.56735021863267</v>
          </cell>
          <cell r="S369">
            <v>-1226.9371937420012</v>
          </cell>
          <cell r="T369">
            <v>0</v>
          </cell>
          <cell r="U369">
            <v>-447.31650881555277</v>
          </cell>
          <cell r="V369">
            <v>-116.19385154467918</v>
          </cell>
          <cell r="W369">
            <v>0</v>
          </cell>
          <cell r="X369">
            <v>-798.82860586849642</v>
          </cell>
          <cell r="Y369">
            <v>-226.13306326556793</v>
          </cell>
          <cell r="Z369">
            <v>-205.22630407995149</v>
          </cell>
          <cell r="AA369">
            <v>0</v>
          </cell>
          <cell r="AB369">
            <v>61.641112425864847</v>
          </cell>
        </row>
      </sheetData>
      <sheetData sheetId="32" refreshError="1"/>
      <sheetData sheetId="33" refreshError="1"/>
      <sheetData sheetId="34" refreshError="1">
        <row r="8">
          <cell r="DF8" t="str">
            <v xml:space="preserve">Bank Credit </v>
          </cell>
        </row>
        <row r="9">
          <cell r="DF9" t="str">
            <v>Bank ALCO books</v>
          </cell>
        </row>
        <row r="10">
          <cell r="DF10" t="str">
            <v>Bank Trading books</v>
          </cell>
        </row>
        <row r="11">
          <cell r="DF11" t="str">
            <v>Bank ING Direct</v>
          </cell>
        </row>
        <row r="12">
          <cell r="DF12" t="str">
            <v>Insurance MVaR limits</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98VaR"/>
      <sheetName val="P&amp;Lfig"/>
      <sheetName val="CUMP&amp;Lfig"/>
      <sheetName val="Capital Charge"/>
    </sheetNames>
    <sheetDataSet>
      <sheetData sheetId="0"/>
      <sheetData sheetId="1"/>
      <sheetData sheetId="2" refreshError="1">
        <row r="156">
          <cell r="B156">
            <v>35977</v>
          </cell>
          <cell r="G156">
            <v>0</v>
          </cell>
          <cell r="K156">
            <v>0</v>
          </cell>
          <cell r="N156">
            <v>0</v>
          </cell>
          <cell r="O156">
            <v>0</v>
          </cell>
          <cell r="P156">
            <v>0</v>
          </cell>
          <cell r="Q156">
            <v>0</v>
          </cell>
          <cell r="R156">
            <v>0</v>
          </cell>
          <cell r="S156">
            <v>0</v>
          </cell>
          <cell r="Y156">
            <v>0</v>
          </cell>
          <cell r="Z156">
            <v>0</v>
          </cell>
          <cell r="AA156">
            <v>0</v>
          </cell>
          <cell r="AB156">
            <v>0</v>
          </cell>
          <cell r="AC156">
            <v>0</v>
          </cell>
          <cell r="AD156">
            <v>0</v>
          </cell>
          <cell r="AG156">
            <v>0</v>
          </cell>
          <cell r="AK156">
            <v>0</v>
          </cell>
          <cell r="AS156">
            <v>0</v>
          </cell>
          <cell r="AT156">
            <v>0</v>
          </cell>
          <cell r="AU156">
            <v>0</v>
          </cell>
          <cell r="AW156">
            <v>0</v>
          </cell>
          <cell r="AX156">
            <v>0</v>
          </cell>
          <cell r="AY156">
            <v>0</v>
          </cell>
          <cell r="AZ156">
            <v>0</v>
          </cell>
          <cell r="BA156">
            <v>5909317.5</v>
          </cell>
          <cell r="BB156">
            <v>0</v>
          </cell>
          <cell r="BE156">
            <v>0</v>
          </cell>
          <cell r="BF156">
            <v>0</v>
          </cell>
          <cell r="BG156">
            <v>0</v>
          </cell>
          <cell r="BH156">
            <v>0</v>
          </cell>
          <cell r="BI156">
            <v>0</v>
          </cell>
          <cell r="BJ156">
            <v>0</v>
          </cell>
          <cell r="BM156">
            <v>0</v>
          </cell>
          <cell r="BN156">
            <v>0</v>
          </cell>
          <cell r="BO156">
            <v>0</v>
          </cell>
          <cell r="BP156">
            <v>0</v>
          </cell>
          <cell r="BQ156">
            <v>0</v>
          </cell>
          <cell r="BR156">
            <v>0</v>
          </cell>
          <cell r="BT156">
            <v>0</v>
          </cell>
          <cell r="BU156">
            <v>0</v>
          </cell>
          <cell r="BV156" t="e">
            <v>#REF!</v>
          </cell>
          <cell r="BW156">
            <v>0</v>
          </cell>
          <cell r="BX156">
            <v>0</v>
          </cell>
          <cell r="BY156">
            <v>0</v>
          </cell>
        </row>
        <row r="157">
          <cell r="B157">
            <v>35978</v>
          </cell>
          <cell r="G157">
            <v>0</v>
          </cell>
          <cell r="K157">
            <v>0</v>
          </cell>
          <cell r="N157">
            <v>0</v>
          </cell>
          <cell r="O157">
            <v>0</v>
          </cell>
          <cell r="P157">
            <v>0</v>
          </cell>
          <cell r="Q157">
            <v>0</v>
          </cell>
          <cell r="R157">
            <v>0</v>
          </cell>
          <cell r="S157">
            <v>0</v>
          </cell>
          <cell r="Y157">
            <v>0</v>
          </cell>
          <cell r="Z157">
            <v>0</v>
          </cell>
          <cell r="AA157">
            <v>0</v>
          </cell>
          <cell r="AB157">
            <v>0</v>
          </cell>
          <cell r="AC157">
            <v>0</v>
          </cell>
          <cell r="AD157">
            <v>0</v>
          </cell>
          <cell r="AG157">
            <v>0</v>
          </cell>
          <cell r="AK157">
            <v>0</v>
          </cell>
          <cell r="AS157">
            <v>0</v>
          </cell>
          <cell r="AT157">
            <v>0</v>
          </cell>
          <cell r="AU157">
            <v>0</v>
          </cell>
          <cell r="AW157">
            <v>0</v>
          </cell>
          <cell r="AX157">
            <v>0</v>
          </cell>
          <cell r="AY157">
            <v>0</v>
          </cell>
          <cell r="AZ157">
            <v>0</v>
          </cell>
          <cell r="BA157">
            <v>6007368.5</v>
          </cell>
          <cell r="BB157">
            <v>0</v>
          </cell>
          <cell r="BE157">
            <v>0</v>
          </cell>
          <cell r="BF157">
            <v>0</v>
          </cell>
          <cell r="BG157">
            <v>0</v>
          </cell>
          <cell r="BH157">
            <v>0</v>
          </cell>
          <cell r="BI157">
            <v>0</v>
          </cell>
          <cell r="BJ157">
            <v>0</v>
          </cell>
          <cell r="BM157">
            <v>0</v>
          </cell>
          <cell r="BN157">
            <v>0</v>
          </cell>
          <cell r="BO157">
            <v>0</v>
          </cell>
          <cell r="BP157">
            <v>0</v>
          </cell>
          <cell r="BQ157">
            <v>0</v>
          </cell>
          <cell r="BR157">
            <v>0</v>
          </cell>
          <cell r="BT157">
            <v>0</v>
          </cell>
          <cell r="BU157">
            <v>0</v>
          </cell>
          <cell r="BV157" t="e">
            <v>#REF!</v>
          </cell>
          <cell r="BW157">
            <v>0</v>
          </cell>
          <cell r="BX157">
            <v>0</v>
          </cell>
          <cell r="BY157">
            <v>0</v>
          </cell>
        </row>
        <row r="158">
          <cell r="B158">
            <v>35979</v>
          </cell>
          <cell r="G158">
            <v>0</v>
          </cell>
          <cell r="K158">
            <v>0</v>
          </cell>
          <cell r="N158">
            <v>0</v>
          </cell>
          <cell r="O158">
            <v>0</v>
          </cell>
          <cell r="P158">
            <v>0</v>
          </cell>
          <cell r="Q158">
            <v>0</v>
          </cell>
          <cell r="R158">
            <v>0</v>
          </cell>
          <cell r="S158">
            <v>0</v>
          </cell>
          <cell r="Y158">
            <v>0</v>
          </cell>
          <cell r="Z158">
            <v>0</v>
          </cell>
          <cell r="AA158">
            <v>0</v>
          </cell>
          <cell r="AB158">
            <v>0</v>
          </cell>
          <cell r="AC158">
            <v>0</v>
          </cell>
          <cell r="AD158">
            <v>0</v>
          </cell>
          <cell r="AG158">
            <v>0</v>
          </cell>
          <cell r="AK158">
            <v>0</v>
          </cell>
          <cell r="AS158">
            <v>0</v>
          </cell>
          <cell r="AT158">
            <v>0</v>
          </cell>
          <cell r="AU158">
            <v>0</v>
          </cell>
          <cell r="AW158">
            <v>0</v>
          </cell>
          <cell r="AX158">
            <v>0</v>
          </cell>
          <cell r="AY158">
            <v>0</v>
          </cell>
          <cell r="AZ158">
            <v>0</v>
          </cell>
          <cell r="BA158">
            <v>6108242.5</v>
          </cell>
          <cell r="BB158">
            <v>0</v>
          </cell>
          <cell r="BE158">
            <v>0</v>
          </cell>
          <cell r="BF158">
            <v>0</v>
          </cell>
          <cell r="BG158">
            <v>0</v>
          </cell>
          <cell r="BH158">
            <v>0</v>
          </cell>
          <cell r="BI158">
            <v>0</v>
          </cell>
          <cell r="BJ158">
            <v>0</v>
          </cell>
          <cell r="BM158">
            <v>0</v>
          </cell>
          <cell r="BN158">
            <v>0</v>
          </cell>
          <cell r="BO158">
            <v>0</v>
          </cell>
          <cell r="BP158">
            <v>0</v>
          </cell>
          <cell r="BQ158">
            <v>0</v>
          </cell>
          <cell r="BR158">
            <v>0</v>
          </cell>
          <cell r="BT158">
            <v>0</v>
          </cell>
          <cell r="BU158">
            <v>0</v>
          </cell>
          <cell r="BV158" t="e">
            <v>#REF!</v>
          </cell>
          <cell r="BW158">
            <v>0</v>
          </cell>
          <cell r="BX158">
            <v>0</v>
          </cell>
          <cell r="BY158">
            <v>0</v>
          </cell>
        </row>
        <row r="159">
          <cell r="B159">
            <v>35982</v>
          </cell>
          <cell r="G159">
            <v>0</v>
          </cell>
          <cell r="K159">
            <v>0</v>
          </cell>
          <cell r="N159">
            <v>0</v>
          </cell>
          <cell r="O159">
            <v>0</v>
          </cell>
          <cell r="P159">
            <v>0</v>
          </cell>
          <cell r="Q159">
            <v>0</v>
          </cell>
          <cell r="R159">
            <v>0</v>
          </cell>
          <cell r="S159">
            <v>0</v>
          </cell>
          <cell r="Y159">
            <v>0</v>
          </cell>
          <cell r="Z159">
            <v>0</v>
          </cell>
          <cell r="AA159">
            <v>0</v>
          </cell>
          <cell r="AB159">
            <v>0</v>
          </cell>
          <cell r="AC159">
            <v>0</v>
          </cell>
          <cell r="AD159">
            <v>0</v>
          </cell>
          <cell r="AG159">
            <v>0</v>
          </cell>
          <cell r="AK159">
            <v>0</v>
          </cell>
          <cell r="AS159">
            <v>0</v>
          </cell>
          <cell r="AT159">
            <v>0</v>
          </cell>
          <cell r="AU159">
            <v>0</v>
          </cell>
          <cell r="AW159">
            <v>0</v>
          </cell>
          <cell r="AX159">
            <v>0</v>
          </cell>
          <cell r="AY159">
            <v>0</v>
          </cell>
          <cell r="AZ159">
            <v>0</v>
          </cell>
          <cell r="BA159">
            <v>6090732.5</v>
          </cell>
          <cell r="BB159">
            <v>0</v>
          </cell>
          <cell r="BE159">
            <v>0</v>
          </cell>
          <cell r="BF159">
            <v>0</v>
          </cell>
          <cell r="BG159">
            <v>0</v>
          </cell>
          <cell r="BH159">
            <v>0</v>
          </cell>
          <cell r="BI159">
            <v>0</v>
          </cell>
          <cell r="BJ159">
            <v>0</v>
          </cell>
          <cell r="BM159">
            <v>0</v>
          </cell>
          <cell r="BN159">
            <v>0</v>
          </cell>
          <cell r="BO159">
            <v>0</v>
          </cell>
          <cell r="BP159">
            <v>0</v>
          </cell>
          <cell r="BQ159">
            <v>0</v>
          </cell>
          <cell r="BR159">
            <v>0</v>
          </cell>
          <cell r="BT159">
            <v>0</v>
          </cell>
          <cell r="BU159">
            <v>0</v>
          </cell>
          <cell r="BV159" t="e">
            <v>#REF!</v>
          </cell>
          <cell r="BW159">
            <v>0</v>
          </cell>
          <cell r="BX159">
            <v>0</v>
          </cell>
          <cell r="BY159">
            <v>0</v>
          </cell>
        </row>
        <row r="160">
          <cell r="B160">
            <v>35983</v>
          </cell>
          <cell r="G160">
            <v>0</v>
          </cell>
          <cell r="K160">
            <v>0</v>
          </cell>
          <cell r="N160">
            <v>0</v>
          </cell>
          <cell r="O160">
            <v>0</v>
          </cell>
          <cell r="P160">
            <v>0</v>
          </cell>
          <cell r="Q160">
            <v>0</v>
          </cell>
          <cell r="R160">
            <v>0</v>
          </cell>
          <cell r="S160">
            <v>0</v>
          </cell>
          <cell r="Y160">
            <v>0</v>
          </cell>
          <cell r="Z160">
            <v>0</v>
          </cell>
          <cell r="AA160">
            <v>0</v>
          </cell>
          <cell r="AB160">
            <v>0</v>
          </cell>
          <cell r="AC160">
            <v>0</v>
          </cell>
          <cell r="AD160">
            <v>0</v>
          </cell>
          <cell r="AG160">
            <v>0</v>
          </cell>
          <cell r="AK160">
            <v>0</v>
          </cell>
          <cell r="AS160">
            <v>0</v>
          </cell>
          <cell r="AT160">
            <v>0</v>
          </cell>
          <cell r="AU160">
            <v>0</v>
          </cell>
          <cell r="AW160">
            <v>0</v>
          </cell>
          <cell r="AX160">
            <v>0</v>
          </cell>
          <cell r="AY160">
            <v>0</v>
          </cell>
          <cell r="AZ160">
            <v>0</v>
          </cell>
          <cell r="BA160">
            <v>6127583.5</v>
          </cell>
          <cell r="BB160">
            <v>0</v>
          </cell>
          <cell r="BE160">
            <v>0</v>
          </cell>
          <cell r="BF160">
            <v>0</v>
          </cell>
          <cell r="BG160">
            <v>0</v>
          </cell>
          <cell r="BH160">
            <v>0</v>
          </cell>
          <cell r="BI160">
            <v>0</v>
          </cell>
          <cell r="BJ160">
            <v>0</v>
          </cell>
          <cell r="BM160">
            <v>0</v>
          </cell>
          <cell r="BN160">
            <v>0</v>
          </cell>
          <cell r="BO160">
            <v>0</v>
          </cell>
          <cell r="BP160">
            <v>0</v>
          </cell>
          <cell r="BQ160">
            <v>0</v>
          </cell>
          <cell r="BR160">
            <v>0</v>
          </cell>
          <cell r="BT160">
            <v>0</v>
          </cell>
          <cell r="BU160">
            <v>0</v>
          </cell>
          <cell r="BV160" t="e">
            <v>#REF!</v>
          </cell>
          <cell r="BW160">
            <v>0</v>
          </cell>
          <cell r="BX160">
            <v>0</v>
          </cell>
          <cell r="BY160">
            <v>0</v>
          </cell>
        </row>
        <row r="161">
          <cell r="B161">
            <v>35984</v>
          </cell>
          <cell r="G161">
            <v>0</v>
          </cell>
          <cell r="K161">
            <v>0</v>
          </cell>
          <cell r="N161">
            <v>0</v>
          </cell>
          <cell r="O161">
            <v>0</v>
          </cell>
          <cell r="P161">
            <v>0</v>
          </cell>
          <cell r="Q161">
            <v>0</v>
          </cell>
          <cell r="R161">
            <v>0</v>
          </cell>
          <cell r="S161">
            <v>0</v>
          </cell>
          <cell r="Y161">
            <v>0</v>
          </cell>
          <cell r="Z161">
            <v>0</v>
          </cell>
          <cell r="AA161">
            <v>0</v>
          </cell>
          <cell r="AB161">
            <v>0</v>
          </cell>
          <cell r="AC161">
            <v>0</v>
          </cell>
          <cell r="AD161">
            <v>0</v>
          </cell>
          <cell r="AG161">
            <v>0</v>
          </cell>
          <cell r="AK161">
            <v>0</v>
          </cell>
          <cell r="AS161">
            <v>0</v>
          </cell>
          <cell r="AT161">
            <v>0</v>
          </cell>
          <cell r="AU161">
            <v>0</v>
          </cell>
          <cell r="AW161">
            <v>0</v>
          </cell>
          <cell r="AX161">
            <v>0</v>
          </cell>
          <cell r="AY161">
            <v>0</v>
          </cell>
          <cell r="AZ161">
            <v>0</v>
          </cell>
          <cell r="BA161">
            <v>6162716.5</v>
          </cell>
          <cell r="BB161">
            <v>0</v>
          </cell>
          <cell r="BE161">
            <v>0</v>
          </cell>
          <cell r="BF161">
            <v>0</v>
          </cell>
          <cell r="BG161">
            <v>0</v>
          </cell>
          <cell r="BH161">
            <v>0</v>
          </cell>
          <cell r="BI161">
            <v>0</v>
          </cell>
          <cell r="BJ161">
            <v>0</v>
          </cell>
          <cell r="BM161">
            <v>0</v>
          </cell>
          <cell r="BN161">
            <v>0</v>
          </cell>
          <cell r="BO161">
            <v>0</v>
          </cell>
          <cell r="BP161">
            <v>0</v>
          </cell>
          <cell r="BQ161">
            <v>0</v>
          </cell>
          <cell r="BR161">
            <v>0</v>
          </cell>
          <cell r="BT161">
            <v>0</v>
          </cell>
          <cell r="BU161">
            <v>0</v>
          </cell>
          <cell r="BV161" t="e">
            <v>#REF!</v>
          </cell>
          <cell r="BW161">
            <v>0</v>
          </cell>
          <cell r="BX161">
            <v>0</v>
          </cell>
          <cell r="BY161">
            <v>0</v>
          </cell>
        </row>
        <row r="162">
          <cell r="B162">
            <v>35985</v>
          </cell>
          <cell r="G162">
            <v>0</v>
          </cell>
          <cell r="K162">
            <v>0</v>
          </cell>
          <cell r="N162">
            <v>0</v>
          </cell>
          <cell r="O162">
            <v>0</v>
          </cell>
          <cell r="P162">
            <v>0</v>
          </cell>
          <cell r="Q162">
            <v>0</v>
          </cell>
          <cell r="R162">
            <v>0</v>
          </cell>
          <cell r="S162">
            <v>0</v>
          </cell>
          <cell r="Y162">
            <v>0</v>
          </cell>
          <cell r="Z162">
            <v>0</v>
          </cell>
          <cell r="AA162">
            <v>0</v>
          </cell>
          <cell r="AB162">
            <v>0</v>
          </cell>
          <cell r="AC162">
            <v>0</v>
          </cell>
          <cell r="AD162">
            <v>0</v>
          </cell>
          <cell r="AG162">
            <v>0</v>
          </cell>
          <cell r="AK162">
            <v>0</v>
          </cell>
          <cell r="AS162">
            <v>0</v>
          </cell>
          <cell r="AT162">
            <v>0</v>
          </cell>
          <cell r="AU162">
            <v>0</v>
          </cell>
          <cell r="AW162">
            <v>0</v>
          </cell>
          <cell r="AX162">
            <v>0</v>
          </cell>
          <cell r="AY162">
            <v>0</v>
          </cell>
          <cell r="AZ162">
            <v>0</v>
          </cell>
          <cell r="BA162">
            <v>6165740.5</v>
          </cell>
          <cell r="BB162">
            <v>0</v>
          </cell>
          <cell r="BE162">
            <v>0</v>
          </cell>
          <cell r="BF162">
            <v>0</v>
          </cell>
          <cell r="BG162">
            <v>0</v>
          </cell>
          <cell r="BH162">
            <v>0</v>
          </cell>
          <cell r="BI162">
            <v>0</v>
          </cell>
          <cell r="BJ162">
            <v>0</v>
          </cell>
          <cell r="BM162">
            <v>0</v>
          </cell>
          <cell r="BN162">
            <v>0</v>
          </cell>
          <cell r="BO162">
            <v>0</v>
          </cell>
          <cell r="BP162">
            <v>0</v>
          </cell>
          <cell r="BQ162">
            <v>0</v>
          </cell>
          <cell r="BR162">
            <v>0</v>
          </cell>
          <cell r="BT162">
            <v>0</v>
          </cell>
          <cell r="BU162">
            <v>0</v>
          </cell>
          <cell r="BV162" t="e">
            <v>#REF!</v>
          </cell>
          <cell r="BW162">
            <v>0</v>
          </cell>
          <cell r="BX162">
            <v>0</v>
          </cell>
          <cell r="BY162">
            <v>0</v>
          </cell>
        </row>
        <row r="163">
          <cell r="B163">
            <v>35986</v>
          </cell>
          <cell r="G163">
            <v>0</v>
          </cell>
          <cell r="K163">
            <v>0</v>
          </cell>
          <cell r="N163">
            <v>0</v>
          </cell>
          <cell r="O163">
            <v>0</v>
          </cell>
          <cell r="P163">
            <v>0</v>
          </cell>
          <cell r="Q163">
            <v>0</v>
          </cell>
          <cell r="R163">
            <v>0</v>
          </cell>
          <cell r="S163">
            <v>0</v>
          </cell>
          <cell r="Y163">
            <v>0</v>
          </cell>
          <cell r="Z163">
            <v>0</v>
          </cell>
          <cell r="AA163">
            <v>0</v>
          </cell>
          <cell r="AB163">
            <v>0</v>
          </cell>
          <cell r="AC163">
            <v>0</v>
          </cell>
          <cell r="AD163">
            <v>0</v>
          </cell>
          <cell r="AG163">
            <v>0</v>
          </cell>
          <cell r="AK163">
            <v>0</v>
          </cell>
          <cell r="AS163">
            <v>0</v>
          </cell>
          <cell r="AT163">
            <v>0</v>
          </cell>
          <cell r="AU163">
            <v>0</v>
          </cell>
          <cell r="AW163">
            <v>0</v>
          </cell>
          <cell r="AX163">
            <v>0</v>
          </cell>
          <cell r="AY163">
            <v>0</v>
          </cell>
          <cell r="AZ163">
            <v>0</v>
          </cell>
          <cell r="BA163">
            <v>6178045.5</v>
          </cell>
          <cell r="BB163">
            <v>0</v>
          </cell>
          <cell r="BE163">
            <v>0</v>
          </cell>
          <cell r="BF163">
            <v>0</v>
          </cell>
          <cell r="BG163">
            <v>0</v>
          </cell>
          <cell r="BH163">
            <v>0</v>
          </cell>
          <cell r="BI163">
            <v>0</v>
          </cell>
          <cell r="BJ163">
            <v>0</v>
          </cell>
          <cell r="BM163">
            <v>0</v>
          </cell>
          <cell r="BN163">
            <v>0</v>
          </cell>
          <cell r="BO163">
            <v>0</v>
          </cell>
          <cell r="BP163">
            <v>0</v>
          </cell>
          <cell r="BQ163">
            <v>0</v>
          </cell>
          <cell r="BR163">
            <v>0</v>
          </cell>
          <cell r="BT163">
            <v>0</v>
          </cell>
          <cell r="BU163">
            <v>0</v>
          </cell>
          <cell r="BV163" t="e">
            <v>#REF!</v>
          </cell>
          <cell r="BW163">
            <v>0</v>
          </cell>
          <cell r="BX163">
            <v>0</v>
          </cell>
          <cell r="BY163">
            <v>0</v>
          </cell>
        </row>
        <row r="164">
          <cell r="B164">
            <v>35989</v>
          </cell>
          <cell r="G164">
            <v>0</v>
          </cell>
          <cell r="K164">
            <v>0</v>
          </cell>
          <cell r="N164">
            <v>0</v>
          </cell>
          <cell r="O164">
            <v>0</v>
          </cell>
          <cell r="P164">
            <v>0</v>
          </cell>
          <cell r="Q164">
            <v>0</v>
          </cell>
          <cell r="R164">
            <v>0</v>
          </cell>
          <cell r="S164">
            <v>0</v>
          </cell>
          <cell r="Y164">
            <v>0</v>
          </cell>
          <cell r="Z164">
            <v>0</v>
          </cell>
          <cell r="AA164">
            <v>0</v>
          </cell>
          <cell r="AB164">
            <v>0</v>
          </cell>
          <cell r="AC164">
            <v>0</v>
          </cell>
          <cell r="AD164">
            <v>0</v>
          </cell>
          <cell r="AG164">
            <v>0</v>
          </cell>
          <cell r="AK164">
            <v>0</v>
          </cell>
          <cell r="AS164">
            <v>0</v>
          </cell>
          <cell r="AT164">
            <v>0</v>
          </cell>
          <cell r="AU164">
            <v>0</v>
          </cell>
          <cell r="AW164">
            <v>0</v>
          </cell>
          <cell r="AX164">
            <v>0</v>
          </cell>
          <cell r="AY164">
            <v>0</v>
          </cell>
          <cell r="AZ164">
            <v>0</v>
          </cell>
          <cell r="BA164">
            <v>6276807.5</v>
          </cell>
          <cell r="BB164">
            <v>0</v>
          </cell>
          <cell r="BE164">
            <v>0</v>
          </cell>
          <cell r="BF164">
            <v>0</v>
          </cell>
          <cell r="BG164">
            <v>0</v>
          </cell>
          <cell r="BH164">
            <v>0</v>
          </cell>
          <cell r="BI164">
            <v>0</v>
          </cell>
          <cell r="BJ164">
            <v>0</v>
          </cell>
          <cell r="BM164">
            <v>0</v>
          </cell>
          <cell r="BN164">
            <v>0</v>
          </cell>
          <cell r="BO164">
            <v>0</v>
          </cell>
          <cell r="BP164">
            <v>0</v>
          </cell>
          <cell r="BQ164">
            <v>0</v>
          </cell>
          <cell r="BR164">
            <v>0</v>
          </cell>
          <cell r="BT164">
            <v>0</v>
          </cell>
          <cell r="BU164">
            <v>0</v>
          </cell>
          <cell r="BV164" t="e">
            <v>#REF!</v>
          </cell>
          <cell r="BW164">
            <v>0</v>
          </cell>
          <cell r="BX164">
            <v>0</v>
          </cell>
          <cell r="BY164">
            <v>0</v>
          </cell>
        </row>
        <row r="165">
          <cell r="B165">
            <v>35990</v>
          </cell>
          <cell r="G165">
            <v>0</v>
          </cell>
          <cell r="K165">
            <v>0</v>
          </cell>
          <cell r="N165">
            <v>0</v>
          </cell>
          <cell r="O165">
            <v>0</v>
          </cell>
          <cell r="P165">
            <v>0</v>
          </cell>
          <cell r="Q165">
            <v>0</v>
          </cell>
          <cell r="R165">
            <v>0</v>
          </cell>
          <cell r="S165">
            <v>0</v>
          </cell>
          <cell r="Y165">
            <v>0</v>
          </cell>
          <cell r="Z165">
            <v>0</v>
          </cell>
          <cell r="AA165">
            <v>0</v>
          </cell>
          <cell r="AB165">
            <v>0</v>
          </cell>
          <cell r="AC165">
            <v>0</v>
          </cell>
          <cell r="AD165">
            <v>0</v>
          </cell>
          <cell r="AG165">
            <v>0</v>
          </cell>
          <cell r="AK165">
            <v>0</v>
          </cell>
          <cell r="AS165">
            <v>0</v>
          </cell>
          <cell r="AT165">
            <v>0</v>
          </cell>
          <cell r="AU165">
            <v>0</v>
          </cell>
          <cell r="AW165">
            <v>0</v>
          </cell>
          <cell r="AX165">
            <v>0</v>
          </cell>
          <cell r="AY165">
            <v>0</v>
          </cell>
          <cell r="AZ165">
            <v>0</v>
          </cell>
          <cell r="BA165">
            <v>6247377.5</v>
          </cell>
          <cell r="BB165">
            <v>0</v>
          </cell>
          <cell r="BE165">
            <v>0</v>
          </cell>
          <cell r="BF165">
            <v>0</v>
          </cell>
          <cell r="BG165">
            <v>0</v>
          </cell>
          <cell r="BH165">
            <v>0</v>
          </cell>
          <cell r="BI165">
            <v>0</v>
          </cell>
          <cell r="BJ165">
            <v>0</v>
          </cell>
          <cell r="BM165">
            <v>0</v>
          </cell>
          <cell r="BN165">
            <v>0</v>
          </cell>
          <cell r="BO165">
            <v>0</v>
          </cell>
          <cell r="BP165">
            <v>0</v>
          </cell>
          <cell r="BQ165">
            <v>0</v>
          </cell>
          <cell r="BR165">
            <v>0</v>
          </cell>
          <cell r="BT165">
            <v>0</v>
          </cell>
          <cell r="BU165">
            <v>0</v>
          </cell>
          <cell r="BV165" t="e">
            <v>#REF!</v>
          </cell>
          <cell r="BW165">
            <v>0</v>
          </cell>
          <cell r="BX165">
            <v>0</v>
          </cell>
          <cell r="BY165">
            <v>0</v>
          </cell>
        </row>
        <row r="166">
          <cell r="B166">
            <v>35991</v>
          </cell>
          <cell r="G166">
            <v>0</v>
          </cell>
          <cell r="K166">
            <v>0</v>
          </cell>
          <cell r="N166">
            <v>0</v>
          </cell>
          <cell r="O166">
            <v>0</v>
          </cell>
          <cell r="P166">
            <v>0</v>
          </cell>
          <cell r="Q166">
            <v>0</v>
          </cell>
          <cell r="R166">
            <v>0</v>
          </cell>
          <cell r="S166">
            <v>0</v>
          </cell>
          <cell r="Y166">
            <v>0</v>
          </cell>
          <cell r="Z166">
            <v>0</v>
          </cell>
          <cell r="AA166">
            <v>0</v>
          </cell>
          <cell r="AB166">
            <v>0</v>
          </cell>
          <cell r="AC166">
            <v>0</v>
          </cell>
          <cell r="AD166">
            <v>0</v>
          </cell>
          <cell r="AG166">
            <v>0</v>
          </cell>
          <cell r="AK166">
            <v>0</v>
          </cell>
          <cell r="AS166">
            <v>0</v>
          </cell>
          <cell r="AT166">
            <v>0</v>
          </cell>
          <cell r="AU166">
            <v>0</v>
          </cell>
          <cell r="AW166">
            <v>0</v>
          </cell>
          <cell r="AX166">
            <v>0</v>
          </cell>
          <cell r="AY166">
            <v>0</v>
          </cell>
          <cell r="AZ166">
            <v>0</v>
          </cell>
          <cell r="BA166">
            <v>6312911.5</v>
          </cell>
          <cell r="BB166">
            <v>0</v>
          </cell>
          <cell r="BE166">
            <v>0</v>
          </cell>
          <cell r="BF166">
            <v>0</v>
          </cell>
          <cell r="BG166">
            <v>0</v>
          </cell>
          <cell r="BH166">
            <v>0</v>
          </cell>
          <cell r="BI166">
            <v>0</v>
          </cell>
          <cell r="BJ166">
            <v>0</v>
          </cell>
          <cell r="BM166">
            <v>0</v>
          </cell>
          <cell r="BN166">
            <v>0</v>
          </cell>
          <cell r="BO166">
            <v>0</v>
          </cell>
          <cell r="BP166">
            <v>0</v>
          </cell>
          <cell r="BQ166">
            <v>0</v>
          </cell>
          <cell r="BR166">
            <v>0</v>
          </cell>
          <cell r="BT166">
            <v>0</v>
          </cell>
          <cell r="BU166">
            <v>0</v>
          </cell>
          <cell r="BV166" t="e">
            <v>#REF!</v>
          </cell>
          <cell r="BW166">
            <v>0</v>
          </cell>
          <cell r="BX166">
            <v>0</v>
          </cell>
          <cell r="BY166">
            <v>0</v>
          </cell>
        </row>
        <row r="167">
          <cell r="B167">
            <v>35992</v>
          </cell>
          <cell r="G167">
            <v>0</v>
          </cell>
          <cell r="K167">
            <v>0</v>
          </cell>
          <cell r="N167">
            <v>0</v>
          </cell>
          <cell r="O167">
            <v>0</v>
          </cell>
          <cell r="P167">
            <v>0</v>
          </cell>
          <cell r="Q167">
            <v>0</v>
          </cell>
          <cell r="R167">
            <v>0</v>
          </cell>
          <cell r="S167">
            <v>0</v>
          </cell>
          <cell r="Y167">
            <v>0</v>
          </cell>
          <cell r="Z167">
            <v>0</v>
          </cell>
          <cell r="AA167">
            <v>0</v>
          </cell>
          <cell r="AB167">
            <v>0</v>
          </cell>
          <cell r="AC167">
            <v>0</v>
          </cell>
          <cell r="AD167">
            <v>0</v>
          </cell>
          <cell r="AG167">
            <v>0</v>
          </cell>
          <cell r="AK167">
            <v>0</v>
          </cell>
          <cell r="AS167">
            <v>0</v>
          </cell>
          <cell r="AT167">
            <v>0</v>
          </cell>
          <cell r="AU167">
            <v>0</v>
          </cell>
          <cell r="AW167">
            <v>0</v>
          </cell>
          <cell r="AX167">
            <v>0</v>
          </cell>
          <cell r="AY167">
            <v>0</v>
          </cell>
          <cell r="AZ167">
            <v>0</v>
          </cell>
          <cell r="BA167">
            <v>6439996.5</v>
          </cell>
          <cell r="BB167">
            <v>0</v>
          </cell>
          <cell r="BE167">
            <v>0</v>
          </cell>
          <cell r="BF167">
            <v>0</v>
          </cell>
          <cell r="BG167">
            <v>0</v>
          </cell>
          <cell r="BH167">
            <v>0</v>
          </cell>
          <cell r="BI167">
            <v>0</v>
          </cell>
          <cell r="BJ167">
            <v>0</v>
          </cell>
          <cell r="BM167">
            <v>0</v>
          </cell>
          <cell r="BN167">
            <v>0</v>
          </cell>
          <cell r="BO167">
            <v>0</v>
          </cell>
          <cell r="BP167">
            <v>0</v>
          </cell>
          <cell r="BQ167">
            <v>0</v>
          </cell>
          <cell r="BR167">
            <v>0</v>
          </cell>
          <cell r="BT167">
            <v>0</v>
          </cell>
          <cell r="BU167">
            <v>0</v>
          </cell>
          <cell r="BV167" t="e">
            <v>#REF!</v>
          </cell>
          <cell r="BW167">
            <v>0</v>
          </cell>
          <cell r="BX167">
            <v>0</v>
          </cell>
          <cell r="BY167">
            <v>0</v>
          </cell>
        </row>
        <row r="168">
          <cell r="B168">
            <v>35993</v>
          </cell>
          <cell r="G168">
            <v>0</v>
          </cell>
          <cell r="K168">
            <v>0</v>
          </cell>
          <cell r="N168">
            <v>0</v>
          </cell>
          <cell r="O168">
            <v>0</v>
          </cell>
          <cell r="P168">
            <v>0</v>
          </cell>
          <cell r="Q168">
            <v>0</v>
          </cell>
          <cell r="R168">
            <v>0</v>
          </cell>
          <cell r="S168">
            <v>0</v>
          </cell>
          <cell r="Y168">
            <v>0</v>
          </cell>
          <cell r="Z168">
            <v>0</v>
          </cell>
          <cell r="AA168">
            <v>0</v>
          </cell>
          <cell r="AB168">
            <v>0</v>
          </cell>
          <cell r="AC168">
            <v>0</v>
          </cell>
          <cell r="AD168">
            <v>0</v>
          </cell>
          <cell r="AG168">
            <v>0</v>
          </cell>
          <cell r="AK168">
            <v>0</v>
          </cell>
          <cell r="AS168">
            <v>0</v>
          </cell>
          <cell r="AT168">
            <v>0</v>
          </cell>
          <cell r="AU168">
            <v>0</v>
          </cell>
          <cell r="AW168">
            <v>0</v>
          </cell>
          <cell r="AX168">
            <v>0</v>
          </cell>
          <cell r="AY168">
            <v>0</v>
          </cell>
          <cell r="AZ168">
            <v>0</v>
          </cell>
          <cell r="BA168">
            <v>6436337.5</v>
          </cell>
          <cell r="BB168">
            <v>0</v>
          </cell>
          <cell r="BE168">
            <v>0</v>
          </cell>
          <cell r="BF168">
            <v>0</v>
          </cell>
          <cell r="BG168">
            <v>0</v>
          </cell>
          <cell r="BH168">
            <v>0</v>
          </cell>
          <cell r="BI168">
            <v>0</v>
          </cell>
          <cell r="BJ168">
            <v>0</v>
          </cell>
          <cell r="BM168">
            <v>0</v>
          </cell>
          <cell r="BN168">
            <v>0</v>
          </cell>
          <cell r="BO168">
            <v>0</v>
          </cell>
          <cell r="BP168">
            <v>0</v>
          </cell>
          <cell r="BQ168">
            <v>0</v>
          </cell>
          <cell r="BR168">
            <v>0</v>
          </cell>
          <cell r="BT168">
            <v>0</v>
          </cell>
          <cell r="BU168">
            <v>0</v>
          </cell>
          <cell r="BV168" t="e">
            <v>#REF!</v>
          </cell>
          <cell r="BW168">
            <v>0</v>
          </cell>
          <cell r="BX168">
            <v>0</v>
          </cell>
          <cell r="BY168">
            <v>0</v>
          </cell>
        </row>
        <row r="169">
          <cell r="B169">
            <v>35996</v>
          </cell>
          <cell r="G169">
            <v>0</v>
          </cell>
          <cell r="K169">
            <v>0</v>
          </cell>
          <cell r="N169">
            <v>0</v>
          </cell>
          <cell r="O169">
            <v>0</v>
          </cell>
          <cell r="P169">
            <v>0</v>
          </cell>
          <cell r="Q169">
            <v>0</v>
          </cell>
          <cell r="R169">
            <v>0</v>
          </cell>
          <cell r="S169">
            <v>0</v>
          </cell>
          <cell r="Y169">
            <v>0</v>
          </cell>
          <cell r="Z169">
            <v>0</v>
          </cell>
          <cell r="AA169">
            <v>0</v>
          </cell>
          <cell r="AB169">
            <v>0</v>
          </cell>
          <cell r="AC169">
            <v>0</v>
          </cell>
          <cell r="AD169">
            <v>0</v>
          </cell>
          <cell r="AG169">
            <v>0</v>
          </cell>
          <cell r="AK169">
            <v>0</v>
          </cell>
          <cell r="AS169">
            <v>0</v>
          </cell>
          <cell r="AT169">
            <v>0</v>
          </cell>
          <cell r="AU169">
            <v>0</v>
          </cell>
          <cell r="AW169">
            <v>0</v>
          </cell>
          <cell r="AX169">
            <v>0</v>
          </cell>
          <cell r="AY169">
            <v>0</v>
          </cell>
          <cell r="AZ169">
            <v>0</v>
          </cell>
          <cell r="BA169">
            <v>6414025.5</v>
          </cell>
          <cell r="BB169">
            <v>0</v>
          </cell>
          <cell r="BE169">
            <v>0</v>
          </cell>
          <cell r="BF169">
            <v>0</v>
          </cell>
          <cell r="BG169">
            <v>0</v>
          </cell>
          <cell r="BH169">
            <v>0</v>
          </cell>
          <cell r="BI169">
            <v>0</v>
          </cell>
          <cell r="BJ169">
            <v>0</v>
          </cell>
          <cell r="BM169">
            <v>0</v>
          </cell>
          <cell r="BN169">
            <v>0</v>
          </cell>
          <cell r="BO169">
            <v>0</v>
          </cell>
          <cell r="BP169">
            <v>0</v>
          </cell>
          <cell r="BQ169">
            <v>0</v>
          </cell>
          <cell r="BR169">
            <v>0</v>
          </cell>
          <cell r="BT169">
            <v>0</v>
          </cell>
          <cell r="BU169">
            <v>0</v>
          </cell>
          <cell r="BV169" t="e">
            <v>#REF!</v>
          </cell>
          <cell r="BW169">
            <v>0</v>
          </cell>
          <cell r="BX169">
            <v>0</v>
          </cell>
          <cell r="BY169">
            <v>0</v>
          </cell>
        </row>
        <row r="170">
          <cell r="B170">
            <v>35997</v>
          </cell>
          <cell r="G170">
            <v>0</v>
          </cell>
          <cell r="K170">
            <v>0</v>
          </cell>
          <cell r="N170">
            <v>0</v>
          </cell>
          <cell r="O170">
            <v>0</v>
          </cell>
          <cell r="P170">
            <v>0</v>
          </cell>
          <cell r="Q170">
            <v>0</v>
          </cell>
          <cell r="R170">
            <v>0</v>
          </cell>
          <cell r="S170">
            <v>0</v>
          </cell>
          <cell r="Y170">
            <v>0</v>
          </cell>
          <cell r="Z170">
            <v>0</v>
          </cell>
          <cell r="AA170">
            <v>0</v>
          </cell>
          <cell r="AB170">
            <v>0</v>
          </cell>
          <cell r="AC170">
            <v>0</v>
          </cell>
          <cell r="AD170">
            <v>0</v>
          </cell>
          <cell r="AG170">
            <v>0</v>
          </cell>
          <cell r="AK170">
            <v>0</v>
          </cell>
          <cell r="AS170">
            <v>0</v>
          </cell>
          <cell r="AT170">
            <v>0</v>
          </cell>
          <cell r="AU170">
            <v>0</v>
          </cell>
          <cell r="AW170">
            <v>0</v>
          </cell>
          <cell r="AX170">
            <v>0</v>
          </cell>
          <cell r="AY170">
            <v>0</v>
          </cell>
          <cell r="AZ170">
            <v>0</v>
          </cell>
          <cell r="BA170">
            <v>6398712.5</v>
          </cell>
          <cell r="BB170">
            <v>0</v>
          </cell>
          <cell r="BE170">
            <v>0</v>
          </cell>
          <cell r="BF170">
            <v>0</v>
          </cell>
          <cell r="BG170">
            <v>0</v>
          </cell>
          <cell r="BH170">
            <v>0</v>
          </cell>
          <cell r="BI170">
            <v>0</v>
          </cell>
          <cell r="BJ170">
            <v>0</v>
          </cell>
          <cell r="BM170">
            <v>0</v>
          </cell>
          <cell r="BN170">
            <v>0</v>
          </cell>
          <cell r="BO170">
            <v>0</v>
          </cell>
          <cell r="BP170">
            <v>0</v>
          </cell>
          <cell r="BQ170">
            <v>0</v>
          </cell>
          <cell r="BR170">
            <v>0</v>
          </cell>
          <cell r="BT170">
            <v>0</v>
          </cell>
          <cell r="BU170">
            <v>0</v>
          </cell>
          <cell r="BV170" t="e">
            <v>#REF!</v>
          </cell>
          <cell r="BW170">
            <v>0</v>
          </cell>
          <cell r="BX170">
            <v>0</v>
          </cell>
          <cell r="BY170">
            <v>0</v>
          </cell>
        </row>
        <row r="171">
          <cell r="B171">
            <v>35998</v>
          </cell>
          <cell r="G171">
            <v>0</v>
          </cell>
          <cell r="K171">
            <v>0</v>
          </cell>
          <cell r="N171">
            <v>0</v>
          </cell>
          <cell r="O171">
            <v>0</v>
          </cell>
          <cell r="P171">
            <v>0</v>
          </cell>
          <cell r="Q171">
            <v>0</v>
          </cell>
          <cell r="R171">
            <v>0</v>
          </cell>
          <cell r="S171">
            <v>0</v>
          </cell>
          <cell r="Y171">
            <v>0</v>
          </cell>
          <cell r="Z171">
            <v>0</v>
          </cell>
          <cell r="AA171">
            <v>0</v>
          </cell>
          <cell r="AB171">
            <v>0</v>
          </cell>
          <cell r="AC171">
            <v>0</v>
          </cell>
          <cell r="AD171">
            <v>0</v>
          </cell>
          <cell r="AG171">
            <v>0</v>
          </cell>
          <cell r="AK171">
            <v>0</v>
          </cell>
          <cell r="AS171">
            <v>0</v>
          </cell>
          <cell r="AT171">
            <v>0</v>
          </cell>
          <cell r="AU171">
            <v>0</v>
          </cell>
          <cell r="AW171">
            <v>0</v>
          </cell>
          <cell r="AX171">
            <v>0</v>
          </cell>
          <cell r="AY171">
            <v>0</v>
          </cell>
          <cell r="AZ171">
            <v>0</v>
          </cell>
          <cell r="BA171">
            <v>6441359.5</v>
          </cell>
          <cell r="BB171">
            <v>0</v>
          </cell>
          <cell r="BE171">
            <v>0</v>
          </cell>
          <cell r="BF171">
            <v>0</v>
          </cell>
          <cell r="BG171">
            <v>0</v>
          </cell>
          <cell r="BH171">
            <v>0</v>
          </cell>
          <cell r="BI171">
            <v>0</v>
          </cell>
          <cell r="BJ171">
            <v>0</v>
          </cell>
          <cell r="BM171">
            <v>0</v>
          </cell>
          <cell r="BN171">
            <v>0</v>
          </cell>
          <cell r="BO171">
            <v>0</v>
          </cell>
          <cell r="BP171">
            <v>0</v>
          </cell>
          <cell r="BQ171">
            <v>0</v>
          </cell>
          <cell r="BR171">
            <v>0</v>
          </cell>
          <cell r="BT171">
            <v>0</v>
          </cell>
          <cell r="BU171">
            <v>0</v>
          </cell>
          <cell r="BV171" t="e">
            <v>#REF!</v>
          </cell>
          <cell r="BW171">
            <v>0</v>
          </cell>
          <cell r="BX171">
            <v>0</v>
          </cell>
          <cell r="BY171">
            <v>0</v>
          </cell>
        </row>
        <row r="172">
          <cell r="B172">
            <v>35999</v>
          </cell>
          <cell r="G172">
            <v>0</v>
          </cell>
          <cell r="K172">
            <v>0</v>
          </cell>
          <cell r="N172">
            <v>0</v>
          </cell>
          <cell r="O172">
            <v>0</v>
          </cell>
          <cell r="P172">
            <v>0</v>
          </cell>
          <cell r="Q172">
            <v>0</v>
          </cell>
          <cell r="R172">
            <v>0</v>
          </cell>
          <cell r="S172">
            <v>0</v>
          </cell>
          <cell r="Y172">
            <v>0</v>
          </cell>
          <cell r="Z172">
            <v>0</v>
          </cell>
          <cell r="AA172">
            <v>0</v>
          </cell>
          <cell r="AB172">
            <v>0</v>
          </cell>
          <cell r="AC172">
            <v>0</v>
          </cell>
          <cell r="AD172">
            <v>0</v>
          </cell>
          <cell r="AG172">
            <v>0</v>
          </cell>
          <cell r="AK172">
            <v>0</v>
          </cell>
          <cell r="AS172">
            <v>0</v>
          </cell>
          <cell r="AT172">
            <v>0</v>
          </cell>
          <cell r="AU172">
            <v>0</v>
          </cell>
          <cell r="AW172">
            <v>0</v>
          </cell>
          <cell r="AX172">
            <v>0</v>
          </cell>
          <cell r="AY172">
            <v>0</v>
          </cell>
          <cell r="AZ172">
            <v>0</v>
          </cell>
          <cell r="BA172">
            <v>6414465.5</v>
          </cell>
          <cell r="BB172">
            <v>0</v>
          </cell>
          <cell r="BE172">
            <v>0</v>
          </cell>
          <cell r="BF172">
            <v>0</v>
          </cell>
          <cell r="BG172">
            <v>0</v>
          </cell>
          <cell r="BH172">
            <v>0</v>
          </cell>
          <cell r="BI172">
            <v>0</v>
          </cell>
          <cell r="BJ172">
            <v>0</v>
          </cell>
          <cell r="BM172">
            <v>0</v>
          </cell>
          <cell r="BN172">
            <v>0</v>
          </cell>
          <cell r="BO172">
            <v>0</v>
          </cell>
          <cell r="BP172">
            <v>0</v>
          </cell>
          <cell r="BQ172">
            <v>0</v>
          </cell>
          <cell r="BR172">
            <v>0</v>
          </cell>
          <cell r="BT172">
            <v>0</v>
          </cell>
          <cell r="BU172">
            <v>0</v>
          </cell>
          <cell r="BW172">
            <v>0</v>
          </cell>
          <cell r="BX172">
            <v>0</v>
          </cell>
          <cell r="BY172">
            <v>0</v>
          </cell>
        </row>
        <row r="173">
          <cell r="B173">
            <v>36000</v>
          </cell>
          <cell r="G173">
            <v>0</v>
          </cell>
          <cell r="K173">
            <v>0</v>
          </cell>
          <cell r="N173">
            <v>0</v>
          </cell>
          <cell r="O173">
            <v>0</v>
          </cell>
          <cell r="P173">
            <v>0</v>
          </cell>
          <cell r="Q173">
            <v>0</v>
          </cell>
          <cell r="R173">
            <v>0</v>
          </cell>
          <cell r="S173">
            <v>0</v>
          </cell>
          <cell r="Y173">
            <v>0</v>
          </cell>
          <cell r="Z173">
            <v>0</v>
          </cell>
          <cell r="AA173">
            <v>0</v>
          </cell>
          <cell r="AB173">
            <v>0</v>
          </cell>
          <cell r="AC173">
            <v>0</v>
          </cell>
          <cell r="AD173">
            <v>0</v>
          </cell>
          <cell r="AG173">
            <v>0</v>
          </cell>
          <cell r="AK173">
            <v>0</v>
          </cell>
          <cell r="AS173">
            <v>0</v>
          </cell>
          <cell r="AT173">
            <v>0</v>
          </cell>
          <cell r="AU173">
            <v>0</v>
          </cell>
          <cell r="AW173">
            <v>0</v>
          </cell>
          <cell r="AX173">
            <v>0</v>
          </cell>
          <cell r="AY173">
            <v>0</v>
          </cell>
          <cell r="AZ173">
            <v>0</v>
          </cell>
          <cell r="BA173">
            <v>6423811.5</v>
          </cell>
          <cell r="BB173">
            <v>0</v>
          </cell>
          <cell r="BE173">
            <v>0</v>
          </cell>
          <cell r="BF173">
            <v>0</v>
          </cell>
          <cell r="BG173">
            <v>0</v>
          </cell>
          <cell r="BH173">
            <v>0</v>
          </cell>
          <cell r="BI173">
            <v>0</v>
          </cell>
          <cell r="BJ173">
            <v>0</v>
          </cell>
          <cell r="BM173">
            <v>0</v>
          </cell>
          <cell r="BN173">
            <v>0</v>
          </cell>
          <cell r="BO173">
            <v>0</v>
          </cell>
          <cell r="BP173">
            <v>0</v>
          </cell>
          <cell r="BQ173">
            <v>0</v>
          </cell>
          <cell r="BR173">
            <v>0</v>
          </cell>
          <cell r="BT173">
            <v>0</v>
          </cell>
          <cell r="BU173">
            <v>0</v>
          </cell>
          <cell r="BW173">
            <v>0</v>
          </cell>
          <cell r="BX173">
            <v>0</v>
          </cell>
          <cell r="BY173">
            <v>0</v>
          </cell>
        </row>
        <row r="174">
          <cell r="B174">
            <v>36003</v>
          </cell>
          <cell r="G174">
            <v>0</v>
          </cell>
          <cell r="K174">
            <v>0</v>
          </cell>
          <cell r="N174">
            <v>0</v>
          </cell>
          <cell r="O174">
            <v>0</v>
          </cell>
          <cell r="P174">
            <v>0</v>
          </cell>
          <cell r="Q174">
            <v>0</v>
          </cell>
          <cell r="R174">
            <v>0</v>
          </cell>
          <cell r="S174">
            <v>0</v>
          </cell>
          <cell r="Y174">
            <v>0</v>
          </cell>
          <cell r="Z174">
            <v>0</v>
          </cell>
          <cell r="AA174">
            <v>0</v>
          </cell>
          <cell r="AB174">
            <v>0</v>
          </cell>
          <cell r="AC174">
            <v>0</v>
          </cell>
          <cell r="AD174">
            <v>0</v>
          </cell>
          <cell r="AG174">
            <v>0</v>
          </cell>
          <cell r="AK174">
            <v>0</v>
          </cell>
          <cell r="AS174">
            <v>0</v>
          </cell>
          <cell r="AT174">
            <v>0</v>
          </cell>
          <cell r="AU174">
            <v>0</v>
          </cell>
          <cell r="AW174">
            <v>0</v>
          </cell>
          <cell r="AX174">
            <v>0</v>
          </cell>
          <cell r="AY174">
            <v>0</v>
          </cell>
          <cell r="AZ174">
            <v>0</v>
          </cell>
          <cell r="BA174">
            <v>6321865.5</v>
          </cell>
          <cell r="BB174">
            <v>0</v>
          </cell>
          <cell r="BE174">
            <v>0</v>
          </cell>
          <cell r="BF174">
            <v>0</v>
          </cell>
          <cell r="BG174">
            <v>0</v>
          </cell>
          <cell r="BH174">
            <v>0</v>
          </cell>
          <cell r="BI174">
            <v>0</v>
          </cell>
          <cell r="BJ174">
            <v>0</v>
          </cell>
          <cell r="BM174">
            <v>0</v>
          </cell>
          <cell r="BN174">
            <v>0</v>
          </cell>
          <cell r="BO174">
            <v>0</v>
          </cell>
          <cell r="BP174">
            <v>0</v>
          </cell>
          <cell r="BQ174">
            <v>0</v>
          </cell>
          <cell r="BR174">
            <v>0</v>
          </cell>
          <cell r="BT174">
            <v>0</v>
          </cell>
          <cell r="BU174">
            <v>0</v>
          </cell>
          <cell r="BW174">
            <v>0</v>
          </cell>
          <cell r="BX174">
            <v>0</v>
          </cell>
          <cell r="BY174">
            <v>0</v>
          </cell>
        </row>
        <row r="175">
          <cell r="B175">
            <v>36004</v>
          </cell>
          <cell r="G175">
            <v>0</v>
          </cell>
          <cell r="K175">
            <v>0</v>
          </cell>
          <cell r="N175">
            <v>0</v>
          </cell>
          <cell r="O175">
            <v>0</v>
          </cell>
          <cell r="P175">
            <v>0</v>
          </cell>
          <cell r="Q175">
            <v>0</v>
          </cell>
          <cell r="R175">
            <v>0</v>
          </cell>
          <cell r="S175">
            <v>0</v>
          </cell>
          <cell r="Y175">
            <v>0</v>
          </cell>
          <cell r="Z175">
            <v>0</v>
          </cell>
          <cell r="AA175">
            <v>0</v>
          </cell>
          <cell r="AB175">
            <v>0</v>
          </cell>
          <cell r="AC175">
            <v>0</v>
          </cell>
          <cell r="AD175">
            <v>0</v>
          </cell>
          <cell r="AG175">
            <v>0</v>
          </cell>
          <cell r="AK175">
            <v>0</v>
          </cell>
          <cell r="AS175">
            <v>0</v>
          </cell>
          <cell r="AT175">
            <v>0</v>
          </cell>
          <cell r="AU175">
            <v>0</v>
          </cell>
          <cell r="AW175">
            <v>0</v>
          </cell>
          <cell r="AX175">
            <v>0</v>
          </cell>
          <cell r="AY175">
            <v>0</v>
          </cell>
          <cell r="AZ175">
            <v>0</v>
          </cell>
          <cell r="BA175">
            <v>6335246.5</v>
          </cell>
          <cell r="BB175">
            <v>0</v>
          </cell>
          <cell r="BE175">
            <v>0</v>
          </cell>
          <cell r="BF175">
            <v>0</v>
          </cell>
          <cell r="BG175">
            <v>0</v>
          </cell>
          <cell r="BH175">
            <v>0</v>
          </cell>
          <cell r="BI175">
            <v>0</v>
          </cell>
          <cell r="BJ175">
            <v>0</v>
          </cell>
          <cell r="BM175">
            <v>0</v>
          </cell>
          <cell r="BN175">
            <v>0</v>
          </cell>
          <cell r="BO175">
            <v>0</v>
          </cell>
          <cell r="BP175">
            <v>0</v>
          </cell>
          <cell r="BQ175">
            <v>0</v>
          </cell>
          <cell r="BR175">
            <v>0</v>
          </cell>
          <cell r="BT175">
            <v>0</v>
          </cell>
          <cell r="BU175">
            <v>0</v>
          </cell>
          <cell r="BW175">
            <v>0</v>
          </cell>
          <cell r="BX175">
            <v>0</v>
          </cell>
          <cell r="BY175">
            <v>0</v>
          </cell>
        </row>
        <row r="176">
          <cell r="B176">
            <v>36005</v>
          </cell>
          <cell r="G176">
            <v>0</v>
          </cell>
          <cell r="K176">
            <v>0</v>
          </cell>
          <cell r="N176">
            <v>0</v>
          </cell>
          <cell r="O176">
            <v>0</v>
          </cell>
          <cell r="P176">
            <v>0</v>
          </cell>
          <cell r="Q176">
            <v>0</v>
          </cell>
          <cell r="R176">
            <v>0</v>
          </cell>
          <cell r="S176">
            <v>0</v>
          </cell>
          <cell r="Y176">
            <v>0</v>
          </cell>
          <cell r="Z176">
            <v>0</v>
          </cell>
          <cell r="AA176">
            <v>0</v>
          </cell>
          <cell r="AB176">
            <v>0</v>
          </cell>
          <cell r="AC176">
            <v>0</v>
          </cell>
          <cell r="AD176">
            <v>0</v>
          </cell>
          <cell r="AG176">
            <v>0</v>
          </cell>
          <cell r="AK176">
            <v>0</v>
          </cell>
          <cell r="AS176">
            <v>0</v>
          </cell>
          <cell r="AT176">
            <v>0</v>
          </cell>
          <cell r="AU176">
            <v>0</v>
          </cell>
          <cell r="AW176">
            <v>0</v>
          </cell>
          <cell r="AX176">
            <v>0</v>
          </cell>
          <cell r="AY176">
            <v>0</v>
          </cell>
          <cell r="AZ176">
            <v>0</v>
          </cell>
          <cell r="BA176">
            <v>6470276.5</v>
          </cell>
          <cell r="BB176">
            <v>0</v>
          </cell>
          <cell r="BE176">
            <v>0</v>
          </cell>
          <cell r="BF176">
            <v>0</v>
          </cell>
          <cell r="BG176">
            <v>0</v>
          </cell>
          <cell r="BH176">
            <v>0</v>
          </cell>
          <cell r="BI176">
            <v>0</v>
          </cell>
          <cell r="BJ176">
            <v>0</v>
          </cell>
          <cell r="BM176">
            <v>0</v>
          </cell>
          <cell r="BN176">
            <v>0</v>
          </cell>
          <cell r="BO176">
            <v>0</v>
          </cell>
          <cell r="BP176">
            <v>0</v>
          </cell>
          <cell r="BQ176">
            <v>0</v>
          </cell>
          <cell r="BR176">
            <v>0</v>
          </cell>
          <cell r="BT176">
            <v>0</v>
          </cell>
          <cell r="BU176">
            <v>0</v>
          </cell>
          <cell r="BW176">
            <v>0</v>
          </cell>
          <cell r="BX176">
            <v>0</v>
          </cell>
          <cell r="BY176">
            <v>0</v>
          </cell>
        </row>
        <row r="177">
          <cell r="B177">
            <v>36006</v>
          </cell>
          <cell r="G177">
            <v>0</v>
          </cell>
          <cell r="K177">
            <v>0</v>
          </cell>
          <cell r="N177">
            <v>0</v>
          </cell>
          <cell r="O177">
            <v>0</v>
          </cell>
          <cell r="P177">
            <v>0</v>
          </cell>
          <cell r="Q177">
            <v>0</v>
          </cell>
          <cell r="R177">
            <v>0</v>
          </cell>
          <cell r="S177">
            <v>0</v>
          </cell>
          <cell r="Y177">
            <v>0</v>
          </cell>
          <cell r="Z177">
            <v>0</v>
          </cell>
          <cell r="AA177">
            <v>0</v>
          </cell>
          <cell r="AB177">
            <v>0</v>
          </cell>
          <cell r="AC177">
            <v>0</v>
          </cell>
          <cell r="AD177">
            <v>0</v>
          </cell>
          <cell r="AG177">
            <v>0</v>
          </cell>
          <cell r="AK177">
            <v>0</v>
          </cell>
          <cell r="AS177">
            <v>0</v>
          </cell>
          <cell r="AT177">
            <v>0</v>
          </cell>
          <cell r="AU177">
            <v>0</v>
          </cell>
          <cell r="AW177">
            <v>0</v>
          </cell>
          <cell r="AX177">
            <v>0</v>
          </cell>
          <cell r="AY177">
            <v>0</v>
          </cell>
          <cell r="AZ177">
            <v>0</v>
          </cell>
          <cell r="BA177">
            <v>6489125.5</v>
          </cell>
          <cell r="BB177">
            <v>0</v>
          </cell>
          <cell r="BE177">
            <v>0</v>
          </cell>
          <cell r="BF177">
            <v>0</v>
          </cell>
          <cell r="BG177">
            <v>0</v>
          </cell>
          <cell r="BH177">
            <v>0</v>
          </cell>
          <cell r="BI177">
            <v>0</v>
          </cell>
          <cell r="BJ177">
            <v>0</v>
          </cell>
          <cell r="BM177">
            <v>0</v>
          </cell>
          <cell r="BN177">
            <v>0</v>
          </cell>
          <cell r="BO177">
            <v>0</v>
          </cell>
          <cell r="BP177">
            <v>0</v>
          </cell>
          <cell r="BQ177">
            <v>0</v>
          </cell>
          <cell r="BR177">
            <v>0</v>
          </cell>
          <cell r="BT177">
            <v>0</v>
          </cell>
          <cell r="BU177">
            <v>0</v>
          </cell>
          <cell r="BW177">
            <v>0</v>
          </cell>
          <cell r="BX177">
            <v>0</v>
          </cell>
          <cell r="BY177">
            <v>0</v>
          </cell>
        </row>
        <row r="178">
          <cell r="B178">
            <v>36007</v>
          </cell>
          <cell r="G178">
            <v>0</v>
          </cell>
          <cell r="K178">
            <v>0</v>
          </cell>
          <cell r="N178">
            <v>0</v>
          </cell>
          <cell r="O178">
            <v>0</v>
          </cell>
          <cell r="P178">
            <v>0</v>
          </cell>
          <cell r="Q178">
            <v>0</v>
          </cell>
          <cell r="R178">
            <v>0</v>
          </cell>
          <cell r="S178">
            <v>0</v>
          </cell>
          <cell r="Y178">
            <v>0</v>
          </cell>
          <cell r="Z178">
            <v>0</v>
          </cell>
          <cell r="AA178">
            <v>0</v>
          </cell>
          <cell r="AB178">
            <v>0</v>
          </cell>
          <cell r="AC178">
            <v>0</v>
          </cell>
          <cell r="AD178">
            <v>0</v>
          </cell>
          <cell r="AG178">
            <v>0</v>
          </cell>
          <cell r="AK178">
            <v>0</v>
          </cell>
          <cell r="AS178">
            <v>0</v>
          </cell>
          <cell r="AT178">
            <v>0</v>
          </cell>
          <cell r="AU178">
            <v>0</v>
          </cell>
          <cell r="AW178">
            <v>0</v>
          </cell>
          <cell r="AX178">
            <v>0</v>
          </cell>
          <cell r="AY178">
            <v>0</v>
          </cell>
          <cell r="AZ178">
            <v>0</v>
          </cell>
          <cell r="BA178">
            <v>6475887.5</v>
          </cell>
          <cell r="BB178">
            <v>0</v>
          </cell>
          <cell r="BE178">
            <v>0</v>
          </cell>
          <cell r="BF178">
            <v>0</v>
          </cell>
          <cell r="BG178">
            <v>0</v>
          </cell>
          <cell r="BH178">
            <v>0</v>
          </cell>
          <cell r="BI178">
            <v>0</v>
          </cell>
          <cell r="BJ178">
            <v>0</v>
          </cell>
          <cell r="BM178">
            <v>0</v>
          </cell>
          <cell r="BN178">
            <v>0</v>
          </cell>
          <cell r="BO178">
            <v>0</v>
          </cell>
          <cell r="BP178">
            <v>0</v>
          </cell>
          <cell r="BQ178">
            <v>0</v>
          </cell>
          <cell r="BR178">
            <v>0</v>
          </cell>
          <cell r="BT178">
            <v>0</v>
          </cell>
          <cell r="BU178">
            <v>0</v>
          </cell>
          <cell r="BW178">
            <v>0</v>
          </cell>
          <cell r="BX178">
            <v>0</v>
          </cell>
          <cell r="BY178">
            <v>0</v>
          </cell>
        </row>
        <row r="179">
          <cell r="B179">
            <v>36010</v>
          </cell>
          <cell r="G179">
            <v>0</v>
          </cell>
          <cell r="K179">
            <v>0</v>
          </cell>
          <cell r="N179">
            <v>0</v>
          </cell>
          <cell r="O179">
            <v>0</v>
          </cell>
          <cell r="P179">
            <v>0</v>
          </cell>
          <cell r="Q179">
            <v>0</v>
          </cell>
          <cell r="R179">
            <v>0</v>
          </cell>
          <cell r="S179">
            <v>0</v>
          </cell>
          <cell r="Y179">
            <v>0</v>
          </cell>
          <cell r="Z179">
            <v>0</v>
          </cell>
          <cell r="AA179">
            <v>0</v>
          </cell>
          <cell r="AB179">
            <v>0</v>
          </cell>
          <cell r="AC179">
            <v>0</v>
          </cell>
          <cell r="AD179">
            <v>0</v>
          </cell>
          <cell r="AG179">
            <v>0</v>
          </cell>
          <cell r="AK179">
            <v>0</v>
          </cell>
          <cell r="AS179">
            <v>0</v>
          </cell>
          <cell r="AT179">
            <v>0</v>
          </cell>
          <cell r="AU179">
            <v>0</v>
          </cell>
          <cell r="AW179">
            <v>0</v>
          </cell>
          <cell r="AX179">
            <v>0</v>
          </cell>
          <cell r="AY179">
            <v>0</v>
          </cell>
          <cell r="AZ179">
            <v>0</v>
          </cell>
          <cell r="BA179">
            <v>6445352.5</v>
          </cell>
          <cell r="BB179">
            <v>0</v>
          </cell>
          <cell r="BE179">
            <v>0</v>
          </cell>
          <cell r="BF179">
            <v>0</v>
          </cell>
          <cell r="BG179">
            <v>0</v>
          </cell>
          <cell r="BH179">
            <v>0</v>
          </cell>
          <cell r="BI179">
            <v>0</v>
          </cell>
          <cell r="BJ179">
            <v>0</v>
          </cell>
          <cell r="BM179">
            <v>0</v>
          </cell>
          <cell r="BN179">
            <v>0</v>
          </cell>
          <cell r="BO179">
            <v>0</v>
          </cell>
          <cell r="BP179">
            <v>0</v>
          </cell>
          <cell r="BQ179">
            <v>0</v>
          </cell>
          <cell r="BR179">
            <v>0</v>
          </cell>
          <cell r="BT179">
            <v>0</v>
          </cell>
          <cell r="BU179">
            <v>0</v>
          </cell>
          <cell r="BW179">
            <v>0</v>
          </cell>
          <cell r="BX179">
            <v>0</v>
          </cell>
          <cell r="BY179">
            <v>0</v>
          </cell>
        </row>
        <row r="180">
          <cell r="B180">
            <v>36011</v>
          </cell>
          <cell r="G180">
            <v>0</v>
          </cell>
          <cell r="K180">
            <v>0</v>
          </cell>
          <cell r="N180">
            <v>0</v>
          </cell>
          <cell r="O180">
            <v>0</v>
          </cell>
          <cell r="P180">
            <v>0</v>
          </cell>
          <cell r="Q180">
            <v>0</v>
          </cell>
          <cell r="R180">
            <v>0</v>
          </cell>
          <cell r="S180">
            <v>0</v>
          </cell>
          <cell r="Y180">
            <v>0</v>
          </cell>
          <cell r="Z180">
            <v>0</v>
          </cell>
          <cell r="AA180">
            <v>0</v>
          </cell>
          <cell r="AB180">
            <v>0</v>
          </cell>
          <cell r="AC180">
            <v>0</v>
          </cell>
          <cell r="AD180">
            <v>0</v>
          </cell>
          <cell r="AG180">
            <v>0</v>
          </cell>
          <cell r="AK180">
            <v>0</v>
          </cell>
          <cell r="AS180">
            <v>0</v>
          </cell>
          <cell r="AT180">
            <v>0</v>
          </cell>
          <cell r="AU180">
            <v>0</v>
          </cell>
          <cell r="AW180">
            <v>0</v>
          </cell>
          <cell r="AX180">
            <v>0</v>
          </cell>
          <cell r="AY180">
            <v>0</v>
          </cell>
          <cell r="AZ180">
            <v>0</v>
          </cell>
          <cell r="BA180">
            <v>6485700.5</v>
          </cell>
          <cell r="BB180">
            <v>0</v>
          </cell>
          <cell r="BE180">
            <v>0</v>
          </cell>
          <cell r="BF180">
            <v>0</v>
          </cell>
          <cell r="BG180">
            <v>0</v>
          </cell>
          <cell r="BH180">
            <v>0</v>
          </cell>
          <cell r="BI180">
            <v>0</v>
          </cell>
          <cell r="BJ180">
            <v>0</v>
          </cell>
          <cell r="BM180">
            <v>0</v>
          </cell>
          <cell r="BN180">
            <v>0</v>
          </cell>
          <cell r="BO180">
            <v>0</v>
          </cell>
          <cell r="BP180">
            <v>0</v>
          </cell>
          <cell r="BQ180">
            <v>0</v>
          </cell>
          <cell r="BR180">
            <v>0</v>
          </cell>
          <cell r="BT180">
            <v>0</v>
          </cell>
          <cell r="BU180">
            <v>0</v>
          </cell>
          <cell r="BW180">
            <v>0</v>
          </cell>
          <cell r="BX180">
            <v>0</v>
          </cell>
          <cell r="BY180">
            <v>0</v>
          </cell>
        </row>
        <row r="181">
          <cell r="B181">
            <v>36012</v>
          </cell>
          <cell r="G181">
            <v>0</v>
          </cell>
          <cell r="K181">
            <v>0</v>
          </cell>
          <cell r="N181">
            <v>0</v>
          </cell>
          <cell r="O181">
            <v>0</v>
          </cell>
          <cell r="P181">
            <v>0</v>
          </cell>
          <cell r="Q181">
            <v>0</v>
          </cell>
          <cell r="R181">
            <v>0</v>
          </cell>
          <cell r="S181">
            <v>0</v>
          </cell>
          <cell r="Y181">
            <v>0</v>
          </cell>
          <cell r="Z181">
            <v>0</v>
          </cell>
          <cell r="AA181">
            <v>0</v>
          </cell>
          <cell r="AB181">
            <v>0</v>
          </cell>
          <cell r="AC181">
            <v>0</v>
          </cell>
          <cell r="AD181">
            <v>0</v>
          </cell>
          <cell r="AG181">
            <v>0</v>
          </cell>
          <cell r="AK181">
            <v>0</v>
          </cell>
          <cell r="AS181">
            <v>0</v>
          </cell>
          <cell r="AT181">
            <v>0</v>
          </cell>
          <cell r="AU181">
            <v>0</v>
          </cell>
          <cell r="AW181">
            <v>0</v>
          </cell>
          <cell r="AX181">
            <v>0</v>
          </cell>
          <cell r="AY181">
            <v>0</v>
          </cell>
          <cell r="AZ181">
            <v>0</v>
          </cell>
          <cell r="BA181">
            <v>6467825.5</v>
          </cell>
          <cell r="BB181">
            <v>0</v>
          </cell>
          <cell r="BE181">
            <v>0</v>
          </cell>
          <cell r="BF181">
            <v>0</v>
          </cell>
          <cell r="BG181">
            <v>0</v>
          </cell>
          <cell r="BH181">
            <v>0</v>
          </cell>
          <cell r="BI181">
            <v>0</v>
          </cell>
          <cell r="BJ181">
            <v>0</v>
          </cell>
          <cell r="BM181">
            <v>0</v>
          </cell>
          <cell r="BN181">
            <v>0</v>
          </cell>
          <cell r="BO181">
            <v>0</v>
          </cell>
          <cell r="BP181">
            <v>0</v>
          </cell>
          <cell r="BQ181">
            <v>0</v>
          </cell>
          <cell r="BR181">
            <v>0</v>
          </cell>
          <cell r="BT181">
            <v>0</v>
          </cell>
          <cell r="BU181">
            <v>0</v>
          </cell>
          <cell r="BW181">
            <v>0</v>
          </cell>
          <cell r="BX181">
            <v>0</v>
          </cell>
          <cell r="BY181">
            <v>0</v>
          </cell>
        </row>
        <row r="182">
          <cell r="B182">
            <v>36013</v>
          </cell>
          <cell r="G182">
            <v>0</v>
          </cell>
          <cell r="K182">
            <v>0</v>
          </cell>
          <cell r="N182">
            <v>0</v>
          </cell>
          <cell r="O182">
            <v>0</v>
          </cell>
          <cell r="P182">
            <v>0</v>
          </cell>
          <cell r="Q182">
            <v>0</v>
          </cell>
          <cell r="R182">
            <v>0</v>
          </cell>
          <cell r="S182">
            <v>0</v>
          </cell>
          <cell r="Y182">
            <v>0</v>
          </cell>
          <cell r="Z182">
            <v>0</v>
          </cell>
          <cell r="AA182">
            <v>0</v>
          </cell>
          <cell r="AB182">
            <v>0</v>
          </cell>
          <cell r="AC182">
            <v>0</v>
          </cell>
          <cell r="AD182">
            <v>0</v>
          </cell>
          <cell r="AG182">
            <v>0</v>
          </cell>
          <cell r="AK182">
            <v>0</v>
          </cell>
          <cell r="AS182">
            <v>0</v>
          </cell>
          <cell r="AT182">
            <v>0</v>
          </cell>
          <cell r="AU182">
            <v>0</v>
          </cell>
          <cell r="AW182">
            <v>0</v>
          </cell>
          <cell r="AX182">
            <v>0</v>
          </cell>
          <cell r="AY182">
            <v>0</v>
          </cell>
          <cell r="AZ182">
            <v>0</v>
          </cell>
          <cell r="BA182">
            <v>6446443.5</v>
          </cell>
          <cell r="BB182">
            <v>0</v>
          </cell>
          <cell r="BE182">
            <v>0</v>
          </cell>
          <cell r="BF182">
            <v>0</v>
          </cell>
          <cell r="BG182">
            <v>0</v>
          </cell>
          <cell r="BH182">
            <v>0</v>
          </cell>
          <cell r="BI182">
            <v>0</v>
          </cell>
          <cell r="BJ182">
            <v>0</v>
          </cell>
          <cell r="BM182">
            <v>0</v>
          </cell>
          <cell r="BN182">
            <v>0</v>
          </cell>
          <cell r="BO182">
            <v>0</v>
          </cell>
          <cell r="BP182">
            <v>0</v>
          </cell>
          <cell r="BQ182">
            <v>0</v>
          </cell>
          <cell r="BR182">
            <v>0</v>
          </cell>
          <cell r="BT182">
            <v>0</v>
          </cell>
          <cell r="BU182">
            <v>0</v>
          </cell>
          <cell r="BW182">
            <v>0</v>
          </cell>
          <cell r="BX182">
            <v>0</v>
          </cell>
          <cell r="BY182">
            <v>0</v>
          </cell>
        </row>
        <row r="183">
          <cell r="B183">
            <v>36014</v>
          </cell>
          <cell r="G183">
            <v>0</v>
          </cell>
          <cell r="K183">
            <v>0</v>
          </cell>
          <cell r="N183">
            <v>0</v>
          </cell>
          <cell r="O183">
            <v>0</v>
          </cell>
          <cell r="P183">
            <v>0</v>
          </cell>
          <cell r="Q183">
            <v>0</v>
          </cell>
          <cell r="R183">
            <v>0</v>
          </cell>
          <cell r="S183">
            <v>0</v>
          </cell>
          <cell r="Y183">
            <v>0</v>
          </cell>
          <cell r="Z183">
            <v>0</v>
          </cell>
          <cell r="AA183">
            <v>0</v>
          </cell>
          <cell r="AB183">
            <v>0</v>
          </cell>
          <cell r="AC183">
            <v>0</v>
          </cell>
          <cell r="AD183">
            <v>0</v>
          </cell>
          <cell r="AG183">
            <v>0</v>
          </cell>
          <cell r="AK183">
            <v>0</v>
          </cell>
          <cell r="AS183">
            <v>0</v>
          </cell>
          <cell r="AT183">
            <v>0</v>
          </cell>
          <cell r="AU183">
            <v>0</v>
          </cell>
          <cell r="AW183">
            <v>0</v>
          </cell>
          <cell r="AX183">
            <v>0</v>
          </cell>
          <cell r="AY183">
            <v>0</v>
          </cell>
          <cell r="AZ183">
            <v>0</v>
          </cell>
          <cell r="BA183">
            <v>6459838.5</v>
          </cell>
          <cell r="BB183">
            <v>0</v>
          </cell>
          <cell r="BE183">
            <v>0</v>
          </cell>
          <cell r="BF183">
            <v>0</v>
          </cell>
          <cell r="BG183">
            <v>0</v>
          </cell>
          <cell r="BH183">
            <v>0</v>
          </cell>
          <cell r="BI183">
            <v>0</v>
          </cell>
          <cell r="BJ183">
            <v>0</v>
          </cell>
          <cell r="BM183">
            <v>0</v>
          </cell>
          <cell r="BN183">
            <v>0</v>
          </cell>
          <cell r="BO183">
            <v>0</v>
          </cell>
          <cell r="BP183">
            <v>0</v>
          </cell>
          <cell r="BQ183">
            <v>0</v>
          </cell>
          <cell r="BR183">
            <v>0</v>
          </cell>
          <cell r="BT183">
            <v>0</v>
          </cell>
          <cell r="BU183">
            <v>0</v>
          </cell>
          <cell r="BW183">
            <v>0</v>
          </cell>
          <cell r="BX183">
            <v>0</v>
          </cell>
          <cell r="BY183">
            <v>0</v>
          </cell>
        </row>
        <row r="184">
          <cell r="B184">
            <v>36017</v>
          </cell>
          <cell r="G184">
            <v>0</v>
          </cell>
          <cell r="K184">
            <v>0</v>
          </cell>
          <cell r="N184">
            <v>0</v>
          </cell>
          <cell r="O184">
            <v>0</v>
          </cell>
          <cell r="P184">
            <v>0</v>
          </cell>
          <cell r="Q184">
            <v>0</v>
          </cell>
          <cell r="R184">
            <v>0</v>
          </cell>
          <cell r="S184">
            <v>0</v>
          </cell>
          <cell r="Y184">
            <v>0</v>
          </cell>
          <cell r="Z184">
            <v>0</v>
          </cell>
          <cell r="AA184">
            <v>0</v>
          </cell>
          <cell r="AB184">
            <v>0</v>
          </cell>
          <cell r="AC184">
            <v>0</v>
          </cell>
          <cell r="AD184">
            <v>0</v>
          </cell>
          <cell r="AG184">
            <v>0</v>
          </cell>
          <cell r="AK184">
            <v>0</v>
          </cell>
          <cell r="AS184">
            <v>0</v>
          </cell>
          <cell r="AT184">
            <v>0</v>
          </cell>
          <cell r="AU184">
            <v>0</v>
          </cell>
          <cell r="AW184">
            <v>0</v>
          </cell>
          <cell r="AX184">
            <v>0</v>
          </cell>
          <cell r="AY184">
            <v>0</v>
          </cell>
          <cell r="AZ184">
            <v>0</v>
          </cell>
          <cell r="BA184">
            <v>6577082.5</v>
          </cell>
          <cell r="BB184">
            <v>0</v>
          </cell>
          <cell r="BE184">
            <v>0</v>
          </cell>
          <cell r="BF184">
            <v>0</v>
          </cell>
          <cell r="BG184">
            <v>0</v>
          </cell>
          <cell r="BH184">
            <v>0</v>
          </cell>
          <cell r="BI184">
            <v>0</v>
          </cell>
          <cell r="BJ184">
            <v>0</v>
          </cell>
          <cell r="BM184">
            <v>0</v>
          </cell>
          <cell r="BN184">
            <v>0</v>
          </cell>
          <cell r="BO184">
            <v>0</v>
          </cell>
          <cell r="BP184">
            <v>0</v>
          </cell>
          <cell r="BQ184">
            <v>0</v>
          </cell>
          <cell r="BR184">
            <v>0</v>
          </cell>
          <cell r="BT184">
            <v>0</v>
          </cell>
          <cell r="BU184">
            <v>0</v>
          </cell>
          <cell r="BW184">
            <v>0</v>
          </cell>
          <cell r="BX184">
            <v>0</v>
          </cell>
          <cell r="BY184">
            <v>0</v>
          </cell>
        </row>
        <row r="185">
          <cell r="B185">
            <v>36018</v>
          </cell>
          <cell r="G185">
            <v>0</v>
          </cell>
          <cell r="K185">
            <v>0</v>
          </cell>
          <cell r="N185">
            <v>0</v>
          </cell>
          <cell r="O185">
            <v>0</v>
          </cell>
          <cell r="P185">
            <v>0</v>
          </cell>
          <cell r="Q185">
            <v>0</v>
          </cell>
          <cell r="R185">
            <v>0</v>
          </cell>
          <cell r="S185">
            <v>0</v>
          </cell>
          <cell r="Y185">
            <v>0</v>
          </cell>
          <cell r="Z185">
            <v>0</v>
          </cell>
          <cell r="AA185">
            <v>0</v>
          </cell>
          <cell r="AB185">
            <v>0</v>
          </cell>
          <cell r="AC185">
            <v>0</v>
          </cell>
          <cell r="AD185">
            <v>0</v>
          </cell>
          <cell r="AG185">
            <v>0</v>
          </cell>
          <cell r="AK185">
            <v>0</v>
          </cell>
          <cell r="AS185">
            <v>0</v>
          </cell>
          <cell r="AT185">
            <v>0</v>
          </cell>
          <cell r="AU185">
            <v>0</v>
          </cell>
          <cell r="AW185">
            <v>0</v>
          </cell>
          <cell r="AX185">
            <v>0</v>
          </cell>
          <cell r="AY185">
            <v>0</v>
          </cell>
          <cell r="AZ185">
            <v>0</v>
          </cell>
          <cell r="BA185">
            <v>6676099.5</v>
          </cell>
          <cell r="BB185">
            <v>0</v>
          </cell>
          <cell r="BE185">
            <v>0</v>
          </cell>
          <cell r="BF185">
            <v>0</v>
          </cell>
          <cell r="BG185">
            <v>0</v>
          </cell>
          <cell r="BH185">
            <v>0</v>
          </cell>
          <cell r="BI185">
            <v>0</v>
          </cell>
          <cell r="BJ185">
            <v>0</v>
          </cell>
          <cell r="BM185">
            <v>0</v>
          </cell>
          <cell r="BN185">
            <v>0</v>
          </cell>
          <cell r="BO185">
            <v>0</v>
          </cell>
          <cell r="BP185">
            <v>0</v>
          </cell>
          <cell r="BQ185">
            <v>0</v>
          </cell>
          <cell r="BR185">
            <v>0</v>
          </cell>
          <cell r="BT185">
            <v>0</v>
          </cell>
          <cell r="BU185">
            <v>0</v>
          </cell>
          <cell r="BW185">
            <v>0</v>
          </cell>
          <cell r="BX185">
            <v>0</v>
          </cell>
          <cell r="BY185">
            <v>0</v>
          </cell>
        </row>
        <row r="186">
          <cell r="B186">
            <v>36019</v>
          </cell>
          <cell r="G186">
            <v>0</v>
          </cell>
          <cell r="K186">
            <v>0</v>
          </cell>
          <cell r="N186">
            <v>0</v>
          </cell>
          <cell r="O186">
            <v>0</v>
          </cell>
          <cell r="P186">
            <v>0</v>
          </cell>
          <cell r="Q186">
            <v>0</v>
          </cell>
          <cell r="R186">
            <v>0</v>
          </cell>
          <cell r="S186">
            <v>0</v>
          </cell>
          <cell r="Y186">
            <v>0</v>
          </cell>
          <cell r="Z186">
            <v>0</v>
          </cell>
          <cell r="AA186">
            <v>0</v>
          </cell>
          <cell r="AB186">
            <v>0</v>
          </cell>
          <cell r="AC186">
            <v>0</v>
          </cell>
          <cell r="AD186">
            <v>0</v>
          </cell>
          <cell r="AG186">
            <v>0</v>
          </cell>
          <cell r="AK186">
            <v>0</v>
          </cell>
          <cell r="AS186">
            <v>0</v>
          </cell>
          <cell r="AT186">
            <v>0</v>
          </cell>
          <cell r="AU186">
            <v>0</v>
          </cell>
          <cell r="AW186">
            <v>0</v>
          </cell>
          <cell r="AX186">
            <v>0</v>
          </cell>
          <cell r="AY186">
            <v>0</v>
          </cell>
          <cell r="AZ186">
            <v>0</v>
          </cell>
          <cell r="BA186">
            <v>6713213.5</v>
          </cell>
          <cell r="BB186">
            <v>0</v>
          </cell>
          <cell r="BE186">
            <v>0</v>
          </cell>
          <cell r="BF186">
            <v>0</v>
          </cell>
          <cell r="BG186">
            <v>0</v>
          </cell>
          <cell r="BH186">
            <v>0</v>
          </cell>
          <cell r="BI186">
            <v>0</v>
          </cell>
          <cell r="BJ186">
            <v>0</v>
          </cell>
          <cell r="BM186">
            <v>0</v>
          </cell>
          <cell r="BN186">
            <v>0</v>
          </cell>
          <cell r="BO186">
            <v>0</v>
          </cell>
          <cell r="BP186">
            <v>0</v>
          </cell>
          <cell r="BQ186">
            <v>0</v>
          </cell>
          <cell r="BR186">
            <v>0</v>
          </cell>
          <cell r="BT186">
            <v>0</v>
          </cell>
          <cell r="BU186">
            <v>0</v>
          </cell>
          <cell r="BW186">
            <v>0</v>
          </cell>
          <cell r="BX186">
            <v>0</v>
          </cell>
          <cell r="BY186">
            <v>0</v>
          </cell>
        </row>
        <row r="187">
          <cell r="B187">
            <v>36020</v>
          </cell>
          <cell r="G187">
            <v>0</v>
          </cell>
          <cell r="K187">
            <v>0</v>
          </cell>
          <cell r="N187">
            <v>0</v>
          </cell>
          <cell r="O187">
            <v>0</v>
          </cell>
          <cell r="P187">
            <v>0</v>
          </cell>
          <cell r="Q187">
            <v>0</v>
          </cell>
          <cell r="R187">
            <v>0</v>
          </cell>
          <cell r="S187">
            <v>0</v>
          </cell>
          <cell r="Y187">
            <v>0</v>
          </cell>
          <cell r="Z187">
            <v>0</v>
          </cell>
          <cell r="AA187">
            <v>0</v>
          </cell>
          <cell r="AB187">
            <v>0</v>
          </cell>
          <cell r="AC187">
            <v>0</v>
          </cell>
          <cell r="AD187">
            <v>0</v>
          </cell>
          <cell r="AG187">
            <v>0</v>
          </cell>
          <cell r="AK187">
            <v>0</v>
          </cell>
          <cell r="AS187">
            <v>0</v>
          </cell>
          <cell r="AT187">
            <v>0</v>
          </cell>
          <cell r="AU187">
            <v>0</v>
          </cell>
          <cell r="AW187">
            <v>0</v>
          </cell>
          <cell r="AX187">
            <v>0</v>
          </cell>
          <cell r="AY187">
            <v>0</v>
          </cell>
          <cell r="AZ187">
            <v>0</v>
          </cell>
          <cell r="BA187">
            <v>6719809.5</v>
          </cell>
          <cell r="BB187">
            <v>0</v>
          </cell>
          <cell r="BE187">
            <v>0</v>
          </cell>
          <cell r="BF187">
            <v>0</v>
          </cell>
          <cell r="BG187">
            <v>0</v>
          </cell>
          <cell r="BH187">
            <v>0</v>
          </cell>
          <cell r="BI187">
            <v>0</v>
          </cell>
          <cell r="BJ187">
            <v>0</v>
          </cell>
          <cell r="BM187">
            <v>0</v>
          </cell>
          <cell r="BN187">
            <v>0</v>
          </cell>
          <cell r="BO187">
            <v>0</v>
          </cell>
          <cell r="BP187">
            <v>0</v>
          </cell>
          <cell r="BQ187">
            <v>0</v>
          </cell>
          <cell r="BR187">
            <v>0</v>
          </cell>
          <cell r="BT187">
            <v>0</v>
          </cell>
          <cell r="BU187">
            <v>0</v>
          </cell>
          <cell r="BW187">
            <v>0</v>
          </cell>
          <cell r="BX187">
            <v>0</v>
          </cell>
          <cell r="BY187">
            <v>0</v>
          </cell>
        </row>
        <row r="188">
          <cell r="B188">
            <v>36021</v>
          </cell>
          <cell r="G188">
            <v>0</v>
          </cell>
          <cell r="K188">
            <v>0</v>
          </cell>
          <cell r="N188">
            <v>0</v>
          </cell>
          <cell r="O188">
            <v>0</v>
          </cell>
          <cell r="P188">
            <v>0</v>
          </cell>
          <cell r="Q188">
            <v>0</v>
          </cell>
          <cell r="R188">
            <v>0</v>
          </cell>
          <cell r="S188">
            <v>0</v>
          </cell>
          <cell r="Y188">
            <v>0</v>
          </cell>
          <cell r="Z188">
            <v>0</v>
          </cell>
          <cell r="AA188">
            <v>0</v>
          </cell>
          <cell r="AB188">
            <v>0</v>
          </cell>
          <cell r="AC188">
            <v>0</v>
          </cell>
          <cell r="AD188">
            <v>0</v>
          </cell>
          <cell r="AG188">
            <v>0</v>
          </cell>
          <cell r="AK188">
            <v>0</v>
          </cell>
          <cell r="AS188">
            <v>0</v>
          </cell>
          <cell r="AT188">
            <v>0</v>
          </cell>
          <cell r="AU188">
            <v>0</v>
          </cell>
          <cell r="AW188">
            <v>0</v>
          </cell>
          <cell r="AX188">
            <v>0</v>
          </cell>
          <cell r="AY188">
            <v>0</v>
          </cell>
          <cell r="AZ188">
            <v>0</v>
          </cell>
          <cell r="BA188">
            <v>6742941.5</v>
          </cell>
          <cell r="BB188">
            <v>0</v>
          </cell>
          <cell r="BE188">
            <v>0</v>
          </cell>
          <cell r="BF188">
            <v>0</v>
          </cell>
          <cell r="BG188">
            <v>0</v>
          </cell>
          <cell r="BH188">
            <v>0</v>
          </cell>
          <cell r="BI188">
            <v>0</v>
          </cell>
          <cell r="BJ188">
            <v>0</v>
          </cell>
          <cell r="BM188">
            <v>0</v>
          </cell>
          <cell r="BN188">
            <v>0</v>
          </cell>
          <cell r="BO188">
            <v>0</v>
          </cell>
          <cell r="BP188">
            <v>0</v>
          </cell>
          <cell r="BQ188">
            <v>0</v>
          </cell>
          <cell r="BR188">
            <v>0</v>
          </cell>
          <cell r="BT188">
            <v>0</v>
          </cell>
          <cell r="BU188">
            <v>0</v>
          </cell>
          <cell r="BW188">
            <v>0</v>
          </cell>
          <cell r="BX188">
            <v>0</v>
          </cell>
          <cell r="BY188">
            <v>0</v>
          </cell>
        </row>
        <row r="189">
          <cell r="B189">
            <v>36024</v>
          </cell>
          <cell r="G189">
            <v>0</v>
          </cell>
          <cell r="K189">
            <v>0</v>
          </cell>
          <cell r="N189">
            <v>0</v>
          </cell>
          <cell r="O189">
            <v>0</v>
          </cell>
          <cell r="P189">
            <v>0</v>
          </cell>
          <cell r="Q189">
            <v>0</v>
          </cell>
          <cell r="R189">
            <v>0</v>
          </cell>
          <cell r="S189">
            <v>0</v>
          </cell>
          <cell r="Y189">
            <v>0</v>
          </cell>
          <cell r="Z189">
            <v>0</v>
          </cell>
          <cell r="AA189">
            <v>0</v>
          </cell>
          <cell r="AB189">
            <v>0</v>
          </cell>
          <cell r="AC189">
            <v>0</v>
          </cell>
          <cell r="AD189">
            <v>0</v>
          </cell>
          <cell r="AG189">
            <v>0</v>
          </cell>
          <cell r="AK189">
            <v>0</v>
          </cell>
          <cell r="AS189">
            <v>0</v>
          </cell>
          <cell r="AT189">
            <v>0</v>
          </cell>
          <cell r="AU189">
            <v>0</v>
          </cell>
          <cell r="AW189">
            <v>0</v>
          </cell>
          <cell r="AX189">
            <v>0</v>
          </cell>
          <cell r="AY189">
            <v>0</v>
          </cell>
          <cell r="AZ189">
            <v>0</v>
          </cell>
          <cell r="BA189">
            <v>6742941.5</v>
          </cell>
          <cell r="BB189">
            <v>0</v>
          </cell>
          <cell r="BE189">
            <v>0</v>
          </cell>
          <cell r="BF189">
            <v>0</v>
          </cell>
          <cell r="BG189">
            <v>0</v>
          </cell>
          <cell r="BH189">
            <v>0</v>
          </cell>
          <cell r="BI189">
            <v>0</v>
          </cell>
          <cell r="BJ189">
            <v>0</v>
          </cell>
          <cell r="BM189">
            <v>0</v>
          </cell>
          <cell r="BN189">
            <v>0</v>
          </cell>
          <cell r="BO189">
            <v>0</v>
          </cell>
          <cell r="BP189">
            <v>0</v>
          </cell>
          <cell r="BQ189">
            <v>0</v>
          </cell>
          <cell r="BR189">
            <v>0</v>
          </cell>
          <cell r="BT189">
            <v>0</v>
          </cell>
          <cell r="BU189">
            <v>0</v>
          </cell>
          <cell r="BW189">
            <v>0</v>
          </cell>
          <cell r="BX189">
            <v>0</v>
          </cell>
          <cell r="BY189">
            <v>0</v>
          </cell>
        </row>
        <row r="190">
          <cell r="B190">
            <v>36025</v>
          </cell>
          <cell r="G190">
            <v>0</v>
          </cell>
          <cell r="K190">
            <v>0</v>
          </cell>
          <cell r="N190">
            <v>0</v>
          </cell>
          <cell r="O190">
            <v>0</v>
          </cell>
          <cell r="P190">
            <v>0</v>
          </cell>
          <cell r="Q190">
            <v>0</v>
          </cell>
          <cell r="R190">
            <v>0</v>
          </cell>
          <cell r="S190">
            <v>0</v>
          </cell>
          <cell r="Y190">
            <v>0</v>
          </cell>
          <cell r="Z190">
            <v>0</v>
          </cell>
          <cell r="AA190">
            <v>0</v>
          </cell>
          <cell r="AB190">
            <v>0</v>
          </cell>
          <cell r="AC190">
            <v>0</v>
          </cell>
          <cell r="AD190">
            <v>0</v>
          </cell>
          <cell r="AG190">
            <v>0</v>
          </cell>
          <cell r="AK190">
            <v>0</v>
          </cell>
          <cell r="AS190">
            <v>0</v>
          </cell>
          <cell r="AT190">
            <v>0</v>
          </cell>
          <cell r="AU190">
            <v>0</v>
          </cell>
          <cell r="AW190">
            <v>0</v>
          </cell>
          <cell r="AX190">
            <v>0</v>
          </cell>
          <cell r="AY190">
            <v>0</v>
          </cell>
          <cell r="AZ190">
            <v>0</v>
          </cell>
          <cell r="BA190">
            <v>6719080.5</v>
          </cell>
          <cell r="BB190">
            <v>0</v>
          </cell>
          <cell r="BE190">
            <v>0</v>
          </cell>
          <cell r="BF190">
            <v>0</v>
          </cell>
          <cell r="BG190">
            <v>0</v>
          </cell>
          <cell r="BH190">
            <v>0</v>
          </cell>
          <cell r="BI190">
            <v>0</v>
          </cell>
          <cell r="BJ190">
            <v>0</v>
          </cell>
          <cell r="BM190">
            <v>0</v>
          </cell>
          <cell r="BN190">
            <v>0</v>
          </cell>
          <cell r="BO190">
            <v>0</v>
          </cell>
          <cell r="BP190">
            <v>0</v>
          </cell>
          <cell r="BQ190">
            <v>0</v>
          </cell>
          <cell r="BR190">
            <v>0</v>
          </cell>
          <cell r="BT190">
            <v>0</v>
          </cell>
          <cell r="BU190">
            <v>0</v>
          </cell>
          <cell r="BW190">
            <v>0</v>
          </cell>
          <cell r="BX190">
            <v>0</v>
          </cell>
          <cell r="BY190">
            <v>0</v>
          </cell>
        </row>
        <row r="191">
          <cell r="B191">
            <v>36026</v>
          </cell>
          <cell r="G191">
            <v>0</v>
          </cell>
          <cell r="K191">
            <v>0</v>
          </cell>
          <cell r="N191">
            <v>0</v>
          </cell>
          <cell r="O191">
            <v>0</v>
          </cell>
          <cell r="P191">
            <v>0</v>
          </cell>
          <cell r="Q191">
            <v>0</v>
          </cell>
          <cell r="R191">
            <v>0</v>
          </cell>
          <cell r="S191">
            <v>0</v>
          </cell>
          <cell r="Y191">
            <v>0</v>
          </cell>
          <cell r="Z191">
            <v>0</v>
          </cell>
          <cell r="AA191">
            <v>0</v>
          </cell>
          <cell r="AB191">
            <v>0</v>
          </cell>
          <cell r="AC191">
            <v>0</v>
          </cell>
          <cell r="AD191">
            <v>0</v>
          </cell>
          <cell r="AG191">
            <v>0</v>
          </cell>
          <cell r="AK191">
            <v>0</v>
          </cell>
          <cell r="AS191">
            <v>0</v>
          </cell>
          <cell r="AT191">
            <v>0</v>
          </cell>
          <cell r="AU191">
            <v>0</v>
          </cell>
          <cell r="AW191">
            <v>0</v>
          </cell>
          <cell r="AX191">
            <v>0</v>
          </cell>
          <cell r="AY191">
            <v>0</v>
          </cell>
          <cell r="AZ191">
            <v>0</v>
          </cell>
          <cell r="BA191">
            <v>6722646.5</v>
          </cell>
          <cell r="BB191">
            <v>0</v>
          </cell>
          <cell r="BE191">
            <v>0</v>
          </cell>
          <cell r="BF191">
            <v>0</v>
          </cell>
          <cell r="BG191">
            <v>0</v>
          </cell>
          <cell r="BH191">
            <v>0</v>
          </cell>
          <cell r="BI191">
            <v>0</v>
          </cell>
          <cell r="BJ191">
            <v>0</v>
          </cell>
          <cell r="BM191">
            <v>0</v>
          </cell>
          <cell r="BN191">
            <v>0</v>
          </cell>
          <cell r="BO191">
            <v>0</v>
          </cell>
          <cell r="BP191">
            <v>0</v>
          </cell>
          <cell r="BQ191">
            <v>0</v>
          </cell>
          <cell r="BR191">
            <v>0</v>
          </cell>
          <cell r="BT191">
            <v>0</v>
          </cell>
          <cell r="BU191">
            <v>0</v>
          </cell>
          <cell r="BW191">
            <v>0</v>
          </cell>
          <cell r="BX191">
            <v>0</v>
          </cell>
          <cell r="BY191">
            <v>0</v>
          </cell>
        </row>
        <row r="192">
          <cell r="B192">
            <v>36027</v>
          </cell>
          <cell r="G192">
            <v>0</v>
          </cell>
          <cell r="K192">
            <v>0</v>
          </cell>
          <cell r="N192">
            <v>0</v>
          </cell>
          <cell r="O192">
            <v>0</v>
          </cell>
          <cell r="P192">
            <v>0</v>
          </cell>
          <cell r="Q192">
            <v>0</v>
          </cell>
          <cell r="R192">
            <v>0</v>
          </cell>
          <cell r="S192">
            <v>0</v>
          </cell>
          <cell r="Y192">
            <v>0</v>
          </cell>
          <cell r="Z192">
            <v>0</v>
          </cell>
          <cell r="AA192">
            <v>0</v>
          </cell>
          <cell r="AB192">
            <v>0</v>
          </cell>
          <cell r="AC192">
            <v>0</v>
          </cell>
          <cell r="AD192">
            <v>0</v>
          </cell>
          <cell r="AG192">
            <v>0</v>
          </cell>
          <cell r="AK192">
            <v>0</v>
          </cell>
          <cell r="AS192">
            <v>0</v>
          </cell>
          <cell r="AT192">
            <v>0</v>
          </cell>
          <cell r="AU192">
            <v>0</v>
          </cell>
          <cell r="AW192">
            <v>0</v>
          </cell>
          <cell r="AX192">
            <v>0</v>
          </cell>
          <cell r="AY192">
            <v>0</v>
          </cell>
          <cell r="AZ192">
            <v>0</v>
          </cell>
          <cell r="BA192">
            <v>6766513.5</v>
          </cell>
          <cell r="BB192">
            <v>0</v>
          </cell>
          <cell r="BE192">
            <v>0</v>
          </cell>
          <cell r="BF192">
            <v>0</v>
          </cell>
          <cell r="BG192">
            <v>0</v>
          </cell>
          <cell r="BH192">
            <v>0</v>
          </cell>
          <cell r="BI192">
            <v>0</v>
          </cell>
          <cell r="BJ192">
            <v>0</v>
          </cell>
          <cell r="BM192">
            <v>0</v>
          </cell>
          <cell r="BN192">
            <v>0</v>
          </cell>
          <cell r="BO192">
            <v>0</v>
          </cell>
          <cell r="BP192">
            <v>0</v>
          </cell>
          <cell r="BQ192">
            <v>0</v>
          </cell>
          <cell r="BR192">
            <v>0</v>
          </cell>
          <cell r="BT192">
            <v>0</v>
          </cell>
          <cell r="BU192">
            <v>0</v>
          </cell>
          <cell r="BW192">
            <v>0</v>
          </cell>
          <cell r="BX192">
            <v>0</v>
          </cell>
          <cell r="BY192">
            <v>0</v>
          </cell>
        </row>
        <row r="193">
          <cell r="B193">
            <v>36028</v>
          </cell>
          <cell r="G193">
            <v>0</v>
          </cell>
          <cell r="K193">
            <v>0</v>
          </cell>
          <cell r="N193">
            <v>0</v>
          </cell>
          <cell r="O193">
            <v>0</v>
          </cell>
          <cell r="P193">
            <v>0</v>
          </cell>
          <cell r="Q193">
            <v>0</v>
          </cell>
          <cell r="R193">
            <v>0</v>
          </cell>
          <cell r="S193">
            <v>0</v>
          </cell>
          <cell r="Y193">
            <v>0</v>
          </cell>
          <cell r="Z193">
            <v>0</v>
          </cell>
          <cell r="AA193">
            <v>0</v>
          </cell>
          <cell r="AB193">
            <v>0</v>
          </cell>
          <cell r="AC193">
            <v>0</v>
          </cell>
          <cell r="AD193">
            <v>0</v>
          </cell>
          <cell r="AG193">
            <v>0</v>
          </cell>
          <cell r="AK193">
            <v>0</v>
          </cell>
          <cell r="AS193">
            <v>0</v>
          </cell>
          <cell r="AT193">
            <v>0</v>
          </cell>
          <cell r="AU193">
            <v>0</v>
          </cell>
          <cell r="AW193">
            <v>0</v>
          </cell>
          <cell r="AX193">
            <v>0</v>
          </cell>
          <cell r="AY193">
            <v>0</v>
          </cell>
          <cell r="AZ193">
            <v>0</v>
          </cell>
          <cell r="BA193">
            <v>6744392.5</v>
          </cell>
          <cell r="BB193">
            <v>0</v>
          </cell>
          <cell r="BE193">
            <v>0</v>
          </cell>
          <cell r="BF193">
            <v>0</v>
          </cell>
          <cell r="BG193">
            <v>0</v>
          </cell>
          <cell r="BH193">
            <v>0</v>
          </cell>
          <cell r="BI193">
            <v>0</v>
          </cell>
          <cell r="BJ193">
            <v>0</v>
          </cell>
          <cell r="BM193">
            <v>0</v>
          </cell>
          <cell r="BN193">
            <v>0</v>
          </cell>
          <cell r="BO193">
            <v>0</v>
          </cell>
          <cell r="BP193">
            <v>0</v>
          </cell>
          <cell r="BQ193">
            <v>0</v>
          </cell>
          <cell r="BR193">
            <v>0</v>
          </cell>
          <cell r="BT193">
            <v>0</v>
          </cell>
          <cell r="BU193">
            <v>0</v>
          </cell>
          <cell r="BW193">
            <v>0</v>
          </cell>
          <cell r="BX193">
            <v>0</v>
          </cell>
          <cell r="BY193">
            <v>0</v>
          </cell>
        </row>
        <row r="194">
          <cell r="B194">
            <v>36031</v>
          </cell>
          <cell r="G194">
            <v>0</v>
          </cell>
          <cell r="K194">
            <v>0</v>
          </cell>
          <cell r="N194">
            <v>0</v>
          </cell>
          <cell r="O194">
            <v>0</v>
          </cell>
          <cell r="P194">
            <v>0</v>
          </cell>
          <cell r="Q194">
            <v>0</v>
          </cell>
          <cell r="R194">
            <v>0</v>
          </cell>
          <cell r="S194">
            <v>0</v>
          </cell>
          <cell r="Y194">
            <v>0</v>
          </cell>
          <cell r="Z194">
            <v>0</v>
          </cell>
          <cell r="AA194">
            <v>0</v>
          </cell>
          <cell r="AB194">
            <v>0</v>
          </cell>
          <cell r="AC194">
            <v>0</v>
          </cell>
          <cell r="AD194">
            <v>0</v>
          </cell>
          <cell r="AG194">
            <v>0</v>
          </cell>
          <cell r="AK194">
            <v>0</v>
          </cell>
          <cell r="AS194">
            <v>0</v>
          </cell>
          <cell r="AT194">
            <v>0</v>
          </cell>
          <cell r="AU194">
            <v>0</v>
          </cell>
          <cell r="AW194">
            <v>0</v>
          </cell>
          <cell r="AX194">
            <v>0</v>
          </cell>
          <cell r="AY194">
            <v>0</v>
          </cell>
          <cell r="AZ194">
            <v>0</v>
          </cell>
          <cell r="BA194">
            <v>6775039.5</v>
          </cell>
          <cell r="BB194">
            <v>0</v>
          </cell>
          <cell r="BE194">
            <v>0</v>
          </cell>
          <cell r="BF194">
            <v>0</v>
          </cell>
          <cell r="BG194">
            <v>0</v>
          </cell>
          <cell r="BH194">
            <v>0</v>
          </cell>
          <cell r="BI194">
            <v>0</v>
          </cell>
          <cell r="BJ194">
            <v>0</v>
          </cell>
          <cell r="BM194">
            <v>0</v>
          </cell>
          <cell r="BN194">
            <v>0</v>
          </cell>
          <cell r="BO194">
            <v>0</v>
          </cell>
          <cell r="BP194">
            <v>0</v>
          </cell>
          <cell r="BQ194">
            <v>0</v>
          </cell>
          <cell r="BR194">
            <v>0</v>
          </cell>
          <cell r="BT194">
            <v>0</v>
          </cell>
          <cell r="BU194">
            <v>0</v>
          </cell>
          <cell r="BW194">
            <v>0</v>
          </cell>
          <cell r="BX194">
            <v>0</v>
          </cell>
          <cell r="BY194">
            <v>0</v>
          </cell>
        </row>
        <row r="195">
          <cell r="B195">
            <v>36032</v>
          </cell>
          <cell r="G195">
            <v>0</v>
          </cell>
          <cell r="K195">
            <v>0</v>
          </cell>
          <cell r="N195">
            <v>0</v>
          </cell>
          <cell r="O195">
            <v>0</v>
          </cell>
          <cell r="P195">
            <v>0</v>
          </cell>
          <cell r="Q195">
            <v>0</v>
          </cell>
          <cell r="R195">
            <v>0</v>
          </cell>
          <cell r="S195">
            <v>0</v>
          </cell>
          <cell r="Y195">
            <v>0</v>
          </cell>
          <cell r="Z195">
            <v>0</v>
          </cell>
          <cell r="AA195">
            <v>0</v>
          </cell>
          <cell r="AB195">
            <v>0</v>
          </cell>
          <cell r="AC195">
            <v>0</v>
          </cell>
          <cell r="AD195">
            <v>0</v>
          </cell>
          <cell r="AG195">
            <v>0</v>
          </cell>
          <cell r="AK195">
            <v>0</v>
          </cell>
          <cell r="AS195">
            <v>0</v>
          </cell>
          <cell r="AT195">
            <v>0</v>
          </cell>
          <cell r="AU195">
            <v>0</v>
          </cell>
          <cell r="AW195">
            <v>0</v>
          </cell>
          <cell r="AX195">
            <v>0</v>
          </cell>
          <cell r="AY195">
            <v>0</v>
          </cell>
          <cell r="AZ195">
            <v>0</v>
          </cell>
          <cell r="BA195">
            <v>6775039.5</v>
          </cell>
          <cell r="BB195">
            <v>0</v>
          </cell>
          <cell r="BE195">
            <v>0</v>
          </cell>
          <cell r="BF195">
            <v>0</v>
          </cell>
          <cell r="BG195">
            <v>0</v>
          </cell>
          <cell r="BH195">
            <v>0</v>
          </cell>
          <cell r="BI195">
            <v>0</v>
          </cell>
          <cell r="BJ195">
            <v>0</v>
          </cell>
          <cell r="BM195">
            <v>0</v>
          </cell>
          <cell r="BN195">
            <v>0</v>
          </cell>
          <cell r="BO195">
            <v>0</v>
          </cell>
          <cell r="BP195">
            <v>0</v>
          </cell>
          <cell r="BQ195">
            <v>0</v>
          </cell>
          <cell r="BR195">
            <v>0</v>
          </cell>
          <cell r="BT195">
            <v>0</v>
          </cell>
          <cell r="BU195">
            <v>0</v>
          </cell>
          <cell r="BW195">
            <v>0</v>
          </cell>
          <cell r="BX195">
            <v>0</v>
          </cell>
          <cell r="BY195">
            <v>0</v>
          </cell>
        </row>
        <row r="196">
          <cell r="B196">
            <v>36033</v>
          </cell>
          <cell r="G196">
            <v>0</v>
          </cell>
          <cell r="K196">
            <v>0</v>
          </cell>
          <cell r="N196">
            <v>0</v>
          </cell>
          <cell r="O196">
            <v>0</v>
          </cell>
          <cell r="P196">
            <v>0</v>
          </cell>
          <cell r="Q196">
            <v>0</v>
          </cell>
          <cell r="R196">
            <v>0</v>
          </cell>
          <cell r="S196">
            <v>0</v>
          </cell>
          <cell r="Y196">
            <v>0</v>
          </cell>
          <cell r="Z196">
            <v>0</v>
          </cell>
          <cell r="AA196">
            <v>0</v>
          </cell>
          <cell r="AB196">
            <v>0</v>
          </cell>
          <cell r="AC196">
            <v>0</v>
          </cell>
          <cell r="AD196">
            <v>0</v>
          </cell>
          <cell r="AG196">
            <v>0</v>
          </cell>
          <cell r="AK196">
            <v>0</v>
          </cell>
          <cell r="AS196">
            <v>0</v>
          </cell>
          <cell r="AT196">
            <v>0</v>
          </cell>
          <cell r="AU196">
            <v>0</v>
          </cell>
          <cell r="AW196">
            <v>0</v>
          </cell>
          <cell r="AX196">
            <v>0</v>
          </cell>
          <cell r="AY196">
            <v>0</v>
          </cell>
          <cell r="AZ196">
            <v>0</v>
          </cell>
          <cell r="BA196">
            <v>6814420.5</v>
          </cell>
          <cell r="BB196">
            <v>0</v>
          </cell>
          <cell r="BE196">
            <v>0</v>
          </cell>
          <cell r="BF196">
            <v>0</v>
          </cell>
          <cell r="BG196">
            <v>0</v>
          </cell>
          <cell r="BH196">
            <v>0</v>
          </cell>
          <cell r="BI196">
            <v>0</v>
          </cell>
          <cell r="BJ196">
            <v>0</v>
          </cell>
          <cell r="BM196">
            <v>0</v>
          </cell>
          <cell r="BN196">
            <v>0</v>
          </cell>
          <cell r="BO196">
            <v>0</v>
          </cell>
          <cell r="BP196">
            <v>0</v>
          </cell>
          <cell r="BQ196">
            <v>0</v>
          </cell>
          <cell r="BR196">
            <v>0</v>
          </cell>
          <cell r="BT196">
            <v>0</v>
          </cell>
          <cell r="BU196">
            <v>0</v>
          </cell>
          <cell r="BW196">
            <v>0</v>
          </cell>
          <cell r="BX196">
            <v>0</v>
          </cell>
          <cell r="BY196">
            <v>0</v>
          </cell>
        </row>
        <row r="197">
          <cell r="B197">
            <v>36034</v>
          </cell>
          <cell r="G197">
            <v>0</v>
          </cell>
          <cell r="K197">
            <v>0</v>
          </cell>
          <cell r="N197">
            <v>0</v>
          </cell>
          <cell r="O197">
            <v>0</v>
          </cell>
          <cell r="P197">
            <v>0</v>
          </cell>
          <cell r="Q197">
            <v>0</v>
          </cell>
          <cell r="R197">
            <v>0</v>
          </cell>
          <cell r="S197">
            <v>0</v>
          </cell>
          <cell r="Y197">
            <v>0</v>
          </cell>
          <cell r="Z197">
            <v>0</v>
          </cell>
          <cell r="AA197">
            <v>0</v>
          </cell>
          <cell r="AB197">
            <v>0</v>
          </cell>
          <cell r="AC197">
            <v>0</v>
          </cell>
          <cell r="AD197">
            <v>0</v>
          </cell>
          <cell r="AG197">
            <v>0</v>
          </cell>
          <cell r="AK197">
            <v>0</v>
          </cell>
          <cell r="AS197">
            <v>0</v>
          </cell>
          <cell r="AT197">
            <v>0</v>
          </cell>
          <cell r="AU197">
            <v>0</v>
          </cell>
          <cell r="AW197">
            <v>0</v>
          </cell>
          <cell r="AX197">
            <v>0</v>
          </cell>
          <cell r="AY197">
            <v>0</v>
          </cell>
          <cell r="AZ197">
            <v>0</v>
          </cell>
          <cell r="BA197">
            <v>6872661.5</v>
          </cell>
          <cell r="BB197">
            <v>0</v>
          </cell>
          <cell r="BE197">
            <v>0</v>
          </cell>
          <cell r="BF197">
            <v>0</v>
          </cell>
          <cell r="BG197">
            <v>0</v>
          </cell>
          <cell r="BH197">
            <v>0</v>
          </cell>
          <cell r="BI197">
            <v>0</v>
          </cell>
          <cell r="BJ197">
            <v>0</v>
          </cell>
          <cell r="BM197">
            <v>0</v>
          </cell>
          <cell r="BN197">
            <v>0</v>
          </cell>
          <cell r="BO197">
            <v>0</v>
          </cell>
          <cell r="BP197">
            <v>0</v>
          </cell>
          <cell r="BQ197">
            <v>0</v>
          </cell>
          <cell r="BR197">
            <v>0</v>
          </cell>
          <cell r="BT197">
            <v>0</v>
          </cell>
          <cell r="BU197">
            <v>0</v>
          </cell>
          <cell r="BW197">
            <v>0</v>
          </cell>
          <cell r="BX197">
            <v>0</v>
          </cell>
          <cell r="BY197">
            <v>0</v>
          </cell>
        </row>
        <row r="198">
          <cell r="B198">
            <v>36035</v>
          </cell>
          <cell r="G198">
            <v>0</v>
          </cell>
          <cell r="K198">
            <v>0</v>
          </cell>
          <cell r="N198">
            <v>0</v>
          </cell>
          <cell r="O198">
            <v>0</v>
          </cell>
          <cell r="P198">
            <v>0</v>
          </cell>
          <cell r="Q198">
            <v>0</v>
          </cell>
          <cell r="R198">
            <v>0</v>
          </cell>
          <cell r="S198">
            <v>0</v>
          </cell>
          <cell r="Y198">
            <v>0</v>
          </cell>
          <cell r="Z198">
            <v>0</v>
          </cell>
          <cell r="AA198">
            <v>0</v>
          </cell>
          <cell r="AB198">
            <v>0</v>
          </cell>
          <cell r="AC198">
            <v>0</v>
          </cell>
          <cell r="AD198">
            <v>0</v>
          </cell>
          <cell r="AG198">
            <v>0</v>
          </cell>
          <cell r="AK198">
            <v>0</v>
          </cell>
          <cell r="AS198">
            <v>0</v>
          </cell>
          <cell r="AT198">
            <v>0</v>
          </cell>
          <cell r="AU198">
            <v>0</v>
          </cell>
          <cell r="AW198">
            <v>0</v>
          </cell>
          <cell r="AX198">
            <v>0</v>
          </cell>
          <cell r="AY198">
            <v>0</v>
          </cell>
          <cell r="AZ198">
            <v>0</v>
          </cell>
          <cell r="BA198">
            <v>7319640.5</v>
          </cell>
          <cell r="BB198">
            <v>0</v>
          </cell>
          <cell r="BE198">
            <v>0</v>
          </cell>
          <cell r="BF198">
            <v>0</v>
          </cell>
          <cell r="BG198">
            <v>0</v>
          </cell>
          <cell r="BH198">
            <v>0</v>
          </cell>
          <cell r="BI198">
            <v>0</v>
          </cell>
          <cell r="BJ198">
            <v>0</v>
          </cell>
          <cell r="BM198">
            <v>0</v>
          </cell>
          <cell r="BN198">
            <v>0</v>
          </cell>
          <cell r="BO198">
            <v>0</v>
          </cell>
          <cell r="BP198">
            <v>0</v>
          </cell>
          <cell r="BQ198">
            <v>0</v>
          </cell>
          <cell r="BR198">
            <v>0</v>
          </cell>
          <cell r="BT198">
            <v>0</v>
          </cell>
          <cell r="BU198">
            <v>0</v>
          </cell>
          <cell r="BW198">
            <v>0</v>
          </cell>
          <cell r="BX198">
            <v>0</v>
          </cell>
          <cell r="BY198">
            <v>0</v>
          </cell>
        </row>
        <row r="199">
          <cell r="B199">
            <v>36038</v>
          </cell>
          <cell r="G199">
            <v>0</v>
          </cell>
          <cell r="K199">
            <v>0</v>
          </cell>
          <cell r="P199">
            <v>0</v>
          </cell>
          <cell r="Q199">
            <v>0</v>
          </cell>
          <cell r="R199">
            <v>0</v>
          </cell>
          <cell r="S199">
            <v>0</v>
          </cell>
          <cell r="Y199">
            <v>0</v>
          </cell>
          <cell r="Z199">
            <v>0</v>
          </cell>
          <cell r="AA199">
            <v>0</v>
          </cell>
          <cell r="AB199">
            <v>0</v>
          </cell>
          <cell r="AC199">
            <v>0</v>
          </cell>
          <cell r="AD199">
            <v>0</v>
          </cell>
          <cell r="AG199">
            <v>0</v>
          </cell>
          <cell r="AK199">
            <v>0</v>
          </cell>
          <cell r="AS199">
            <v>0</v>
          </cell>
          <cell r="AT199">
            <v>0</v>
          </cell>
          <cell r="AU199">
            <v>0</v>
          </cell>
          <cell r="AW199">
            <v>0</v>
          </cell>
          <cell r="AX199">
            <v>0</v>
          </cell>
          <cell r="AY199">
            <v>0</v>
          </cell>
          <cell r="AZ199">
            <v>0</v>
          </cell>
          <cell r="BA199">
            <v>7370772.5</v>
          </cell>
          <cell r="BB199">
            <v>0</v>
          </cell>
          <cell r="BE199">
            <v>0</v>
          </cell>
          <cell r="BF199">
            <v>0</v>
          </cell>
          <cell r="BG199">
            <v>0</v>
          </cell>
          <cell r="BH199">
            <v>0</v>
          </cell>
          <cell r="BI199">
            <v>0</v>
          </cell>
          <cell r="BJ199">
            <v>0</v>
          </cell>
          <cell r="BM199">
            <v>0</v>
          </cell>
          <cell r="BN199">
            <v>0</v>
          </cell>
          <cell r="BO199">
            <v>0</v>
          </cell>
          <cell r="BP199">
            <v>0</v>
          </cell>
          <cell r="BQ199">
            <v>0</v>
          </cell>
          <cell r="BR199">
            <v>0</v>
          </cell>
          <cell r="BT199">
            <v>0</v>
          </cell>
          <cell r="BU199">
            <v>0</v>
          </cell>
          <cell r="BW199">
            <v>0</v>
          </cell>
          <cell r="BX199">
            <v>0</v>
          </cell>
          <cell r="BY199">
            <v>0</v>
          </cell>
        </row>
        <row r="200">
          <cell r="B200">
            <v>36039</v>
          </cell>
          <cell r="G200">
            <v>0</v>
          </cell>
          <cell r="K200">
            <v>0</v>
          </cell>
          <cell r="P200">
            <v>0</v>
          </cell>
          <cell r="Q200">
            <v>0</v>
          </cell>
          <cell r="R200">
            <v>0</v>
          </cell>
          <cell r="S200">
            <v>0</v>
          </cell>
          <cell r="Y200">
            <v>0</v>
          </cell>
          <cell r="Z200">
            <v>0</v>
          </cell>
          <cell r="AA200">
            <v>0</v>
          </cell>
          <cell r="AB200">
            <v>0</v>
          </cell>
          <cell r="AC200">
            <v>0</v>
          </cell>
          <cell r="AD200">
            <v>0</v>
          </cell>
          <cell r="AG200">
            <v>0</v>
          </cell>
          <cell r="AK200">
            <v>0</v>
          </cell>
          <cell r="AS200">
            <v>0</v>
          </cell>
          <cell r="AT200">
            <v>0</v>
          </cell>
          <cell r="AU200">
            <v>0</v>
          </cell>
          <cell r="AW200">
            <v>0</v>
          </cell>
          <cell r="AX200">
            <v>0</v>
          </cell>
          <cell r="AY200">
            <v>0</v>
          </cell>
          <cell r="AZ200">
            <v>0</v>
          </cell>
          <cell r="BA200">
            <v>7494774.5</v>
          </cell>
          <cell r="BB200">
            <v>0</v>
          </cell>
          <cell r="BE200">
            <v>0</v>
          </cell>
          <cell r="BF200">
            <v>0</v>
          </cell>
          <cell r="BG200">
            <v>0</v>
          </cell>
          <cell r="BH200">
            <v>0</v>
          </cell>
          <cell r="BI200">
            <v>0</v>
          </cell>
          <cell r="BJ200">
            <v>0</v>
          </cell>
          <cell r="BM200">
            <v>0</v>
          </cell>
          <cell r="BN200">
            <v>0</v>
          </cell>
          <cell r="BO200">
            <v>0</v>
          </cell>
          <cell r="BP200">
            <v>0</v>
          </cell>
          <cell r="BQ200">
            <v>0</v>
          </cell>
          <cell r="BR200">
            <v>0</v>
          </cell>
          <cell r="BT200">
            <v>0</v>
          </cell>
          <cell r="BU200">
            <v>0</v>
          </cell>
          <cell r="BW200">
            <v>0</v>
          </cell>
          <cell r="BX200">
            <v>0</v>
          </cell>
          <cell r="BY200">
            <v>0</v>
          </cell>
        </row>
        <row r="201">
          <cell r="B201">
            <v>36040</v>
          </cell>
          <cell r="G201">
            <v>0</v>
          </cell>
          <cell r="K201">
            <v>0</v>
          </cell>
          <cell r="P201">
            <v>0</v>
          </cell>
          <cell r="Q201">
            <v>0</v>
          </cell>
          <cell r="R201">
            <v>0</v>
          </cell>
          <cell r="S201">
            <v>0</v>
          </cell>
          <cell r="Y201">
            <v>0</v>
          </cell>
          <cell r="Z201">
            <v>0</v>
          </cell>
          <cell r="AA201">
            <v>0</v>
          </cell>
          <cell r="AB201">
            <v>0</v>
          </cell>
          <cell r="AC201">
            <v>0</v>
          </cell>
          <cell r="AD201">
            <v>0</v>
          </cell>
          <cell r="AG201">
            <v>0</v>
          </cell>
          <cell r="AK201">
            <v>0</v>
          </cell>
          <cell r="AS201">
            <v>0</v>
          </cell>
          <cell r="AT201">
            <v>0</v>
          </cell>
          <cell r="AU201">
            <v>0</v>
          </cell>
          <cell r="AW201">
            <v>0</v>
          </cell>
          <cell r="AX201">
            <v>0</v>
          </cell>
          <cell r="AY201">
            <v>0</v>
          </cell>
          <cell r="AZ201">
            <v>0</v>
          </cell>
          <cell r="BA201">
            <v>7505999.5</v>
          </cell>
          <cell r="BB201">
            <v>0</v>
          </cell>
          <cell r="BE201">
            <v>0</v>
          </cell>
          <cell r="BF201">
            <v>0</v>
          </cell>
          <cell r="BG201">
            <v>0</v>
          </cell>
          <cell r="BH201">
            <v>0</v>
          </cell>
          <cell r="BI201">
            <v>0</v>
          </cell>
          <cell r="BJ201">
            <v>0</v>
          </cell>
          <cell r="BM201">
            <v>0</v>
          </cell>
          <cell r="BN201">
            <v>0</v>
          </cell>
          <cell r="BO201">
            <v>0</v>
          </cell>
          <cell r="BP201">
            <v>0</v>
          </cell>
          <cell r="BQ201">
            <v>0</v>
          </cell>
          <cell r="BR201">
            <v>0</v>
          </cell>
          <cell r="BT201">
            <v>0</v>
          </cell>
          <cell r="BU201">
            <v>0</v>
          </cell>
          <cell r="BW201">
            <v>0</v>
          </cell>
          <cell r="BX201">
            <v>0</v>
          </cell>
          <cell r="BY201">
            <v>0</v>
          </cell>
        </row>
        <row r="202">
          <cell r="B202">
            <v>36041</v>
          </cell>
          <cell r="G202">
            <v>0</v>
          </cell>
          <cell r="K202">
            <v>0</v>
          </cell>
          <cell r="P202">
            <v>0</v>
          </cell>
          <cell r="Q202">
            <v>0</v>
          </cell>
          <cell r="R202">
            <v>0</v>
          </cell>
          <cell r="S202">
            <v>0</v>
          </cell>
          <cell r="Y202">
            <v>0</v>
          </cell>
          <cell r="Z202">
            <v>0</v>
          </cell>
          <cell r="AA202">
            <v>0</v>
          </cell>
          <cell r="AB202">
            <v>0</v>
          </cell>
          <cell r="AC202">
            <v>0</v>
          </cell>
          <cell r="AD202">
            <v>0</v>
          </cell>
          <cell r="AG202">
            <v>0</v>
          </cell>
          <cell r="AK202">
            <v>0</v>
          </cell>
          <cell r="AS202">
            <v>0</v>
          </cell>
          <cell r="AT202">
            <v>0</v>
          </cell>
          <cell r="AU202">
            <v>0</v>
          </cell>
          <cell r="AW202">
            <v>0</v>
          </cell>
          <cell r="AX202">
            <v>0</v>
          </cell>
          <cell r="AY202">
            <v>0</v>
          </cell>
          <cell r="AZ202">
            <v>0</v>
          </cell>
          <cell r="BA202">
            <v>7466794.5</v>
          </cell>
          <cell r="BB202">
            <v>0</v>
          </cell>
          <cell r="BE202">
            <v>0</v>
          </cell>
          <cell r="BF202">
            <v>0</v>
          </cell>
          <cell r="BG202">
            <v>0</v>
          </cell>
          <cell r="BH202">
            <v>0</v>
          </cell>
          <cell r="BI202">
            <v>0</v>
          </cell>
          <cell r="BJ202">
            <v>0</v>
          </cell>
          <cell r="BM202">
            <v>0</v>
          </cell>
          <cell r="BN202">
            <v>0</v>
          </cell>
          <cell r="BO202">
            <v>0</v>
          </cell>
          <cell r="BP202">
            <v>0</v>
          </cell>
          <cell r="BQ202">
            <v>0</v>
          </cell>
          <cell r="BR202">
            <v>0</v>
          </cell>
          <cell r="BT202">
            <v>0</v>
          </cell>
          <cell r="BU202">
            <v>0</v>
          </cell>
          <cell r="BW202">
            <v>0</v>
          </cell>
          <cell r="BX202">
            <v>0</v>
          </cell>
          <cell r="BY202">
            <v>0</v>
          </cell>
        </row>
        <row r="203">
          <cell r="B203">
            <v>36042</v>
          </cell>
          <cell r="G203">
            <v>0</v>
          </cell>
          <cell r="K203">
            <v>0</v>
          </cell>
          <cell r="P203">
            <v>0</v>
          </cell>
          <cell r="Q203">
            <v>0</v>
          </cell>
          <cell r="R203">
            <v>0</v>
          </cell>
          <cell r="S203">
            <v>0</v>
          </cell>
          <cell r="Y203">
            <v>0</v>
          </cell>
          <cell r="Z203">
            <v>0</v>
          </cell>
          <cell r="AA203">
            <v>0</v>
          </cell>
          <cell r="AB203">
            <v>0</v>
          </cell>
          <cell r="AC203">
            <v>0</v>
          </cell>
          <cell r="AD203">
            <v>0</v>
          </cell>
          <cell r="AG203">
            <v>0</v>
          </cell>
          <cell r="AK203">
            <v>0</v>
          </cell>
          <cell r="AS203">
            <v>0</v>
          </cell>
          <cell r="AT203">
            <v>0</v>
          </cell>
          <cell r="AU203">
            <v>0</v>
          </cell>
          <cell r="AW203">
            <v>0</v>
          </cell>
          <cell r="AX203">
            <v>0</v>
          </cell>
          <cell r="AY203">
            <v>0</v>
          </cell>
          <cell r="AZ203">
            <v>0</v>
          </cell>
          <cell r="BA203">
            <v>7519071.5</v>
          </cell>
          <cell r="BB203">
            <v>0</v>
          </cell>
          <cell r="BE203">
            <v>0</v>
          </cell>
          <cell r="BF203">
            <v>0</v>
          </cell>
          <cell r="BG203">
            <v>0</v>
          </cell>
          <cell r="BH203">
            <v>0</v>
          </cell>
          <cell r="BI203">
            <v>0</v>
          </cell>
          <cell r="BJ203">
            <v>0</v>
          </cell>
          <cell r="BM203">
            <v>0</v>
          </cell>
          <cell r="BN203">
            <v>0</v>
          </cell>
          <cell r="BO203">
            <v>0</v>
          </cell>
          <cell r="BP203">
            <v>0</v>
          </cell>
          <cell r="BQ203">
            <v>0</v>
          </cell>
          <cell r="BR203">
            <v>0</v>
          </cell>
          <cell r="BT203">
            <v>0</v>
          </cell>
          <cell r="BU203">
            <v>0</v>
          </cell>
          <cell r="BW203">
            <v>0</v>
          </cell>
          <cell r="BX203">
            <v>0</v>
          </cell>
          <cell r="BY203">
            <v>0</v>
          </cell>
        </row>
        <row r="204">
          <cell r="B204">
            <v>36045</v>
          </cell>
          <cell r="G204">
            <v>0</v>
          </cell>
          <cell r="K204">
            <v>0</v>
          </cell>
          <cell r="P204">
            <v>0</v>
          </cell>
          <cell r="Q204">
            <v>0</v>
          </cell>
          <cell r="R204">
            <v>0</v>
          </cell>
          <cell r="S204">
            <v>0</v>
          </cell>
          <cell r="Y204">
            <v>0</v>
          </cell>
          <cell r="Z204">
            <v>0</v>
          </cell>
          <cell r="AA204">
            <v>0</v>
          </cell>
          <cell r="AB204">
            <v>0</v>
          </cell>
          <cell r="AC204">
            <v>0</v>
          </cell>
          <cell r="AD204">
            <v>0</v>
          </cell>
          <cell r="AG204">
            <v>0</v>
          </cell>
          <cell r="AK204">
            <v>0</v>
          </cell>
          <cell r="AS204">
            <v>0</v>
          </cell>
          <cell r="AT204">
            <v>0</v>
          </cell>
          <cell r="AU204">
            <v>0</v>
          </cell>
          <cell r="AW204">
            <v>0</v>
          </cell>
          <cell r="AX204">
            <v>0</v>
          </cell>
          <cell r="AY204">
            <v>0</v>
          </cell>
          <cell r="AZ204">
            <v>0</v>
          </cell>
          <cell r="BA204">
            <v>7520490.5</v>
          </cell>
          <cell r="BB204">
            <v>0</v>
          </cell>
          <cell r="BE204">
            <v>0</v>
          </cell>
          <cell r="BF204">
            <v>0</v>
          </cell>
          <cell r="BG204">
            <v>0</v>
          </cell>
          <cell r="BH204">
            <v>0</v>
          </cell>
          <cell r="BI204">
            <v>0</v>
          </cell>
          <cell r="BJ204">
            <v>0</v>
          </cell>
          <cell r="BM204">
            <v>0</v>
          </cell>
          <cell r="BN204">
            <v>0</v>
          </cell>
          <cell r="BO204">
            <v>0</v>
          </cell>
          <cell r="BP204">
            <v>0</v>
          </cell>
          <cell r="BQ204">
            <v>0</v>
          </cell>
          <cell r="BR204">
            <v>0</v>
          </cell>
          <cell r="BT204">
            <v>0</v>
          </cell>
          <cell r="BU204">
            <v>0</v>
          </cell>
          <cell r="BW204">
            <v>0</v>
          </cell>
          <cell r="BX204">
            <v>0</v>
          </cell>
          <cell r="BY204">
            <v>0</v>
          </cell>
        </row>
        <row r="205">
          <cell r="B205">
            <v>36046</v>
          </cell>
          <cell r="G205">
            <v>0</v>
          </cell>
          <cell r="K205">
            <v>0</v>
          </cell>
          <cell r="P205">
            <v>0</v>
          </cell>
          <cell r="Q205">
            <v>0</v>
          </cell>
          <cell r="R205">
            <v>0</v>
          </cell>
          <cell r="S205">
            <v>0</v>
          </cell>
          <cell r="Y205">
            <v>0</v>
          </cell>
          <cell r="Z205">
            <v>0</v>
          </cell>
          <cell r="AA205">
            <v>0</v>
          </cell>
          <cell r="AB205">
            <v>0</v>
          </cell>
          <cell r="AC205">
            <v>0</v>
          </cell>
          <cell r="AD205">
            <v>0</v>
          </cell>
          <cell r="AG205">
            <v>0</v>
          </cell>
          <cell r="AK205">
            <v>0</v>
          </cell>
          <cell r="AS205">
            <v>0</v>
          </cell>
          <cell r="AT205">
            <v>0</v>
          </cell>
          <cell r="AU205">
            <v>0</v>
          </cell>
          <cell r="AW205">
            <v>0</v>
          </cell>
          <cell r="AX205">
            <v>0</v>
          </cell>
          <cell r="AY205">
            <v>0</v>
          </cell>
          <cell r="AZ205">
            <v>0</v>
          </cell>
          <cell r="BA205">
            <v>7548607.5</v>
          </cell>
          <cell r="BB205">
            <v>0</v>
          </cell>
          <cell r="BE205">
            <v>0</v>
          </cell>
          <cell r="BF205">
            <v>0</v>
          </cell>
          <cell r="BG205">
            <v>0</v>
          </cell>
          <cell r="BH205">
            <v>0</v>
          </cell>
          <cell r="BI205">
            <v>0</v>
          </cell>
          <cell r="BJ205">
            <v>0</v>
          </cell>
          <cell r="BM205">
            <v>0</v>
          </cell>
          <cell r="BN205">
            <v>0</v>
          </cell>
          <cell r="BO205">
            <v>0</v>
          </cell>
          <cell r="BP205">
            <v>0</v>
          </cell>
          <cell r="BQ205">
            <v>0</v>
          </cell>
          <cell r="BR205">
            <v>0</v>
          </cell>
          <cell r="BT205">
            <v>0</v>
          </cell>
          <cell r="BU205">
            <v>0</v>
          </cell>
          <cell r="BW205">
            <v>0</v>
          </cell>
          <cell r="BX205">
            <v>0</v>
          </cell>
          <cell r="BY205">
            <v>0</v>
          </cell>
        </row>
        <row r="206">
          <cell r="B206">
            <v>36047</v>
          </cell>
          <cell r="G206">
            <v>0</v>
          </cell>
          <cell r="K206">
            <v>0</v>
          </cell>
          <cell r="P206">
            <v>0</v>
          </cell>
          <cell r="Q206">
            <v>0</v>
          </cell>
          <cell r="R206">
            <v>0</v>
          </cell>
          <cell r="S206">
            <v>0</v>
          </cell>
          <cell r="Y206">
            <v>0</v>
          </cell>
          <cell r="Z206">
            <v>0</v>
          </cell>
          <cell r="AA206">
            <v>0</v>
          </cell>
          <cell r="AB206">
            <v>0</v>
          </cell>
          <cell r="AC206">
            <v>0</v>
          </cell>
          <cell r="AD206">
            <v>0</v>
          </cell>
          <cell r="AG206">
            <v>0</v>
          </cell>
          <cell r="AK206">
            <v>0</v>
          </cell>
          <cell r="AS206">
            <v>0</v>
          </cell>
          <cell r="AT206">
            <v>0</v>
          </cell>
          <cell r="AU206">
            <v>0</v>
          </cell>
          <cell r="AW206">
            <v>0</v>
          </cell>
          <cell r="AX206">
            <v>0</v>
          </cell>
          <cell r="AY206">
            <v>0</v>
          </cell>
          <cell r="AZ206">
            <v>0</v>
          </cell>
          <cell r="BA206">
            <v>7569092.5</v>
          </cell>
          <cell r="BB206">
            <v>0</v>
          </cell>
          <cell r="BE206">
            <v>0</v>
          </cell>
          <cell r="BF206">
            <v>0</v>
          </cell>
          <cell r="BG206">
            <v>0</v>
          </cell>
          <cell r="BH206">
            <v>0</v>
          </cell>
          <cell r="BI206">
            <v>0</v>
          </cell>
          <cell r="BJ206">
            <v>0</v>
          </cell>
          <cell r="BM206">
            <v>0</v>
          </cell>
          <cell r="BN206">
            <v>0</v>
          </cell>
          <cell r="BO206">
            <v>0</v>
          </cell>
          <cell r="BP206">
            <v>0</v>
          </cell>
          <cell r="BQ206">
            <v>0</v>
          </cell>
          <cell r="BR206">
            <v>0</v>
          </cell>
          <cell r="BT206">
            <v>0</v>
          </cell>
          <cell r="BU206">
            <v>0</v>
          </cell>
          <cell r="BW206">
            <v>0</v>
          </cell>
          <cell r="BX206">
            <v>0</v>
          </cell>
          <cell r="BY206">
            <v>0</v>
          </cell>
        </row>
        <row r="207">
          <cell r="B207">
            <v>36048</v>
          </cell>
          <cell r="G207">
            <v>0</v>
          </cell>
          <cell r="K207">
            <v>0</v>
          </cell>
          <cell r="P207">
            <v>0</v>
          </cell>
          <cell r="Q207">
            <v>0</v>
          </cell>
          <cell r="R207">
            <v>0</v>
          </cell>
          <cell r="S207">
            <v>0</v>
          </cell>
          <cell r="Y207">
            <v>0</v>
          </cell>
          <cell r="Z207">
            <v>0</v>
          </cell>
          <cell r="AA207">
            <v>0</v>
          </cell>
          <cell r="AB207">
            <v>0</v>
          </cell>
          <cell r="AC207">
            <v>0</v>
          </cell>
          <cell r="AD207">
            <v>0</v>
          </cell>
          <cell r="AG207">
            <v>0</v>
          </cell>
          <cell r="AK207">
            <v>0</v>
          </cell>
          <cell r="AS207">
            <v>0</v>
          </cell>
          <cell r="AT207">
            <v>0</v>
          </cell>
          <cell r="AU207">
            <v>0</v>
          </cell>
          <cell r="AW207">
            <v>0</v>
          </cell>
          <cell r="AX207">
            <v>0</v>
          </cell>
          <cell r="AY207">
            <v>0</v>
          </cell>
          <cell r="AZ207">
            <v>0</v>
          </cell>
          <cell r="BA207">
            <v>7504474.5</v>
          </cell>
          <cell r="BB207">
            <v>0</v>
          </cell>
          <cell r="BE207">
            <v>0</v>
          </cell>
          <cell r="BF207">
            <v>0</v>
          </cell>
          <cell r="BG207">
            <v>0</v>
          </cell>
          <cell r="BH207">
            <v>0</v>
          </cell>
          <cell r="BI207">
            <v>0</v>
          </cell>
          <cell r="BJ207">
            <v>0</v>
          </cell>
          <cell r="BM207">
            <v>0</v>
          </cell>
          <cell r="BN207">
            <v>0</v>
          </cell>
          <cell r="BO207">
            <v>0</v>
          </cell>
          <cell r="BP207">
            <v>0</v>
          </cell>
          <cell r="BQ207">
            <v>0</v>
          </cell>
          <cell r="BR207">
            <v>0</v>
          </cell>
          <cell r="BT207">
            <v>0</v>
          </cell>
          <cell r="BU207">
            <v>0</v>
          </cell>
          <cell r="BW207">
            <v>0</v>
          </cell>
          <cell r="BX207">
            <v>0</v>
          </cell>
          <cell r="BY207">
            <v>0</v>
          </cell>
        </row>
        <row r="208">
          <cell r="B208">
            <v>36049</v>
          </cell>
          <cell r="G208">
            <v>0</v>
          </cell>
          <cell r="K208">
            <v>0</v>
          </cell>
          <cell r="P208">
            <v>0</v>
          </cell>
          <cell r="Q208">
            <v>0</v>
          </cell>
          <cell r="R208">
            <v>0</v>
          </cell>
          <cell r="S208">
            <v>0</v>
          </cell>
          <cell r="Y208">
            <v>0</v>
          </cell>
          <cell r="Z208">
            <v>0</v>
          </cell>
          <cell r="AA208">
            <v>0</v>
          </cell>
          <cell r="AB208">
            <v>0</v>
          </cell>
          <cell r="AC208">
            <v>0</v>
          </cell>
          <cell r="AD208">
            <v>0</v>
          </cell>
          <cell r="AG208">
            <v>0</v>
          </cell>
          <cell r="AK208">
            <v>0</v>
          </cell>
          <cell r="AS208">
            <v>0</v>
          </cell>
          <cell r="AT208">
            <v>0</v>
          </cell>
          <cell r="AU208">
            <v>0</v>
          </cell>
          <cell r="AW208">
            <v>0</v>
          </cell>
          <cell r="AX208">
            <v>0</v>
          </cell>
          <cell r="AY208">
            <v>0</v>
          </cell>
          <cell r="AZ208">
            <v>0</v>
          </cell>
          <cell r="BA208">
            <v>7777568.5</v>
          </cell>
          <cell r="BB208">
            <v>0</v>
          </cell>
          <cell r="BE208">
            <v>0</v>
          </cell>
          <cell r="BF208">
            <v>0</v>
          </cell>
          <cell r="BG208">
            <v>0</v>
          </cell>
          <cell r="BH208">
            <v>0</v>
          </cell>
          <cell r="BI208">
            <v>0</v>
          </cell>
          <cell r="BJ208">
            <v>0</v>
          </cell>
          <cell r="BM208">
            <v>0</v>
          </cell>
          <cell r="BN208">
            <v>0</v>
          </cell>
          <cell r="BO208">
            <v>0</v>
          </cell>
          <cell r="BP208">
            <v>0</v>
          </cell>
          <cell r="BQ208">
            <v>0</v>
          </cell>
          <cell r="BR208">
            <v>0</v>
          </cell>
          <cell r="BT208">
            <v>0</v>
          </cell>
          <cell r="BU208">
            <v>0</v>
          </cell>
          <cell r="BW208">
            <v>0</v>
          </cell>
          <cell r="BX208">
            <v>0</v>
          </cell>
          <cell r="BY208">
            <v>0</v>
          </cell>
        </row>
        <row r="209">
          <cell r="B209">
            <v>36052</v>
          </cell>
          <cell r="G209">
            <v>0</v>
          </cell>
          <cell r="K209">
            <v>0</v>
          </cell>
          <cell r="P209">
            <v>0</v>
          </cell>
          <cell r="Q209">
            <v>0</v>
          </cell>
          <cell r="R209">
            <v>0</v>
          </cell>
          <cell r="S209">
            <v>0</v>
          </cell>
          <cell r="Y209">
            <v>0</v>
          </cell>
          <cell r="Z209">
            <v>0</v>
          </cell>
          <cell r="AA209">
            <v>0</v>
          </cell>
          <cell r="AB209">
            <v>0</v>
          </cell>
          <cell r="AC209">
            <v>0</v>
          </cell>
          <cell r="AD209">
            <v>0</v>
          </cell>
          <cell r="AG209">
            <v>0</v>
          </cell>
          <cell r="AK209">
            <v>0</v>
          </cell>
          <cell r="AS209">
            <v>0</v>
          </cell>
          <cell r="AT209">
            <v>0</v>
          </cell>
          <cell r="AU209">
            <v>0</v>
          </cell>
          <cell r="AW209">
            <v>0</v>
          </cell>
          <cell r="AX209">
            <v>0</v>
          </cell>
          <cell r="AY209">
            <v>0</v>
          </cell>
          <cell r="AZ209">
            <v>0</v>
          </cell>
          <cell r="BA209">
            <v>7704541.5</v>
          </cell>
          <cell r="BB209">
            <v>0</v>
          </cell>
          <cell r="BE209">
            <v>0</v>
          </cell>
          <cell r="BF209">
            <v>0</v>
          </cell>
          <cell r="BG209">
            <v>0</v>
          </cell>
          <cell r="BH209">
            <v>0</v>
          </cell>
          <cell r="BI209">
            <v>0</v>
          </cell>
          <cell r="BJ209">
            <v>0</v>
          </cell>
          <cell r="BM209">
            <v>0</v>
          </cell>
          <cell r="BN209">
            <v>0</v>
          </cell>
          <cell r="BO209">
            <v>0</v>
          </cell>
          <cell r="BP209">
            <v>0</v>
          </cell>
          <cell r="BQ209">
            <v>0</v>
          </cell>
          <cell r="BR209">
            <v>0</v>
          </cell>
          <cell r="BT209">
            <v>0</v>
          </cell>
          <cell r="BU209">
            <v>0</v>
          </cell>
          <cell r="BW209">
            <v>0</v>
          </cell>
          <cell r="BX209">
            <v>0</v>
          </cell>
          <cell r="BY209">
            <v>0</v>
          </cell>
        </row>
        <row r="210">
          <cell r="B210">
            <v>36053</v>
          </cell>
          <cell r="G210">
            <v>0</v>
          </cell>
          <cell r="K210">
            <v>0</v>
          </cell>
          <cell r="P210">
            <v>0</v>
          </cell>
          <cell r="Q210">
            <v>0</v>
          </cell>
          <cell r="R210">
            <v>0</v>
          </cell>
          <cell r="S210">
            <v>0</v>
          </cell>
          <cell r="Y210">
            <v>0</v>
          </cell>
          <cell r="Z210">
            <v>0</v>
          </cell>
          <cell r="AA210">
            <v>0</v>
          </cell>
          <cell r="AB210">
            <v>0</v>
          </cell>
          <cell r="AC210">
            <v>0</v>
          </cell>
          <cell r="AD210">
            <v>0</v>
          </cell>
          <cell r="AG210">
            <v>0</v>
          </cell>
          <cell r="AK210">
            <v>0</v>
          </cell>
          <cell r="AS210">
            <v>0</v>
          </cell>
          <cell r="AT210">
            <v>0</v>
          </cell>
          <cell r="AU210">
            <v>0</v>
          </cell>
          <cell r="AW210">
            <v>0</v>
          </cell>
          <cell r="AX210">
            <v>0</v>
          </cell>
          <cell r="AY210">
            <v>0</v>
          </cell>
          <cell r="AZ210">
            <v>0</v>
          </cell>
          <cell r="BA210">
            <v>8068513.5</v>
          </cell>
          <cell r="BB210">
            <v>0</v>
          </cell>
          <cell r="BE210">
            <v>0</v>
          </cell>
          <cell r="BF210">
            <v>0</v>
          </cell>
          <cell r="BG210">
            <v>0</v>
          </cell>
          <cell r="BH210">
            <v>0</v>
          </cell>
          <cell r="BI210">
            <v>0</v>
          </cell>
          <cell r="BJ210">
            <v>0</v>
          </cell>
          <cell r="BM210">
            <v>0</v>
          </cell>
          <cell r="BN210">
            <v>0</v>
          </cell>
          <cell r="BO210">
            <v>0</v>
          </cell>
          <cell r="BP210">
            <v>0</v>
          </cell>
          <cell r="BQ210">
            <v>0</v>
          </cell>
          <cell r="BR210">
            <v>0</v>
          </cell>
          <cell r="BT210">
            <v>0</v>
          </cell>
          <cell r="BU210">
            <v>0</v>
          </cell>
          <cell r="BW210">
            <v>0</v>
          </cell>
          <cell r="BX210">
            <v>0</v>
          </cell>
          <cell r="BY210">
            <v>0</v>
          </cell>
        </row>
        <row r="211">
          <cell r="B211">
            <v>36054</v>
          </cell>
          <cell r="G211">
            <v>0</v>
          </cell>
          <cell r="K211">
            <v>0</v>
          </cell>
          <cell r="P211">
            <v>0</v>
          </cell>
          <cell r="Q211">
            <v>0</v>
          </cell>
          <cell r="R211">
            <v>0</v>
          </cell>
          <cell r="S211">
            <v>0</v>
          </cell>
          <cell r="Y211">
            <v>0</v>
          </cell>
          <cell r="Z211">
            <v>0</v>
          </cell>
          <cell r="AA211">
            <v>0</v>
          </cell>
          <cell r="AB211">
            <v>0</v>
          </cell>
          <cell r="AC211">
            <v>0</v>
          </cell>
          <cell r="AD211">
            <v>0</v>
          </cell>
          <cell r="AG211">
            <v>0</v>
          </cell>
          <cell r="AK211">
            <v>0</v>
          </cell>
          <cell r="AS211">
            <v>0</v>
          </cell>
          <cell r="AT211">
            <v>0</v>
          </cell>
          <cell r="AU211">
            <v>0</v>
          </cell>
          <cell r="AW211">
            <v>0</v>
          </cell>
          <cell r="AX211">
            <v>0</v>
          </cell>
          <cell r="AY211">
            <v>0</v>
          </cell>
          <cell r="AZ211">
            <v>0</v>
          </cell>
          <cell r="BA211">
            <v>8083758.5</v>
          </cell>
          <cell r="BB211">
            <v>0</v>
          </cell>
          <cell r="BE211">
            <v>0</v>
          </cell>
          <cell r="BF211">
            <v>0</v>
          </cell>
          <cell r="BG211">
            <v>0</v>
          </cell>
          <cell r="BH211">
            <v>0</v>
          </cell>
          <cell r="BI211">
            <v>0</v>
          </cell>
          <cell r="BJ211">
            <v>0</v>
          </cell>
          <cell r="BM211">
            <v>0</v>
          </cell>
          <cell r="BN211">
            <v>0</v>
          </cell>
          <cell r="BO211">
            <v>0</v>
          </cell>
          <cell r="BP211">
            <v>0</v>
          </cell>
          <cell r="BQ211">
            <v>0</v>
          </cell>
          <cell r="BR211">
            <v>0</v>
          </cell>
          <cell r="BT211">
            <v>0</v>
          </cell>
          <cell r="BU211">
            <v>0</v>
          </cell>
          <cell r="BW211">
            <v>0</v>
          </cell>
          <cell r="BX211">
            <v>0</v>
          </cell>
          <cell r="BY211">
            <v>0</v>
          </cell>
        </row>
        <row r="212">
          <cell r="B212">
            <v>36055</v>
          </cell>
          <cell r="G212">
            <v>0</v>
          </cell>
          <cell r="K212">
            <v>0</v>
          </cell>
          <cell r="P212">
            <v>0</v>
          </cell>
          <cell r="Q212">
            <v>0</v>
          </cell>
          <cell r="R212">
            <v>0</v>
          </cell>
          <cell r="S212">
            <v>0</v>
          </cell>
          <cell r="Y212">
            <v>0</v>
          </cell>
          <cell r="Z212">
            <v>0</v>
          </cell>
          <cell r="AA212">
            <v>0</v>
          </cell>
          <cell r="AB212">
            <v>0</v>
          </cell>
          <cell r="AC212">
            <v>0</v>
          </cell>
          <cell r="AD212">
            <v>0</v>
          </cell>
          <cell r="AG212">
            <v>0</v>
          </cell>
          <cell r="AK212">
            <v>0</v>
          </cell>
          <cell r="AS212">
            <v>0</v>
          </cell>
          <cell r="AT212">
            <v>0</v>
          </cell>
          <cell r="AU212">
            <v>0</v>
          </cell>
          <cell r="AW212">
            <v>0</v>
          </cell>
          <cell r="AX212">
            <v>0</v>
          </cell>
          <cell r="AY212">
            <v>0</v>
          </cell>
          <cell r="AZ212">
            <v>0</v>
          </cell>
          <cell r="BA212">
            <v>8143957.5</v>
          </cell>
          <cell r="BB212">
            <v>0</v>
          </cell>
          <cell r="BE212">
            <v>0</v>
          </cell>
          <cell r="BF212">
            <v>0</v>
          </cell>
          <cell r="BG212">
            <v>0</v>
          </cell>
          <cell r="BH212">
            <v>0</v>
          </cell>
          <cell r="BI212">
            <v>0</v>
          </cell>
          <cell r="BJ212">
            <v>0</v>
          </cell>
          <cell r="BM212">
            <v>0</v>
          </cell>
          <cell r="BN212">
            <v>0</v>
          </cell>
          <cell r="BO212">
            <v>0</v>
          </cell>
          <cell r="BP212">
            <v>0</v>
          </cell>
          <cell r="BQ212">
            <v>0</v>
          </cell>
          <cell r="BR212">
            <v>0</v>
          </cell>
          <cell r="BT212">
            <v>0</v>
          </cell>
          <cell r="BU212">
            <v>0</v>
          </cell>
          <cell r="BW212">
            <v>0</v>
          </cell>
          <cell r="BX212">
            <v>0</v>
          </cell>
          <cell r="BY212">
            <v>0</v>
          </cell>
        </row>
        <row r="213">
          <cell r="B213">
            <v>36056</v>
          </cell>
          <cell r="G213">
            <v>0</v>
          </cell>
          <cell r="K213">
            <v>0</v>
          </cell>
          <cell r="P213">
            <v>0</v>
          </cell>
          <cell r="Q213">
            <v>0</v>
          </cell>
          <cell r="R213">
            <v>0</v>
          </cell>
          <cell r="S213">
            <v>0</v>
          </cell>
          <cell r="Y213">
            <v>0</v>
          </cell>
          <cell r="Z213">
            <v>0</v>
          </cell>
          <cell r="AA213">
            <v>0</v>
          </cell>
          <cell r="AB213">
            <v>0</v>
          </cell>
          <cell r="AC213">
            <v>0</v>
          </cell>
          <cell r="AD213">
            <v>0</v>
          </cell>
          <cell r="AG213">
            <v>0</v>
          </cell>
          <cell r="AK213">
            <v>0</v>
          </cell>
          <cell r="AS213">
            <v>0</v>
          </cell>
          <cell r="AT213">
            <v>0</v>
          </cell>
          <cell r="AU213">
            <v>0</v>
          </cell>
          <cell r="AW213">
            <v>0</v>
          </cell>
          <cell r="AX213">
            <v>0</v>
          </cell>
          <cell r="AY213">
            <v>0</v>
          </cell>
          <cell r="AZ213">
            <v>0</v>
          </cell>
          <cell r="BA213">
            <v>8192560.5</v>
          </cell>
          <cell r="BB213">
            <v>0</v>
          </cell>
          <cell r="BE213">
            <v>0</v>
          </cell>
          <cell r="BF213">
            <v>0</v>
          </cell>
          <cell r="BG213">
            <v>0</v>
          </cell>
          <cell r="BH213">
            <v>0</v>
          </cell>
          <cell r="BI213">
            <v>0</v>
          </cell>
          <cell r="BJ213">
            <v>0</v>
          </cell>
          <cell r="BM213">
            <v>0</v>
          </cell>
          <cell r="BN213">
            <v>0</v>
          </cell>
          <cell r="BO213">
            <v>0</v>
          </cell>
          <cell r="BP213">
            <v>0</v>
          </cell>
          <cell r="BQ213">
            <v>0</v>
          </cell>
          <cell r="BR213">
            <v>0</v>
          </cell>
          <cell r="BT213">
            <v>0</v>
          </cell>
          <cell r="BU213">
            <v>0</v>
          </cell>
          <cell r="BW213">
            <v>0</v>
          </cell>
          <cell r="BX213">
            <v>0</v>
          </cell>
          <cell r="BY213">
            <v>0</v>
          </cell>
        </row>
        <row r="214">
          <cell r="B214">
            <v>36059</v>
          </cell>
          <cell r="G214">
            <v>0</v>
          </cell>
          <cell r="K214">
            <v>0</v>
          </cell>
          <cell r="P214">
            <v>0</v>
          </cell>
          <cell r="Q214">
            <v>0</v>
          </cell>
          <cell r="R214">
            <v>0</v>
          </cell>
          <cell r="S214">
            <v>0</v>
          </cell>
          <cell r="Y214">
            <v>0</v>
          </cell>
          <cell r="Z214">
            <v>0</v>
          </cell>
          <cell r="AA214">
            <v>0</v>
          </cell>
          <cell r="AB214">
            <v>0</v>
          </cell>
          <cell r="AC214">
            <v>0</v>
          </cell>
          <cell r="AD214">
            <v>0</v>
          </cell>
          <cell r="AG214">
            <v>0</v>
          </cell>
          <cell r="AK214">
            <v>0</v>
          </cell>
          <cell r="AS214">
            <v>0</v>
          </cell>
          <cell r="AT214">
            <v>0</v>
          </cell>
          <cell r="AU214">
            <v>0</v>
          </cell>
          <cell r="AW214">
            <v>0</v>
          </cell>
          <cell r="AX214">
            <v>0</v>
          </cell>
          <cell r="AY214">
            <v>0</v>
          </cell>
          <cell r="AZ214">
            <v>0</v>
          </cell>
          <cell r="BA214">
            <v>8269069.5</v>
          </cell>
          <cell r="BB214">
            <v>0</v>
          </cell>
          <cell r="BE214">
            <v>0</v>
          </cell>
          <cell r="BF214">
            <v>0</v>
          </cell>
          <cell r="BG214">
            <v>0</v>
          </cell>
          <cell r="BH214">
            <v>0</v>
          </cell>
          <cell r="BI214">
            <v>0</v>
          </cell>
          <cell r="BJ214">
            <v>0</v>
          </cell>
          <cell r="BM214">
            <v>0</v>
          </cell>
          <cell r="BN214">
            <v>0</v>
          </cell>
          <cell r="BO214">
            <v>0</v>
          </cell>
          <cell r="BP214">
            <v>0</v>
          </cell>
          <cell r="BQ214">
            <v>0</v>
          </cell>
          <cell r="BR214">
            <v>0</v>
          </cell>
          <cell r="BT214">
            <v>0</v>
          </cell>
          <cell r="BU214">
            <v>0</v>
          </cell>
          <cell r="BW214">
            <v>0</v>
          </cell>
          <cell r="BX214">
            <v>0</v>
          </cell>
          <cell r="BY214">
            <v>0</v>
          </cell>
        </row>
        <row r="215">
          <cell r="B215">
            <v>36060</v>
          </cell>
          <cell r="G215">
            <v>0</v>
          </cell>
          <cell r="K215">
            <v>0</v>
          </cell>
          <cell r="P215">
            <v>0</v>
          </cell>
          <cell r="Q215">
            <v>0</v>
          </cell>
          <cell r="R215">
            <v>0</v>
          </cell>
          <cell r="S215">
            <v>0</v>
          </cell>
          <cell r="Y215">
            <v>0</v>
          </cell>
          <cell r="Z215">
            <v>0</v>
          </cell>
          <cell r="AA215">
            <v>0</v>
          </cell>
          <cell r="AB215">
            <v>0</v>
          </cell>
          <cell r="AC215">
            <v>0</v>
          </cell>
          <cell r="AD215">
            <v>0</v>
          </cell>
          <cell r="AG215">
            <v>0</v>
          </cell>
          <cell r="AK215">
            <v>0</v>
          </cell>
          <cell r="AS215">
            <v>0</v>
          </cell>
          <cell r="AT215">
            <v>0</v>
          </cell>
          <cell r="AU215">
            <v>0</v>
          </cell>
          <cell r="AW215">
            <v>0</v>
          </cell>
          <cell r="AX215">
            <v>0</v>
          </cell>
          <cell r="AY215">
            <v>0</v>
          </cell>
          <cell r="AZ215">
            <v>0</v>
          </cell>
          <cell r="BA215">
            <v>8274088.5</v>
          </cell>
          <cell r="BB215">
            <v>0</v>
          </cell>
          <cell r="BE215">
            <v>0</v>
          </cell>
          <cell r="BF215">
            <v>0</v>
          </cell>
          <cell r="BG215">
            <v>0</v>
          </cell>
          <cell r="BH215">
            <v>0</v>
          </cell>
          <cell r="BI215">
            <v>0</v>
          </cell>
          <cell r="BJ215">
            <v>0</v>
          </cell>
          <cell r="BM215">
            <v>0</v>
          </cell>
          <cell r="BN215">
            <v>0</v>
          </cell>
          <cell r="BO215">
            <v>0</v>
          </cell>
          <cell r="BP215">
            <v>0</v>
          </cell>
          <cell r="BQ215">
            <v>0</v>
          </cell>
          <cell r="BR215">
            <v>0</v>
          </cell>
          <cell r="BT215">
            <v>0</v>
          </cell>
          <cell r="BU215">
            <v>0</v>
          </cell>
          <cell r="BW215">
            <v>0</v>
          </cell>
          <cell r="BX215">
            <v>0</v>
          </cell>
          <cell r="BY215">
            <v>0</v>
          </cell>
        </row>
        <row r="216">
          <cell r="B216">
            <v>36061</v>
          </cell>
          <cell r="G216">
            <v>0</v>
          </cell>
          <cell r="K216">
            <v>0</v>
          </cell>
          <cell r="P216">
            <v>0</v>
          </cell>
          <cell r="Q216">
            <v>0</v>
          </cell>
          <cell r="R216">
            <v>0</v>
          </cell>
          <cell r="S216">
            <v>0</v>
          </cell>
          <cell r="Y216">
            <v>0</v>
          </cell>
          <cell r="Z216">
            <v>0</v>
          </cell>
          <cell r="AA216">
            <v>0</v>
          </cell>
          <cell r="AB216">
            <v>0</v>
          </cell>
          <cell r="AC216">
            <v>0</v>
          </cell>
          <cell r="AD216">
            <v>0</v>
          </cell>
          <cell r="AG216">
            <v>0</v>
          </cell>
          <cell r="AK216">
            <v>0</v>
          </cell>
          <cell r="AS216">
            <v>0</v>
          </cell>
          <cell r="AT216">
            <v>0</v>
          </cell>
          <cell r="AU216">
            <v>0</v>
          </cell>
          <cell r="AW216">
            <v>0</v>
          </cell>
          <cell r="AX216">
            <v>0</v>
          </cell>
          <cell r="AY216">
            <v>0</v>
          </cell>
          <cell r="AZ216">
            <v>0</v>
          </cell>
          <cell r="BA216">
            <v>8382540.5</v>
          </cell>
          <cell r="BB216">
            <v>0</v>
          </cell>
          <cell r="BE216">
            <v>0</v>
          </cell>
          <cell r="BF216">
            <v>0</v>
          </cell>
          <cell r="BG216">
            <v>0</v>
          </cell>
          <cell r="BH216">
            <v>0</v>
          </cell>
          <cell r="BI216">
            <v>0</v>
          </cell>
          <cell r="BJ216">
            <v>0</v>
          </cell>
          <cell r="BM216">
            <v>0</v>
          </cell>
          <cell r="BN216">
            <v>0</v>
          </cell>
          <cell r="BO216">
            <v>0</v>
          </cell>
          <cell r="BP216">
            <v>0</v>
          </cell>
          <cell r="BQ216">
            <v>0</v>
          </cell>
          <cell r="BR216">
            <v>0</v>
          </cell>
          <cell r="BT216">
            <v>0</v>
          </cell>
          <cell r="BU216">
            <v>0</v>
          </cell>
          <cell r="BW216">
            <v>0</v>
          </cell>
          <cell r="BX216">
            <v>0</v>
          </cell>
          <cell r="BY216">
            <v>0</v>
          </cell>
        </row>
        <row r="217">
          <cell r="B217">
            <v>36062</v>
          </cell>
          <cell r="G217">
            <v>0</v>
          </cell>
          <cell r="K217">
            <v>0</v>
          </cell>
          <cell r="P217">
            <v>0</v>
          </cell>
          <cell r="Q217">
            <v>0</v>
          </cell>
          <cell r="R217">
            <v>0</v>
          </cell>
          <cell r="S217">
            <v>0</v>
          </cell>
          <cell r="Y217">
            <v>0</v>
          </cell>
          <cell r="Z217">
            <v>0</v>
          </cell>
          <cell r="AA217">
            <v>0</v>
          </cell>
          <cell r="AB217">
            <v>0</v>
          </cell>
          <cell r="AC217">
            <v>0</v>
          </cell>
          <cell r="AD217">
            <v>0</v>
          </cell>
          <cell r="AG217">
            <v>0</v>
          </cell>
          <cell r="AK217">
            <v>0</v>
          </cell>
          <cell r="AS217">
            <v>0</v>
          </cell>
          <cell r="AT217">
            <v>0</v>
          </cell>
          <cell r="AU217">
            <v>0</v>
          </cell>
          <cell r="AW217">
            <v>0</v>
          </cell>
          <cell r="AX217">
            <v>0</v>
          </cell>
          <cell r="AY217">
            <v>0</v>
          </cell>
          <cell r="AZ217">
            <v>0</v>
          </cell>
          <cell r="BA217">
            <v>8388669.5</v>
          </cell>
          <cell r="BB217">
            <v>0</v>
          </cell>
          <cell r="BE217">
            <v>0</v>
          </cell>
          <cell r="BF217">
            <v>0</v>
          </cell>
          <cell r="BG217">
            <v>0</v>
          </cell>
          <cell r="BH217">
            <v>0</v>
          </cell>
          <cell r="BI217">
            <v>0</v>
          </cell>
          <cell r="BJ217">
            <v>0</v>
          </cell>
          <cell r="BM217">
            <v>0</v>
          </cell>
          <cell r="BN217">
            <v>0</v>
          </cell>
          <cell r="BO217">
            <v>0</v>
          </cell>
          <cell r="BP217">
            <v>0</v>
          </cell>
          <cell r="BQ217">
            <v>0</v>
          </cell>
          <cell r="BR217">
            <v>0</v>
          </cell>
          <cell r="BT217">
            <v>0</v>
          </cell>
          <cell r="BU217">
            <v>0</v>
          </cell>
          <cell r="BW217">
            <v>0</v>
          </cell>
          <cell r="BX217">
            <v>0</v>
          </cell>
          <cell r="BY217">
            <v>0</v>
          </cell>
        </row>
        <row r="218">
          <cell r="B218">
            <v>36063</v>
          </cell>
          <cell r="G218">
            <v>0</v>
          </cell>
          <cell r="K218">
            <v>0</v>
          </cell>
          <cell r="P218">
            <v>0</v>
          </cell>
          <cell r="Q218">
            <v>0</v>
          </cell>
          <cell r="R218">
            <v>0</v>
          </cell>
          <cell r="S218">
            <v>0</v>
          </cell>
          <cell r="Y218">
            <v>0</v>
          </cell>
          <cell r="Z218">
            <v>0</v>
          </cell>
          <cell r="AA218">
            <v>0</v>
          </cell>
          <cell r="AB218">
            <v>0</v>
          </cell>
          <cell r="AC218">
            <v>0</v>
          </cell>
          <cell r="AD218">
            <v>0</v>
          </cell>
          <cell r="AG218">
            <v>0</v>
          </cell>
          <cell r="AK218">
            <v>0</v>
          </cell>
          <cell r="AS218">
            <v>0</v>
          </cell>
          <cell r="AT218">
            <v>0</v>
          </cell>
          <cell r="AU218">
            <v>0</v>
          </cell>
          <cell r="AW218">
            <v>0</v>
          </cell>
          <cell r="AX218">
            <v>0</v>
          </cell>
          <cell r="AY218">
            <v>0</v>
          </cell>
          <cell r="AZ218">
            <v>0</v>
          </cell>
          <cell r="BA218">
            <v>8396192.5</v>
          </cell>
          <cell r="BB218">
            <v>0</v>
          </cell>
          <cell r="BE218">
            <v>0</v>
          </cell>
          <cell r="BF218">
            <v>0</v>
          </cell>
          <cell r="BG218">
            <v>0</v>
          </cell>
          <cell r="BH218">
            <v>0</v>
          </cell>
          <cell r="BI218">
            <v>0</v>
          </cell>
          <cell r="BJ218">
            <v>0</v>
          </cell>
          <cell r="BM218">
            <v>0</v>
          </cell>
          <cell r="BN218">
            <v>0</v>
          </cell>
          <cell r="BO218">
            <v>0</v>
          </cell>
          <cell r="BP218">
            <v>0</v>
          </cell>
          <cell r="BQ218">
            <v>0</v>
          </cell>
          <cell r="BR218">
            <v>0</v>
          </cell>
          <cell r="BT218">
            <v>0</v>
          </cell>
          <cell r="BU218">
            <v>0</v>
          </cell>
          <cell r="BW218">
            <v>0</v>
          </cell>
          <cell r="BX218">
            <v>0</v>
          </cell>
          <cell r="BY218">
            <v>0</v>
          </cell>
        </row>
        <row r="219">
          <cell r="B219">
            <v>36066</v>
          </cell>
          <cell r="G219">
            <v>0</v>
          </cell>
          <cell r="K219">
            <v>0</v>
          </cell>
          <cell r="P219">
            <v>0</v>
          </cell>
          <cell r="Q219">
            <v>0</v>
          </cell>
          <cell r="R219">
            <v>0</v>
          </cell>
          <cell r="S219">
            <v>0</v>
          </cell>
          <cell r="Y219">
            <v>0</v>
          </cell>
          <cell r="Z219">
            <v>0</v>
          </cell>
          <cell r="AA219">
            <v>0</v>
          </cell>
          <cell r="AB219">
            <v>0</v>
          </cell>
          <cell r="AC219">
            <v>0</v>
          </cell>
          <cell r="AD219">
            <v>0</v>
          </cell>
          <cell r="AG219">
            <v>0</v>
          </cell>
          <cell r="AK219">
            <v>0</v>
          </cell>
          <cell r="AS219">
            <v>0</v>
          </cell>
          <cell r="AT219">
            <v>0</v>
          </cell>
          <cell r="AU219">
            <v>0</v>
          </cell>
          <cell r="AW219">
            <v>0</v>
          </cell>
          <cell r="AX219">
            <v>0</v>
          </cell>
          <cell r="AY219">
            <v>0</v>
          </cell>
          <cell r="AZ219">
            <v>0</v>
          </cell>
          <cell r="BA219">
            <v>8364463.5</v>
          </cell>
          <cell r="BB219">
            <v>0</v>
          </cell>
          <cell r="BE219">
            <v>0</v>
          </cell>
          <cell r="BF219">
            <v>0</v>
          </cell>
          <cell r="BG219">
            <v>0</v>
          </cell>
          <cell r="BH219">
            <v>0</v>
          </cell>
          <cell r="BI219">
            <v>0</v>
          </cell>
          <cell r="BJ219">
            <v>0</v>
          </cell>
          <cell r="BM219">
            <v>0</v>
          </cell>
          <cell r="BN219">
            <v>0</v>
          </cell>
          <cell r="BO219">
            <v>0</v>
          </cell>
          <cell r="BP219">
            <v>0</v>
          </cell>
          <cell r="BQ219">
            <v>0</v>
          </cell>
          <cell r="BR219">
            <v>0</v>
          </cell>
          <cell r="BT219">
            <v>0</v>
          </cell>
          <cell r="BU219">
            <v>0</v>
          </cell>
          <cell r="BW219">
            <v>0</v>
          </cell>
          <cell r="BX219">
            <v>0</v>
          </cell>
          <cell r="BY219">
            <v>0</v>
          </cell>
        </row>
        <row r="220">
          <cell r="B220">
            <v>36067</v>
          </cell>
          <cell r="G220">
            <v>0</v>
          </cell>
          <cell r="K220">
            <v>0</v>
          </cell>
          <cell r="P220">
            <v>0</v>
          </cell>
          <cell r="Q220">
            <v>0</v>
          </cell>
          <cell r="R220">
            <v>0</v>
          </cell>
          <cell r="S220">
            <v>0</v>
          </cell>
          <cell r="Y220">
            <v>0</v>
          </cell>
          <cell r="Z220">
            <v>0</v>
          </cell>
          <cell r="AA220">
            <v>0</v>
          </cell>
          <cell r="AB220">
            <v>0</v>
          </cell>
          <cell r="AC220">
            <v>0</v>
          </cell>
          <cell r="AD220">
            <v>0</v>
          </cell>
          <cell r="AG220">
            <v>0</v>
          </cell>
          <cell r="AK220">
            <v>0</v>
          </cell>
          <cell r="AS220">
            <v>0</v>
          </cell>
          <cell r="AT220">
            <v>0</v>
          </cell>
          <cell r="AU220">
            <v>0</v>
          </cell>
          <cell r="AW220">
            <v>0</v>
          </cell>
          <cell r="AX220">
            <v>0</v>
          </cell>
          <cell r="AY220">
            <v>0</v>
          </cell>
          <cell r="AZ220">
            <v>0</v>
          </cell>
          <cell r="BA220">
            <v>8419831.5</v>
          </cell>
          <cell r="BB220">
            <v>0</v>
          </cell>
          <cell r="BE220">
            <v>0</v>
          </cell>
          <cell r="BF220">
            <v>0</v>
          </cell>
          <cell r="BG220">
            <v>0</v>
          </cell>
          <cell r="BH220">
            <v>0</v>
          </cell>
          <cell r="BI220">
            <v>0</v>
          </cell>
          <cell r="BJ220">
            <v>0</v>
          </cell>
          <cell r="BM220">
            <v>0</v>
          </cell>
          <cell r="BN220">
            <v>0</v>
          </cell>
          <cell r="BO220">
            <v>0</v>
          </cell>
          <cell r="BP220">
            <v>0</v>
          </cell>
          <cell r="BQ220">
            <v>0</v>
          </cell>
          <cell r="BR220">
            <v>0</v>
          </cell>
          <cell r="BT220">
            <v>0</v>
          </cell>
          <cell r="BU220">
            <v>0</v>
          </cell>
          <cell r="BW220">
            <v>0</v>
          </cell>
          <cell r="BX220">
            <v>0</v>
          </cell>
          <cell r="BY220">
            <v>0</v>
          </cell>
        </row>
        <row r="221">
          <cell r="B221">
            <v>36068</v>
          </cell>
          <cell r="D221">
            <v>34495015</v>
          </cell>
          <cell r="E221">
            <v>0</v>
          </cell>
          <cell r="F221">
            <v>39225813</v>
          </cell>
          <cell r="G221">
            <v>0</v>
          </cell>
          <cell r="H221">
            <v>22814393</v>
          </cell>
          <cell r="I221">
            <v>10146430</v>
          </cell>
          <cell r="J221">
            <v>-2047026</v>
          </cell>
          <cell r="K221">
            <v>2046063</v>
          </cell>
          <cell r="L221">
            <v>3854000</v>
          </cell>
          <cell r="M221">
            <v>2671000</v>
          </cell>
          <cell r="N221">
            <v>8419000</v>
          </cell>
          <cell r="O221">
            <v>475000</v>
          </cell>
          <cell r="P221">
            <v>0</v>
          </cell>
          <cell r="Q221">
            <v>0</v>
          </cell>
          <cell r="R221">
            <v>0</v>
          </cell>
          <cell r="S221">
            <v>0</v>
          </cell>
          <cell r="Y221">
            <v>0</v>
          </cell>
          <cell r="Z221">
            <v>0</v>
          </cell>
          <cell r="AA221">
            <v>0</v>
          </cell>
          <cell r="AB221">
            <v>0</v>
          </cell>
          <cell r="AC221">
            <v>0</v>
          </cell>
          <cell r="AD221">
            <v>0</v>
          </cell>
          <cell r="AG221">
            <v>0</v>
          </cell>
          <cell r="AK221">
            <v>0</v>
          </cell>
          <cell r="AS221">
            <v>0</v>
          </cell>
          <cell r="AT221">
            <v>0</v>
          </cell>
          <cell r="AU221">
            <v>0</v>
          </cell>
          <cell r="AW221">
            <v>0</v>
          </cell>
          <cell r="AX221">
            <v>0</v>
          </cell>
          <cell r="AY221">
            <v>0</v>
          </cell>
          <cell r="AZ221">
            <v>0</v>
          </cell>
          <cell r="BA221">
            <v>8448720.5</v>
          </cell>
          <cell r="BB221">
            <v>8894000</v>
          </cell>
          <cell r="BC221">
            <v>6525000</v>
          </cell>
          <cell r="BD221">
            <v>142296526</v>
          </cell>
          <cell r="BE221">
            <v>0</v>
          </cell>
          <cell r="BF221">
            <v>0</v>
          </cell>
          <cell r="BG221">
            <v>0</v>
          </cell>
          <cell r="BH221">
            <v>0</v>
          </cell>
          <cell r="BI221">
            <v>0</v>
          </cell>
          <cell r="BJ221">
            <v>0</v>
          </cell>
          <cell r="BK221">
            <v>157715526</v>
          </cell>
          <cell r="BM221">
            <v>0</v>
          </cell>
          <cell r="BN221">
            <v>0</v>
          </cell>
          <cell r="BO221">
            <v>0</v>
          </cell>
          <cell r="BP221">
            <v>0</v>
          </cell>
          <cell r="BQ221">
            <v>0</v>
          </cell>
          <cell r="BR221">
            <v>0</v>
          </cell>
          <cell r="BT221">
            <v>0</v>
          </cell>
          <cell r="BU221">
            <v>0</v>
          </cell>
          <cell r="BV221">
            <v>-98653</v>
          </cell>
          <cell r="BW221">
            <v>19843654</v>
          </cell>
          <cell r="BX221">
            <v>17675139</v>
          </cell>
          <cell r="BY221">
            <v>-1804302</v>
          </cell>
        </row>
        <row r="222">
          <cell r="B222">
            <v>36069</v>
          </cell>
          <cell r="D222">
            <v>38391992</v>
          </cell>
          <cell r="E222">
            <v>-605958</v>
          </cell>
          <cell r="F222">
            <v>40198400</v>
          </cell>
          <cell r="G222">
            <v>0</v>
          </cell>
          <cell r="H222">
            <v>17248994</v>
          </cell>
          <cell r="I222">
            <v>10991966</v>
          </cell>
          <cell r="J222">
            <v>-3661051</v>
          </cell>
          <cell r="K222">
            <v>2079191</v>
          </cell>
          <cell r="L222">
            <v>0</v>
          </cell>
          <cell r="M222">
            <v>0</v>
          </cell>
          <cell r="N222">
            <v>0</v>
          </cell>
          <cell r="O222">
            <v>0</v>
          </cell>
          <cell r="P222">
            <v>9183347</v>
          </cell>
          <cell r="Q222">
            <v>0</v>
          </cell>
          <cell r="R222">
            <v>0</v>
          </cell>
          <cell r="S222">
            <v>0</v>
          </cell>
          <cell r="T222">
            <v>4483000</v>
          </cell>
          <cell r="U222">
            <v>14451000</v>
          </cell>
          <cell r="V222">
            <v>-3628000</v>
          </cell>
          <cell r="W222">
            <v>5331000</v>
          </cell>
          <cell r="X222">
            <v>-33741000</v>
          </cell>
          <cell r="Y222">
            <v>0</v>
          </cell>
          <cell r="Z222">
            <v>0</v>
          </cell>
          <cell r="AA222">
            <v>0</v>
          </cell>
          <cell r="AB222">
            <v>0</v>
          </cell>
          <cell r="AC222">
            <v>0</v>
          </cell>
          <cell r="AD222">
            <v>0</v>
          </cell>
          <cell r="AE222">
            <v>1806000</v>
          </cell>
          <cell r="AF222">
            <v>-17000</v>
          </cell>
          <cell r="AG222">
            <v>0</v>
          </cell>
          <cell r="AH222">
            <v>12091872</v>
          </cell>
          <cell r="AI222">
            <v>-18009721</v>
          </cell>
          <cell r="AJ222">
            <v>-73828804</v>
          </cell>
          <cell r="AK222">
            <v>-537607</v>
          </cell>
          <cell r="AL222">
            <v>38095783</v>
          </cell>
          <cell r="AM222">
            <v>-41353638</v>
          </cell>
          <cell r="AN222">
            <v>-81295295</v>
          </cell>
          <cell r="AO222">
            <v>-23851000</v>
          </cell>
          <cell r="AP222">
            <v>-20646768</v>
          </cell>
          <cell r="AQ222">
            <v>-56687000</v>
          </cell>
          <cell r="AR222">
            <v>-10594688</v>
          </cell>
          <cell r="AS222">
            <v>0</v>
          </cell>
          <cell r="AT222">
            <v>-2272000</v>
          </cell>
          <cell r="AU222">
            <v>612000</v>
          </cell>
          <cell r="AV222">
            <v>22782521</v>
          </cell>
          <cell r="AW222">
            <v>0</v>
          </cell>
          <cell r="AX222">
            <v>0</v>
          </cell>
          <cell r="AY222">
            <v>0</v>
          </cell>
          <cell r="AZ222">
            <v>0</v>
          </cell>
          <cell r="BA222">
            <v>9183347</v>
          </cell>
          <cell r="BB222">
            <v>0</v>
          </cell>
          <cell r="BC222">
            <v>0</v>
          </cell>
          <cell r="BD222">
            <v>168787677</v>
          </cell>
          <cell r="BE222">
            <v>1789000</v>
          </cell>
          <cell r="BF222">
            <v>-28410000</v>
          </cell>
          <cell r="BG222">
            <v>15306000</v>
          </cell>
          <cell r="BH222">
            <v>-138304123</v>
          </cell>
          <cell r="BI222">
            <v>-55189816</v>
          </cell>
          <cell r="BJ222" t="e">
            <v>#N/A</v>
          </cell>
          <cell r="BK222">
            <v>177365066</v>
          </cell>
          <cell r="BL222">
            <v>-266809344</v>
          </cell>
          <cell r="BM222" t="str">
            <v>N/A</v>
          </cell>
          <cell r="BN222" t="str">
            <v>N/A</v>
          </cell>
          <cell r="BO222" t="str">
            <v>N/A</v>
          </cell>
          <cell r="BP222">
            <v>0</v>
          </cell>
          <cell r="BQ222">
            <v>-123922402</v>
          </cell>
          <cell r="BR222">
            <v>-255970098</v>
          </cell>
          <cell r="BS222" t="e">
            <v>#N/A</v>
          </cell>
          <cell r="BT222">
            <v>-89444279</v>
          </cell>
          <cell r="BU222">
            <v>-87232274</v>
          </cell>
          <cell r="BV222">
            <v>-7825128</v>
          </cell>
          <cell r="BW222">
            <v>17340896</v>
          </cell>
          <cell r="BX222">
            <v>3659007</v>
          </cell>
          <cell r="BY222">
            <v>-2081800</v>
          </cell>
          <cell r="BZ222" t="e">
            <v>#N/A</v>
          </cell>
          <cell r="CA222">
            <v>0</v>
          </cell>
          <cell r="CB222">
            <v>170869477</v>
          </cell>
          <cell r="CC222">
            <v>180052823</v>
          </cell>
          <cell r="CD222">
            <v>-267285097</v>
          </cell>
          <cell r="CE222">
            <v>0</v>
          </cell>
          <cell r="CF222">
            <v>-89444279</v>
          </cell>
          <cell r="CG222">
            <v>0</v>
          </cell>
          <cell r="CH222">
            <v>52445210</v>
          </cell>
        </row>
        <row r="223">
          <cell r="B223">
            <v>36070</v>
          </cell>
          <cell r="D223">
            <v>49754734</v>
          </cell>
          <cell r="E223">
            <v>-611225</v>
          </cell>
          <cell r="F223">
            <v>40782482</v>
          </cell>
          <cell r="G223">
            <v>0</v>
          </cell>
          <cell r="H223">
            <v>16825653</v>
          </cell>
          <cell r="I223">
            <v>11648101</v>
          </cell>
          <cell r="J223">
            <v>-3884913</v>
          </cell>
          <cell r="K223">
            <v>2098462</v>
          </cell>
          <cell r="L223">
            <v>3406000</v>
          </cell>
          <cell r="M223">
            <v>2607000</v>
          </cell>
          <cell r="N223">
            <v>8419000</v>
          </cell>
          <cell r="O223">
            <v>475000</v>
          </cell>
          <cell r="P223">
            <v>9387834</v>
          </cell>
          <cell r="Q223">
            <v>0</v>
          </cell>
          <cell r="R223">
            <v>0</v>
          </cell>
          <cell r="S223">
            <v>0</v>
          </cell>
          <cell r="T223">
            <v>4484000</v>
          </cell>
          <cell r="U223">
            <v>14460000</v>
          </cell>
          <cell r="V223">
            <v>-3643000</v>
          </cell>
          <cell r="W223">
            <v>5402000</v>
          </cell>
          <cell r="X223">
            <v>-31818000</v>
          </cell>
          <cell r="Y223">
            <v>0</v>
          </cell>
          <cell r="Z223">
            <v>0</v>
          </cell>
          <cell r="AA223">
            <v>0</v>
          </cell>
          <cell r="AB223">
            <v>0</v>
          </cell>
          <cell r="AC223">
            <v>0</v>
          </cell>
          <cell r="AD223">
            <v>0</v>
          </cell>
          <cell r="AE223">
            <v>1778000</v>
          </cell>
          <cell r="AF223">
            <v>-18000</v>
          </cell>
          <cell r="AG223">
            <v>0</v>
          </cell>
          <cell r="AH223">
            <v>12348767</v>
          </cell>
          <cell r="AI223">
            <v>-18071766</v>
          </cell>
          <cell r="AJ223">
            <v>-74330166</v>
          </cell>
          <cell r="AK223">
            <v>-537693</v>
          </cell>
          <cell r="AL223">
            <v>38986125</v>
          </cell>
          <cell r="AM223">
            <v>-41353638</v>
          </cell>
          <cell r="AN223">
            <v>-83396494</v>
          </cell>
          <cell r="AO223">
            <v>-23851000</v>
          </cell>
          <cell r="AP223">
            <v>-21429858</v>
          </cell>
          <cell r="AQ223">
            <v>-56964000</v>
          </cell>
          <cell r="AR223">
            <v>-10376730</v>
          </cell>
          <cell r="AS223">
            <v>0</v>
          </cell>
          <cell r="AT223">
            <v>-2203000</v>
          </cell>
          <cell r="AU223">
            <v>612000</v>
          </cell>
          <cell r="AV223">
            <v>22782521</v>
          </cell>
          <cell r="AW223">
            <v>0</v>
          </cell>
          <cell r="AX223">
            <v>0</v>
          </cell>
          <cell r="AY223">
            <v>0</v>
          </cell>
          <cell r="AZ223">
            <v>0</v>
          </cell>
          <cell r="BA223">
            <v>9387834</v>
          </cell>
          <cell r="BB223">
            <v>8894000</v>
          </cell>
          <cell r="BC223">
            <v>6013000</v>
          </cell>
          <cell r="BD223">
            <v>177304081</v>
          </cell>
          <cell r="BE223">
            <v>1760000</v>
          </cell>
          <cell r="BF223">
            <v>-26416000</v>
          </cell>
          <cell r="BG223">
            <v>15301000</v>
          </cell>
          <cell r="BH223">
            <v>-140009473</v>
          </cell>
          <cell r="BI223">
            <v>-54991963</v>
          </cell>
          <cell r="BJ223" t="e">
            <v>#N/A</v>
          </cell>
          <cell r="BK223">
            <v>200987690</v>
          </cell>
          <cell r="BL223">
            <v>-267139931</v>
          </cell>
          <cell r="BM223" t="str">
            <v>N/A</v>
          </cell>
          <cell r="BN223" t="str">
            <v>N/A</v>
          </cell>
          <cell r="BO223" t="str">
            <v>N/A</v>
          </cell>
          <cell r="BP223">
            <v>0</v>
          </cell>
          <cell r="BQ223">
            <v>-125580707</v>
          </cell>
          <cell r="BR223">
            <v>-257546595</v>
          </cell>
          <cell r="BS223" t="e">
            <v>#N/A</v>
          </cell>
          <cell r="BT223">
            <v>-66152241</v>
          </cell>
          <cell r="BU223">
            <v>-63002907</v>
          </cell>
          <cell r="BV223">
            <v>-6916253</v>
          </cell>
          <cell r="BW223">
            <v>16934161</v>
          </cell>
          <cell r="BX223">
            <v>-2667648</v>
          </cell>
          <cell r="BY223">
            <v>-2299772</v>
          </cell>
          <cell r="BZ223" t="e">
            <v>#N/A</v>
          </cell>
          <cell r="CA223">
            <v>0</v>
          </cell>
          <cell r="CB223">
            <v>179603853</v>
          </cell>
          <cell r="CC223">
            <v>203898687</v>
          </cell>
          <cell r="CD223">
            <v>-266901594</v>
          </cell>
          <cell r="CE223">
            <v>0</v>
          </cell>
          <cell r="CF223">
            <v>-66152241</v>
          </cell>
          <cell r="CG223">
            <v>0</v>
          </cell>
          <cell r="CH223">
            <v>55029073</v>
          </cell>
        </row>
        <row r="224">
          <cell r="B224">
            <v>36073</v>
          </cell>
          <cell r="D224">
            <v>49750965</v>
          </cell>
          <cell r="E224">
            <v>-615155</v>
          </cell>
          <cell r="F224">
            <v>41000924</v>
          </cell>
          <cell r="G224">
            <v>0</v>
          </cell>
          <cell r="H224">
            <v>16627215</v>
          </cell>
          <cell r="I224">
            <v>11197624</v>
          </cell>
          <cell r="J224">
            <v>-3822741</v>
          </cell>
          <cell r="K224">
            <v>2104457</v>
          </cell>
          <cell r="L224">
            <v>3867000</v>
          </cell>
          <cell r="M224">
            <v>2568000</v>
          </cell>
          <cell r="N224">
            <v>8463000</v>
          </cell>
          <cell r="O224">
            <v>475000</v>
          </cell>
          <cell r="P224">
            <v>9416692</v>
          </cell>
          <cell r="Q224">
            <v>0</v>
          </cell>
          <cell r="R224">
            <v>0</v>
          </cell>
          <cell r="S224">
            <v>0</v>
          </cell>
          <cell r="T224">
            <v>4470000</v>
          </cell>
          <cell r="U224">
            <v>14406000</v>
          </cell>
          <cell r="V224">
            <v>-3663000</v>
          </cell>
          <cell r="W224">
            <v>5529000</v>
          </cell>
          <cell r="X224">
            <v>-33357000</v>
          </cell>
          <cell r="Y224">
            <v>0</v>
          </cell>
          <cell r="Z224">
            <v>0</v>
          </cell>
          <cell r="AA224">
            <v>0</v>
          </cell>
          <cell r="AB224">
            <v>0</v>
          </cell>
          <cell r="AC224">
            <v>0</v>
          </cell>
          <cell r="AD224">
            <v>0</v>
          </cell>
          <cell r="AE224">
            <v>1766000</v>
          </cell>
          <cell r="AF224">
            <v>-16000</v>
          </cell>
          <cell r="AG224">
            <v>0</v>
          </cell>
          <cell r="AH224">
            <v>12756081</v>
          </cell>
          <cell r="AI224">
            <v>-18459771</v>
          </cell>
          <cell r="AJ224">
            <v>-75275841</v>
          </cell>
          <cell r="AK224">
            <v>-537693</v>
          </cell>
          <cell r="AL224">
            <v>40916170</v>
          </cell>
          <cell r="AM224">
            <v>-48130481</v>
          </cell>
          <cell r="AN224">
            <v>-84080279</v>
          </cell>
          <cell r="AO224">
            <v>-24044000</v>
          </cell>
          <cell r="AP224">
            <v>-21019656</v>
          </cell>
          <cell r="AQ224">
            <v>-57217000</v>
          </cell>
          <cell r="AR224">
            <v>-10318545</v>
          </cell>
          <cell r="AS224">
            <v>0</v>
          </cell>
          <cell r="AT224">
            <v>-2774000</v>
          </cell>
          <cell r="AU224">
            <v>612000</v>
          </cell>
          <cell r="AV224">
            <v>22946000</v>
          </cell>
          <cell r="AW224">
            <v>0</v>
          </cell>
          <cell r="AX224">
            <v>0</v>
          </cell>
          <cell r="AY224">
            <v>0</v>
          </cell>
          <cell r="AZ224">
            <v>0</v>
          </cell>
          <cell r="BA224">
            <v>9416692</v>
          </cell>
          <cell r="BB224">
            <v>8938000</v>
          </cell>
          <cell r="BC224">
            <v>6435000</v>
          </cell>
          <cell r="BD224">
            <v>173816718</v>
          </cell>
          <cell r="BE224">
            <v>1750000</v>
          </cell>
          <cell r="BF224">
            <v>-27828000</v>
          </cell>
          <cell r="BG224">
            <v>15213000</v>
          </cell>
          <cell r="BH224">
            <v>-140697414</v>
          </cell>
          <cell r="BI224">
            <v>-54779464</v>
          </cell>
          <cell r="BJ224" t="e">
            <v>#N/A</v>
          </cell>
          <cell r="BK224">
            <v>197991255</v>
          </cell>
          <cell r="BL224">
            <v>-275492014</v>
          </cell>
          <cell r="BM224" t="str">
            <v>N/A</v>
          </cell>
          <cell r="BN224" t="str">
            <v>N/A</v>
          </cell>
          <cell r="BO224" t="str">
            <v>N/A</v>
          </cell>
          <cell r="BP224">
            <v>0</v>
          </cell>
          <cell r="BQ224">
            <v>-125900643</v>
          </cell>
          <cell r="BR224">
            <v>-264391359</v>
          </cell>
          <cell r="BS224" t="e">
            <v>#N/A</v>
          </cell>
          <cell r="BT224">
            <v>-77500760</v>
          </cell>
          <cell r="BU224">
            <v>-73875299</v>
          </cell>
          <cell r="BV224">
            <v>-9333713</v>
          </cell>
          <cell r="BW224">
            <v>14734060</v>
          </cell>
          <cell r="BX224">
            <v>-1491561</v>
          </cell>
          <cell r="BY224">
            <v>-2774650</v>
          </cell>
          <cell r="BZ224" t="e">
            <v>#N/A</v>
          </cell>
          <cell r="CA224">
            <v>0</v>
          </cell>
          <cell r="CB224">
            <v>176591367</v>
          </cell>
          <cell r="CC224">
            <v>201381060</v>
          </cell>
          <cell r="CD224">
            <v>-275256358</v>
          </cell>
          <cell r="CE224">
            <v>0</v>
          </cell>
          <cell r="CF224">
            <v>-77500760</v>
          </cell>
          <cell r="CG224">
            <v>0</v>
          </cell>
          <cell r="CH224">
            <v>55824138</v>
          </cell>
        </row>
        <row r="225">
          <cell r="B225">
            <v>36074</v>
          </cell>
          <cell r="D225">
            <v>45681037</v>
          </cell>
          <cell r="E225">
            <v>-629102</v>
          </cell>
          <cell r="F225">
            <v>40934364</v>
          </cell>
          <cell r="G225">
            <v>0</v>
          </cell>
          <cell r="H225">
            <v>16600222</v>
          </cell>
          <cell r="I225">
            <v>11179446</v>
          </cell>
          <cell r="J225">
            <v>-3816535</v>
          </cell>
          <cell r="K225">
            <v>2101041</v>
          </cell>
          <cell r="L225">
            <v>3867000</v>
          </cell>
          <cell r="M225">
            <v>2568000</v>
          </cell>
          <cell r="N225">
            <v>8651000</v>
          </cell>
          <cell r="O225">
            <v>579000</v>
          </cell>
          <cell r="P225">
            <v>9432047</v>
          </cell>
          <cell r="Q225">
            <v>0</v>
          </cell>
          <cell r="R225">
            <v>0</v>
          </cell>
          <cell r="S225">
            <v>0</v>
          </cell>
          <cell r="T225">
            <v>4484000</v>
          </cell>
          <cell r="U225">
            <v>14373000</v>
          </cell>
          <cell r="V225">
            <v>-3742000</v>
          </cell>
          <cell r="W225">
            <v>5439000</v>
          </cell>
          <cell r="X225">
            <v>-32884000</v>
          </cell>
          <cell r="Y225">
            <v>0</v>
          </cell>
          <cell r="Z225">
            <v>0</v>
          </cell>
          <cell r="AA225">
            <v>0</v>
          </cell>
          <cell r="AB225">
            <v>0</v>
          </cell>
          <cell r="AC225">
            <v>0</v>
          </cell>
          <cell r="AD225">
            <v>0</v>
          </cell>
          <cell r="AE225">
            <v>1748000</v>
          </cell>
          <cell r="AF225">
            <v>-26000</v>
          </cell>
          <cell r="AG225">
            <v>0</v>
          </cell>
          <cell r="AH225">
            <v>12862268</v>
          </cell>
          <cell r="AI225">
            <v>-18326128</v>
          </cell>
          <cell r="AJ225">
            <v>-76848220</v>
          </cell>
          <cell r="AK225">
            <v>-537693</v>
          </cell>
          <cell r="AL225">
            <v>39528294</v>
          </cell>
          <cell r="AM225">
            <v>-52252620</v>
          </cell>
          <cell r="AN225">
            <v>-84335746</v>
          </cell>
          <cell r="AO225">
            <v>-24077000</v>
          </cell>
          <cell r="AP225">
            <v>-21282534</v>
          </cell>
          <cell r="AQ225">
            <v>-57140000</v>
          </cell>
          <cell r="AR225">
            <v>-10208997</v>
          </cell>
          <cell r="AS225">
            <v>0</v>
          </cell>
          <cell r="AT225">
            <v>-2773000</v>
          </cell>
          <cell r="AU225">
            <v>612000</v>
          </cell>
          <cell r="AV225">
            <v>22965812</v>
          </cell>
          <cell r="AW225">
            <v>0</v>
          </cell>
          <cell r="AX225">
            <v>0</v>
          </cell>
          <cell r="AY225">
            <v>0</v>
          </cell>
          <cell r="AZ225">
            <v>0</v>
          </cell>
          <cell r="BA225">
            <v>9432047</v>
          </cell>
          <cell r="BB225">
            <v>9230000</v>
          </cell>
          <cell r="BC225">
            <v>6435000</v>
          </cell>
          <cell r="BD225">
            <v>160108486</v>
          </cell>
          <cell r="BE225">
            <v>1722000</v>
          </cell>
          <cell r="BF225">
            <v>-27445000</v>
          </cell>
          <cell r="BG225">
            <v>15115000</v>
          </cell>
          <cell r="BH225">
            <v>-143791681</v>
          </cell>
          <cell r="BI225">
            <v>-54486729</v>
          </cell>
          <cell r="BJ225" t="e">
            <v>#N/A</v>
          </cell>
          <cell r="BK225">
            <v>184576432</v>
          </cell>
          <cell r="BL225">
            <v>-282421563</v>
          </cell>
          <cell r="BM225" t="str">
            <v>N/A</v>
          </cell>
          <cell r="BN225" t="str">
            <v>N/A</v>
          </cell>
          <cell r="BO225" t="str">
            <v>N/A</v>
          </cell>
          <cell r="BP225">
            <v>0</v>
          </cell>
          <cell r="BQ225">
            <v>-129207553</v>
          </cell>
          <cell r="BR225">
            <v>-271335842</v>
          </cell>
          <cell r="BS225" t="e">
            <v>#N/A</v>
          </cell>
          <cell r="BT225">
            <v>-97845132</v>
          </cell>
          <cell r="BU225">
            <v>-94598574</v>
          </cell>
          <cell r="BV225">
            <v>-9318902</v>
          </cell>
          <cell r="BW225">
            <v>14710141</v>
          </cell>
          <cell r="BX225">
            <v>-10257177</v>
          </cell>
          <cell r="BY225">
            <v>-2139734</v>
          </cell>
          <cell r="BZ225" t="e">
            <v>#N/A</v>
          </cell>
          <cell r="CA225">
            <v>0</v>
          </cell>
          <cell r="CB225">
            <v>162248220</v>
          </cell>
          <cell r="CC225">
            <v>187345268</v>
          </cell>
          <cell r="CD225">
            <v>-281943841</v>
          </cell>
          <cell r="CE225">
            <v>0</v>
          </cell>
          <cell r="CF225">
            <v>-97845132</v>
          </cell>
          <cell r="CG225">
            <v>0</v>
          </cell>
          <cell r="CH225">
            <v>54434583</v>
          </cell>
        </row>
        <row r="226">
          <cell r="B226">
            <v>36075</v>
          </cell>
          <cell r="D226">
            <v>35855261</v>
          </cell>
          <cell r="E226">
            <v>-630466</v>
          </cell>
          <cell r="F226">
            <v>41275190</v>
          </cell>
          <cell r="G226">
            <v>0</v>
          </cell>
          <cell r="H226">
            <v>16962714</v>
          </cell>
          <cell r="I226">
            <v>12797516</v>
          </cell>
          <cell r="J226">
            <v>-4025860</v>
          </cell>
          <cell r="K226">
            <v>817084</v>
          </cell>
          <cell r="L226">
            <v>4506000</v>
          </cell>
          <cell r="M226">
            <v>2586000</v>
          </cell>
          <cell r="N226">
            <v>8810000</v>
          </cell>
          <cell r="O226">
            <v>509000</v>
          </cell>
          <cell r="P226">
            <v>9659047</v>
          </cell>
          <cell r="Q226">
            <v>0</v>
          </cell>
          <cell r="R226">
            <v>0</v>
          </cell>
          <cell r="S226">
            <v>0</v>
          </cell>
          <cell r="T226">
            <v>4485000</v>
          </cell>
          <cell r="U226">
            <v>14485000</v>
          </cell>
          <cell r="V226">
            <v>-3772000</v>
          </cell>
          <cell r="W226">
            <v>5484000</v>
          </cell>
          <cell r="X226">
            <v>-32498000</v>
          </cell>
          <cell r="Y226">
            <v>0</v>
          </cell>
          <cell r="Z226">
            <v>0</v>
          </cell>
          <cell r="AA226">
            <v>0</v>
          </cell>
          <cell r="AB226">
            <v>0</v>
          </cell>
          <cell r="AC226">
            <v>0</v>
          </cell>
          <cell r="AD226">
            <v>0</v>
          </cell>
          <cell r="AE226">
            <v>1732000</v>
          </cell>
          <cell r="AF226">
            <v>-26000</v>
          </cell>
          <cell r="AG226">
            <v>0</v>
          </cell>
          <cell r="AH226">
            <v>13415164</v>
          </cell>
          <cell r="AI226">
            <v>-18255339</v>
          </cell>
          <cell r="AJ226">
            <v>-81838521</v>
          </cell>
          <cell r="AK226">
            <v>-537787</v>
          </cell>
          <cell r="AL226">
            <v>40016354</v>
          </cell>
          <cell r="AM226">
            <v>-56092917</v>
          </cell>
          <cell r="AN226">
            <v>-83231449</v>
          </cell>
          <cell r="AO226">
            <v>-24473000</v>
          </cell>
          <cell r="AP226">
            <v>-21451010</v>
          </cell>
          <cell r="AQ226">
            <v>-57146000</v>
          </cell>
          <cell r="AR226">
            <v>-10411613</v>
          </cell>
          <cell r="AS226">
            <v>0</v>
          </cell>
          <cell r="AT226">
            <v>-2768000</v>
          </cell>
          <cell r="AU226">
            <v>612000</v>
          </cell>
          <cell r="AV226">
            <v>22859155</v>
          </cell>
          <cell r="AW226">
            <v>0</v>
          </cell>
          <cell r="AX226">
            <v>0</v>
          </cell>
          <cell r="AY226">
            <v>0</v>
          </cell>
          <cell r="AZ226">
            <v>0</v>
          </cell>
          <cell r="BA226">
            <v>9659047</v>
          </cell>
          <cell r="BB226">
            <v>9319000</v>
          </cell>
          <cell r="BC226">
            <v>7092000</v>
          </cell>
          <cell r="BD226">
            <v>144569389</v>
          </cell>
          <cell r="BE226">
            <v>1706000</v>
          </cell>
          <cell r="BF226">
            <v>-27014000</v>
          </cell>
          <cell r="BG226">
            <v>15198000</v>
          </cell>
          <cell r="BH226">
            <v>-147616587</v>
          </cell>
          <cell r="BI226">
            <v>-54142449</v>
          </cell>
          <cell r="BJ226" t="e">
            <v>#N/A</v>
          </cell>
          <cell r="BK226">
            <v>170008970</v>
          </cell>
          <cell r="BL226">
            <v>-289412962</v>
          </cell>
          <cell r="BM226" t="str">
            <v>N/A</v>
          </cell>
          <cell r="BN226" t="str">
            <v>N/A</v>
          </cell>
          <cell r="BO226" t="str">
            <v>N/A</v>
          </cell>
          <cell r="BP226">
            <v>0</v>
          </cell>
          <cell r="BQ226">
            <v>-133133248</v>
          </cell>
          <cell r="BR226">
            <v>-278555108</v>
          </cell>
          <cell r="BS226" t="e">
            <v>#N/A</v>
          </cell>
          <cell r="BT226">
            <v>-119403992</v>
          </cell>
          <cell r="BU226">
            <v>-115407244</v>
          </cell>
          <cell r="BV226">
            <v>-12717997</v>
          </cell>
          <cell r="BW226">
            <v>14971040</v>
          </cell>
          <cell r="BX226">
            <v>-14317181</v>
          </cell>
          <cell r="BY226">
            <v>-2618428</v>
          </cell>
          <cell r="BZ226" t="e">
            <v>#N/A</v>
          </cell>
          <cell r="CA226">
            <v>0</v>
          </cell>
          <cell r="CB226">
            <v>147187816</v>
          </cell>
          <cell r="CC226">
            <v>173257864</v>
          </cell>
          <cell r="CD226">
            <v>-288665107</v>
          </cell>
          <cell r="CE226">
            <v>0</v>
          </cell>
          <cell r="CF226">
            <v>-119403992</v>
          </cell>
          <cell r="CG226">
            <v>0</v>
          </cell>
          <cell r="CH226">
            <v>55570048</v>
          </cell>
        </row>
        <row r="227">
          <cell r="B227">
            <v>36076</v>
          </cell>
          <cell r="D227">
            <v>14859723</v>
          </cell>
          <cell r="E227">
            <v>-705113</v>
          </cell>
          <cell r="F227">
            <v>41906357</v>
          </cell>
          <cell r="G227">
            <v>0</v>
          </cell>
          <cell r="H227">
            <v>15942733</v>
          </cell>
          <cell r="I227">
            <v>12566315</v>
          </cell>
          <cell r="J227">
            <v>-4309344</v>
          </cell>
          <cell r="K227">
            <v>829470</v>
          </cell>
          <cell r="L227">
            <v>4647000</v>
          </cell>
          <cell r="M227">
            <v>2559000</v>
          </cell>
          <cell r="N227">
            <v>9120000</v>
          </cell>
          <cell r="O227">
            <v>340000</v>
          </cell>
          <cell r="P227">
            <v>10310135</v>
          </cell>
          <cell r="Q227">
            <v>0</v>
          </cell>
          <cell r="R227">
            <v>0</v>
          </cell>
          <cell r="S227">
            <v>0</v>
          </cell>
          <cell r="T227">
            <v>4483000</v>
          </cell>
          <cell r="U227">
            <v>14489000</v>
          </cell>
          <cell r="V227">
            <v>-3801000</v>
          </cell>
          <cell r="W227">
            <v>5388000</v>
          </cell>
          <cell r="X227">
            <v>-34534000</v>
          </cell>
          <cell r="Y227">
            <v>0</v>
          </cell>
          <cell r="Z227">
            <v>0</v>
          </cell>
          <cell r="AA227">
            <v>0</v>
          </cell>
          <cell r="AB227">
            <v>0</v>
          </cell>
          <cell r="AC227">
            <v>0</v>
          </cell>
          <cell r="AD227">
            <v>0</v>
          </cell>
          <cell r="AE227">
            <v>1708000</v>
          </cell>
          <cell r="AF227">
            <v>20000</v>
          </cell>
          <cell r="AG227">
            <v>0</v>
          </cell>
          <cell r="AH227">
            <v>14033824</v>
          </cell>
          <cell r="AI227">
            <v>-18235478</v>
          </cell>
          <cell r="AJ227">
            <v>-84118658</v>
          </cell>
          <cell r="AK227">
            <v>-537795</v>
          </cell>
          <cell r="AL227">
            <v>41527493</v>
          </cell>
          <cell r="AM227">
            <v>-59601250</v>
          </cell>
          <cell r="AN227">
            <v>-84917612</v>
          </cell>
          <cell r="AO227">
            <v>-24916000</v>
          </cell>
          <cell r="AP227">
            <v>-20431564</v>
          </cell>
          <cell r="AQ227">
            <v>-57222000</v>
          </cell>
          <cell r="AR227">
            <v>-10295819</v>
          </cell>
          <cell r="AS227">
            <v>0</v>
          </cell>
          <cell r="AT227">
            <v>-2755000</v>
          </cell>
          <cell r="AU227">
            <v>612000</v>
          </cell>
          <cell r="AV227">
            <v>22445732</v>
          </cell>
          <cell r="AW227">
            <v>0</v>
          </cell>
          <cell r="AX227">
            <v>0</v>
          </cell>
          <cell r="AY227">
            <v>0</v>
          </cell>
          <cell r="AZ227">
            <v>0</v>
          </cell>
          <cell r="BA227">
            <v>10310135</v>
          </cell>
          <cell r="BB227">
            <v>9460000</v>
          </cell>
          <cell r="BC227">
            <v>7206000</v>
          </cell>
          <cell r="BD227">
            <v>93189822</v>
          </cell>
          <cell r="BE227">
            <v>1728000</v>
          </cell>
          <cell r="BF227">
            <v>-29146000</v>
          </cell>
          <cell r="BG227">
            <v>15171000</v>
          </cell>
          <cell r="BH227">
            <v>-150895318</v>
          </cell>
          <cell r="BI227">
            <v>-53483995</v>
          </cell>
          <cell r="BJ227" t="e">
            <v>#N/A</v>
          </cell>
          <cell r="BK227">
            <v>119460844</v>
          </cell>
          <cell r="BL227">
            <v>-296659126</v>
          </cell>
          <cell r="BM227" t="str">
            <v>N/A</v>
          </cell>
          <cell r="BN227" t="str">
            <v>N/A</v>
          </cell>
          <cell r="BO227" t="str">
            <v>N/A</v>
          </cell>
          <cell r="BP227">
            <v>0</v>
          </cell>
          <cell r="BQ227">
            <v>-136460840</v>
          </cell>
          <cell r="BR227">
            <v>-284283295</v>
          </cell>
          <cell r="BS227" t="e">
            <v>#N/A</v>
          </cell>
          <cell r="BT227">
            <v>-177198282</v>
          </cell>
          <cell r="BU227">
            <v>-173559787</v>
          </cell>
          <cell r="BV227">
            <v>-14480426</v>
          </cell>
          <cell r="BW227">
            <v>12921744</v>
          </cell>
          <cell r="BX227">
            <v>-35623173</v>
          </cell>
          <cell r="BY227">
            <v>-2804551</v>
          </cell>
          <cell r="BZ227" t="e">
            <v>#N/A</v>
          </cell>
          <cell r="CA227">
            <v>0</v>
          </cell>
          <cell r="CB227">
            <v>95994373</v>
          </cell>
          <cell r="CC227">
            <v>122970508</v>
          </cell>
          <cell r="CD227">
            <v>-296530294</v>
          </cell>
          <cell r="CE227">
            <v>0</v>
          </cell>
          <cell r="CF227">
            <v>-177198282</v>
          </cell>
          <cell r="CG227">
            <v>0</v>
          </cell>
          <cell r="CH227">
            <v>51380972</v>
          </cell>
        </row>
        <row r="228">
          <cell r="B228">
            <v>36077</v>
          </cell>
          <cell r="D228">
            <v>13171956</v>
          </cell>
          <cell r="E228">
            <v>-778257</v>
          </cell>
          <cell r="F228">
            <v>41266841</v>
          </cell>
          <cell r="G228">
            <v>0</v>
          </cell>
          <cell r="H228">
            <v>15931582</v>
          </cell>
          <cell r="I228">
            <v>14730763</v>
          </cell>
          <cell r="J228">
            <v>-4218005</v>
          </cell>
          <cell r="K228">
            <v>811889</v>
          </cell>
          <cell r="L228">
            <v>4784000</v>
          </cell>
          <cell r="M228">
            <v>2543000</v>
          </cell>
          <cell r="N228">
            <v>9361000</v>
          </cell>
          <cell r="O228">
            <v>272000</v>
          </cell>
          <cell r="P228">
            <v>10238083</v>
          </cell>
          <cell r="Q228">
            <v>0</v>
          </cell>
          <cell r="R228">
            <v>0</v>
          </cell>
          <cell r="S228">
            <v>0</v>
          </cell>
          <cell r="T228">
            <v>4484000</v>
          </cell>
          <cell r="U228">
            <v>14602000</v>
          </cell>
          <cell r="V228">
            <v>-3873000</v>
          </cell>
          <cell r="W228">
            <v>5310000</v>
          </cell>
          <cell r="X228">
            <v>-32767000</v>
          </cell>
          <cell r="Y228">
            <v>0</v>
          </cell>
          <cell r="Z228">
            <v>0</v>
          </cell>
          <cell r="AA228">
            <v>0</v>
          </cell>
          <cell r="AB228">
            <v>0</v>
          </cell>
          <cell r="AC228">
            <v>0</v>
          </cell>
          <cell r="AD228">
            <v>0</v>
          </cell>
          <cell r="AE228">
            <v>1706000</v>
          </cell>
          <cell r="AF228">
            <v>40000</v>
          </cell>
          <cell r="AG228">
            <v>0</v>
          </cell>
          <cell r="AH228">
            <v>12729242</v>
          </cell>
          <cell r="AI228">
            <v>-18283242</v>
          </cell>
          <cell r="AJ228">
            <v>-84670910</v>
          </cell>
          <cell r="AK228">
            <v>-542851</v>
          </cell>
          <cell r="AL228">
            <v>40037441</v>
          </cell>
          <cell r="AM228">
            <v>-64478364</v>
          </cell>
          <cell r="AN228">
            <v>-84495980</v>
          </cell>
          <cell r="AO228">
            <v>-25064000</v>
          </cell>
          <cell r="AP228">
            <v>-20490286</v>
          </cell>
          <cell r="AQ228">
            <v>-56076000</v>
          </cell>
          <cell r="AR228">
            <v>-10358534</v>
          </cell>
          <cell r="AS228">
            <v>0</v>
          </cell>
          <cell r="AT228">
            <v>-2742000</v>
          </cell>
          <cell r="AU228">
            <v>612000</v>
          </cell>
          <cell r="AV228">
            <v>22435462</v>
          </cell>
          <cell r="AW228">
            <v>0</v>
          </cell>
          <cell r="AX228">
            <v>0</v>
          </cell>
          <cell r="AY228">
            <v>0</v>
          </cell>
          <cell r="AZ228">
            <v>0</v>
          </cell>
          <cell r="BA228">
            <v>10238083</v>
          </cell>
          <cell r="BB228">
            <v>9633000</v>
          </cell>
          <cell r="BC228">
            <v>7327000</v>
          </cell>
          <cell r="BD228">
            <v>103557443</v>
          </cell>
          <cell r="BE228">
            <v>1746000</v>
          </cell>
          <cell r="BF228">
            <v>-27457000</v>
          </cell>
          <cell r="BG228">
            <v>15213000</v>
          </cell>
          <cell r="BH228">
            <v>-152714080</v>
          </cell>
          <cell r="BI228">
            <v>-53705292</v>
          </cell>
          <cell r="BJ228" t="e">
            <v>#N/A</v>
          </cell>
          <cell r="BK228">
            <v>129977270</v>
          </cell>
          <cell r="BL228">
            <v>-301886021</v>
          </cell>
          <cell r="BM228" t="str">
            <v>N/A</v>
          </cell>
          <cell r="BN228" t="str">
            <v>N/A</v>
          </cell>
          <cell r="BO228" t="str">
            <v>N/A</v>
          </cell>
          <cell r="BP228">
            <v>0</v>
          </cell>
          <cell r="BQ228">
            <v>-138303838</v>
          </cell>
          <cell r="BR228">
            <v>-291203198</v>
          </cell>
          <cell r="BS228" t="e">
            <v>#N/A</v>
          </cell>
          <cell r="BT228">
            <v>-171908752</v>
          </cell>
          <cell r="BU228">
            <v>-168556543</v>
          </cell>
          <cell r="BV228">
            <v>-13777054</v>
          </cell>
          <cell r="BW228">
            <v>11799363</v>
          </cell>
          <cell r="BX228">
            <v>-10842634</v>
          </cell>
          <cell r="BY228">
            <v>-2389128</v>
          </cell>
          <cell r="BZ228" t="e">
            <v>#N/A</v>
          </cell>
          <cell r="CA228">
            <v>0</v>
          </cell>
          <cell r="CB228">
            <v>105946572</v>
          </cell>
          <cell r="CC228">
            <v>133144655</v>
          </cell>
          <cell r="CD228">
            <v>-301701197</v>
          </cell>
          <cell r="CE228">
            <v>0</v>
          </cell>
          <cell r="CF228">
            <v>-171908752</v>
          </cell>
          <cell r="CG228">
            <v>0</v>
          </cell>
          <cell r="CH228">
            <v>37071871</v>
          </cell>
        </row>
        <row r="229">
          <cell r="B229">
            <v>36080</v>
          </cell>
          <cell r="D229">
            <v>13089984</v>
          </cell>
          <cell r="E229">
            <v>0</v>
          </cell>
          <cell r="F229">
            <v>40584946</v>
          </cell>
          <cell r="G229">
            <v>0</v>
          </cell>
          <cell r="H229">
            <v>16206832</v>
          </cell>
          <cell r="I229">
            <v>10852167</v>
          </cell>
          <cell r="J229">
            <v>-4270505</v>
          </cell>
          <cell r="K229">
            <v>802512</v>
          </cell>
          <cell r="L229">
            <v>4784000</v>
          </cell>
          <cell r="M229">
            <v>2543000</v>
          </cell>
          <cell r="N229">
            <v>9361000</v>
          </cell>
          <cell r="O229">
            <v>272000</v>
          </cell>
          <cell r="P229">
            <v>10185427</v>
          </cell>
          <cell r="Q229">
            <v>0</v>
          </cell>
          <cell r="R229">
            <v>0</v>
          </cell>
          <cell r="S229">
            <v>0</v>
          </cell>
          <cell r="T229">
            <v>4484000</v>
          </cell>
          <cell r="U229">
            <v>14602000</v>
          </cell>
          <cell r="V229">
            <v>-3873000</v>
          </cell>
          <cell r="W229">
            <v>5310000</v>
          </cell>
          <cell r="X229">
            <v>-32767000</v>
          </cell>
          <cell r="Y229">
            <v>0</v>
          </cell>
          <cell r="Z229">
            <v>0</v>
          </cell>
          <cell r="AA229">
            <v>0</v>
          </cell>
          <cell r="AB229">
            <v>0</v>
          </cell>
          <cell r="AC229">
            <v>0</v>
          </cell>
          <cell r="AD229">
            <v>0</v>
          </cell>
          <cell r="AE229">
            <v>1702000</v>
          </cell>
          <cell r="AF229">
            <v>89000</v>
          </cell>
          <cell r="AG229">
            <v>0</v>
          </cell>
          <cell r="AH229">
            <v>12727548</v>
          </cell>
          <cell r="AI229">
            <v>-18328485</v>
          </cell>
          <cell r="AJ229">
            <v>-84495983</v>
          </cell>
          <cell r="AK229">
            <v>-542820</v>
          </cell>
          <cell r="AL229">
            <v>40985270</v>
          </cell>
          <cell r="AM229">
            <v>-64392938</v>
          </cell>
          <cell r="AN229">
            <v>-84309297</v>
          </cell>
          <cell r="AO229">
            <v>-25214000</v>
          </cell>
          <cell r="AP229">
            <v>-20448218</v>
          </cell>
          <cell r="AQ229">
            <v>-56051000</v>
          </cell>
          <cell r="AR229">
            <v>-10360810</v>
          </cell>
          <cell r="AS229">
            <v>0</v>
          </cell>
          <cell r="AT229">
            <v>-2741000</v>
          </cell>
          <cell r="AU229">
            <v>612000</v>
          </cell>
          <cell r="AV229">
            <v>22500462</v>
          </cell>
          <cell r="AW229">
            <v>0</v>
          </cell>
          <cell r="AX229">
            <v>0</v>
          </cell>
          <cell r="AY229">
            <v>0</v>
          </cell>
          <cell r="AZ229">
            <v>0</v>
          </cell>
          <cell r="BA229">
            <v>10185427</v>
          </cell>
          <cell r="BB229">
            <v>9633000</v>
          </cell>
          <cell r="BC229">
            <v>7327000</v>
          </cell>
          <cell r="BD229">
            <v>94081068</v>
          </cell>
          <cell r="BE229">
            <v>1791000</v>
          </cell>
          <cell r="BF229">
            <v>-27457000</v>
          </cell>
          <cell r="BG229">
            <v>15213000</v>
          </cell>
          <cell r="BH229">
            <v>-151533853</v>
          </cell>
          <cell r="BI229">
            <v>-53684262</v>
          </cell>
          <cell r="BJ229" t="e">
            <v>#N/A</v>
          </cell>
          <cell r="BK229">
            <v>121226495</v>
          </cell>
          <cell r="BL229">
            <v>-300512270</v>
          </cell>
          <cell r="BM229" t="str">
            <v>N/A</v>
          </cell>
          <cell r="BN229" t="str">
            <v>N/A</v>
          </cell>
          <cell r="BO229" t="str">
            <v>N/A</v>
          </cell>
          <cell r="BP229">
            <v>0</v>
          </cell>
          <cell r="BQ229">
            <v>-137078368</v>
          </cell>
          <cell r="BR229">
            <v>-289982515</v>
          </cell>
          <cell r="BS229" t="e">
            <v>#N/A</v>
          </cell>
          <cell r="BT229">
            <v>-179285775</v>
          </cell>
          <cell r="BU229">
            <v>-177226212</v>
          </cell>
          <cell r="BV229">
            <v>-18752805</v>
          </cell>
          <cell r="BW229">
            <v>12737059</v>
          </cell>
          <cell r="BX229">
            <v>-8720584</v>
          </cell>
          <cell r="BY229">
            <v>-1982807</v>
          </cell>
          <cell r="BZ229" t="e">
            <v>#N/A</v>
          </cell>
          <cell r="CA229">
            <v>0</v>
          </cell>
          <cell r="CB229">
            <v>96063875</v>
          </cell>
          <cell r="CC229">
            <v>123209303</v>
          </cell>
          <cell r="CD229">
            <v>-300435514</v>
          </cell>
          <cell r="CE229">
            <v>0</v>
          </cell>
          <cell r="CF229">
            <v>-179285775</v>
          </cell>
          <cell r="CG229">
            <v>0</v>
          </cell>
          <cell r="CH229">
            <v>33534269</v>
          </cell>
        </row>
        <row r="230">
          <cell r="B230">
            <v>36081</v>
          </cell>
          <cell r="D230">
            <v>13153579</v>
          </cell>
          <cell r="E230">
            <v>-793476</v>
          </cell>
          <cell r="F230">
            <v>41004441</v>
          </cell>
          <cell r="G230">
            <v>0</v>
          </cell>
          <cell r="H230">
            <v>15903342</v>
          </cell>
          <cell r="I230">
            <v>10324052</v>
          </cell>
          <cell r="J230">
            <v>-4136564</v>
          </cell>
          <cell r="K230">
            <v>806411</v>
          </cell>
          <cell r="L230">
            <v>4673000</v>
          </cell>
          <cell r="M230">
            <v>2539000</v>
          </cell>
          <cell r="N230">
            <v>9361000</v>
          </cell>
          <cell r="O230">
            <v>272000</v>
          </cell>
          <cell r="P230">
            <v>10217580</v>
          </cell>
          <cell r="Q230">
            <v>0</v>
          </cell>
          <cell r="R230">
            <v>0</v>
          </cell>
          <cell r="S230">
            <v>0</v>
          </cell>
          <cell r="T230">
            <v>4484000</v>
          </cell>
          <cell r="U230">
            <v>14699000</v>
          </cell>
          <cell r="V230">
            <v>-4422000</v>
          </cell>
          <cell r="W230">
            <v>5403000</v>
          </cell>
          <cell r="X230">
            <v>-29175000</v>
          </cell>
          <cell r="Y230">
            <v>0</v>
          </cell>
          <cell r="Z230">
            <v>0</v>
          </cell>
          <cell r="AA230">
            <v>0</v>
          </cell>
          <cell r="AB230">
            <v>0</v>
          </cell>
          <cell r="AC230">
            <v>0</v>
          </cell>
          <cell r="AD230">
            <v>0</v>
          </cell>
          <cell r="AE230">
            <v>1676000</v>
          </cell>
          <cell r="AF230">
            <v>88000</v>
          </cell>
          <cell r="AG230">
            <v>0</v>
          </cell>
          <cell r="AH230">
            <v>11932387</v>
          </cell>
          <cell r="AI230">
            <v>-18303768</v>
          </cell>
          <cell r="AJ230">
            <v>-85054013</v>
          </cell>
          <cell r="AK230">
            <v>-542822</v>
          </cell>
          <cell r="AL230">
            <v>41358412</v>
          </cell>
          <cell r="AM230">
            <v>-67649754</v>
          </cell>
          <cell r="AN230">
            <v>-84207676</v>
          </cell>
          <cell r="AO230">
            <v>-25214000</v>
          </cell>
          <cell r="AP230">
            <v>-20414780</v>
          </cell>
          <cell r="AQ230">
            <v>-55888000</v>
          </cell>
          <cell r="AR230">
            <v>-10456080</v>
          </cell>
          <cell r="AS230">
            <v>0</v>
          </cell>
          <cell r="AT230">
            <v>-2745000</v>
          </cell>
          <cell r="AU230">
            <v>612000</v>
          </cell>
          <cell r="AV230">
            <v>22389298</v>
          </cell>
          <cell r="AW230">
            <v>0</v>
          </cell>
          <cell r="AX230">
            <v>0</v>
          </cell>
          <cell r="AY230">
            <v>0</v>
          </cell>
          <cell r="AZ230">
            <v>0</v>
          </cell>
          <cell r="BA230">
            <v>10217580</v>
          </cell>
          <cell r="BB230">
            <v>9633000</v>
          </cell>
          <cell r="BC230">
            <v>7212000</v>
          </cell>
          <cell r="BD230">
            <v>96265953</v>
          </cell>
          <cell r="BE230">
            <v>1764000</v>
          </cell>
          <cell r="BF230">
            <v>-23772000</v>
          </cell>
          <cell r="BG230">
            <v>14761000</v>
          </cell>
          <cell r="BH230">
            <v>-151707569</v>
          </cell>
          <cell r="BI230">
            <v>-54411693</v>
          </cell>
          <cell r="BJ230" t="e">
            <v>#N/A</v>
          </cell>
          <cell r="BK230">
            <v>122535057</v>
          </cell>
          <cell r="BL230">
            <v>-301430795</v>
          </cell>
          <cell r="BM230" t="str">
            <v>N/A</v>
          </cell>
          <cell r="BN230" t="str">
            <v>N/A</v>
          </cell>
          <cell r="BO230" t="str">
            <v>N/A</v>
          </cell>
          <cell r="BP230">
            <v>0</v>
          </cell>
          <cell r="BQ230">
            <v>-137825801</v>
          </cell>
          <cell r="BR230">
            <v>-294025314</v>
          </cell>
          <cell r="BS230" t="e">
            <v>#N/A</v>
          </cell>
          <cell r="BT230">
            <v>-178895739</v>
          </cell>
          <cell r="BU230">
            <v>-176283324</v>
          </cell>
          <cell r="BV230">
            <v>-17698769</v>
          </cell>
          <cell r="BW230">
            <v>11990200</v>
          </cell>
          <cell r="BX230">
            <v>-9496777</v>
          </cell>
          <cell r="BY230">
            <v>-1660457</v>
          </cell>
          <cell r="BZ230" t="e">
            <v>#N/A</v>
          </cell>
          <cell r="CA230">
            <v>0</v>
          </cell>
          <cell r="CB230">
            <v>97926410</v>
          </cell>
          <cell r="CC230">
            <v>124988990</v>
          </cell>
          <cell r="CD230">
            <v>-301272313</v>
          </cell>
          <cell r="CE230">
            <v>0</v>
          </cell>
          <cell r="CF230">
            <v>-178895739</v>
          </cell>
          <cell r="CG230">
            <v>0</v>
          </cell>
          <cell r="CH230">
            <v>36076494</v>
          </cell>
        </row>
        <row r="231">
          <cell r="B231">
            <v>36082</v>
          </cell>
          <cell r="D231">
            <v>16563147</v>
          </cell>
          <cell r="E231">
            <v>-787214</v>
          </cell>
          <cell r="F231">
            <v>41026588</v>
          </cell>
          <cell r="G231">
            <v>0</v>
          </cell>
          <cell r="H231">
            <v>15911931</v>
          </cell>
          <cell r="I231">
            <v>10329628</v>
          </cell>
          <cell r="J231">
            <v>-4138798</v>
          </cell>
          <cell r="K231">
            <v>806846</v>
          </cell>
          <cell r="L231">
            <v>4585000</v>
          </cell>
          <cell r="M231">
            <v>2598000</v>
          </cell>
          <cell r="N231">
            <v>9135000</v>
          </cell>
          <cell r="O231">
            <v>165000</v>
          </cell>
          <cell r="P231">
            <v>10155713</v>
          </cell>
          <cell r="Q231">
            <v>0</v>
          </cell>
          <cell r="R231">
            <v>0</v>
          </cell>
          <cell r="S231">
            <v>0</v>
          </cell>
          <cell r="T231">
            <v>4393000</v>
          </cell>
          <cell r="U231">
            <v>14728000</v>
          </cell>
          <cell r="V231">
            <v>-4169000</v>
          </cell>
          <cell r="W231">
            <v>5457000</v>
          </cell>
          <cell r="X231">
            <v>-29598000</v>
          </cell>
          <cell r="Y231">
            <v>0</v>
          </cell>
          <cell r="Z231">
            <v>0</v>
          </cell>
          <cell r="AA231">
            <v>0</v>
          </cell>
          <cell r="AB231">
            <v>0</v>
          </cell>
          <cell r="AC231">
            <v>0</v>
          </cell>
          <cell r="AD231">
            <v>0</v>
          </cell>
          <cell r="AE231">
            <v>1667000</v>
          </cell>
          <cell r="AF231">
            <v>88000</v>
          </cell>
          <cell r="AG231">
            <v>0</v>
          </cell>
          <cell r="AH231">
            <v>12131942</v>
          </cell>
          <cell r="AI231">
            <v>-18282657</v>
          </cell>
          <cell r="AJ231">
            <v>-85711740</v>
          </cell>
          <cell r="AK231">
            <v>-542879</v>
          </cell>
          <cell r="AL231">
            <v>39996712</v>
          </cell>
          <cell r="AM231">
            <v>-71524318</v>
          </cell>
          <cell r="AN231">
            <v>-81244662</v>
          </cell>
          <cell r="AO231">
            <v>-27182000</v>
          </cell>
          <cell r="AP231">
            <v>-21851322</v>
          </cell>
          <cell r="AQ231">
            <v>-55715000</v>
          </cell>
          <cell r="AR231">
            <v>-10670304</v>
          </cell>
          <cell r="AS231">
            <v>0</v>
          </cell>
          <cell r="AT231">
            <v>-2749000</v>
          </cell>
          <cell r="AU231">
            <v>612000</v>
          </cell>
          <cell r="AV231">
            <v>22151298</v>
          </cell>
          <cell r="AW231">
            <v>0</v>
          </cell>
          <cell r="AX231">
            <v>0</v>
          </cell>
          <cell r="AY231">
            <v>0</v>
          </cell>
          <cell r="AZ231">
            <v>0</v>
          </cell>
          <cell r="BA231">
            <v>10155713</v>
          </cell>
          <cell r="BB231">
            <v>9300000</v>
          </cell>
          <cell r="BC231">
            <v>7183000</v>
          </cell>
          <cell r="BD231">
            <v>102541480</v>
          </cell>
          <cell r="BE231">
            <v>1755000</v>
          </cell>
          <cell r="BF231">
            <v>-24141000</v>
          </cell>
          <cell r="BG231">
            <v>14952000</v>
          </cell>
          <cell r="BH231">
            <v>-152952928</v>
          </cell>
          <cell r="BI231">
            <v>-54253362</v>
          </cell>
          <cell r="BJ231" t="e">
            <v>#N/A</v>
          </cell>
          <cell r="BK231">
            <v>128392979</v>
          </cell>
          <cell r="BL231">
            <v>-308015929</v>
          </cell>
          <cell r="BM231" t="str">
            <v>N/A</v>
          </cell>
          <cell r="BN231" t="str">
            <v>N/A</v>
          </cell>
          <cell r="BO231" t="str">
            <v>N/A</v>
          </cell>
          <cell r="BP231">
            <v>0</v>
          </cell>
          <cell r="BQ231">
            <v>-138839271</v>
          </cell>
          <cell r="BR231">
            <v>-298744906</v>
          </cell>
          <cell r="BS231" t="e">
            <v>#N/A</v>
          </cell>
          <cell r="BT231">
            <v>-179622951</v>
          </cell>
          <cell r="BU231">
            <v>-174889074</v>
          </cell>
          <cell r="BV231">
            <v>-16807931</v>
          </cell>
          <cell r="BW231">
            <v>11996676</v>
          </cell>
          <cell r="BX231">
            <v>-9501906</v>
          </cell>
          <cell r="BY231">
            <v>-2109639</v>
          </cell>
          <cell r="BZ231" t="e">
            <v>#N/A</v>
          </cell>
          <cell r="CA231">
            <v>0</v>
          </cell>
          <cell r="CB231">
            <v>104651119</v>
          </cell>
          <cell r="CC231">
            <v>131289831</v>
          </cell>
          <cell r="CD231">
            <v>-306178905</v>
          </cell>
          <cell r="CE231">
            <v>0</v>
          </cell>
          <cell r="CF231">
            <v>-179622951</v>
          </cell>
          <cell r="CG231">
            <v>0</v>
          </cell>
          <cell r="CH231">
            <v>38464937</v>
          </cell>
        </row>
        <row r="232">
          <cell r="B232">
            <v>36083</v>
          </cell>
          <cell r="D232">
            <v>16718109</v>
          </cell>
          <cell r="E232">
            <v>-805444</v>
          </cell>
          <cell r="F232">
            <v>41520920</v>
          </cell>
          <cell r="G232">
            <v>0</v>
          </cell>
          <cell r="H232">
            <v>15474138</v>
          </cell>
          <cell r="I232">
            <v>12030076</v>
          </cell>
          <cell r="J232">
            <v>-4185005</v>
          </cell>
          <cell r="K232">
            <v>809031</v>
          </cell>
          <cell r="L232">
            <v>4524000</v>
          </cell>
          <cell r="M232">
            <v>2609000</v>
          </cell>
          <cell r="N232">
            <v>9182000</v>
          </cell>
          <cell r="O232">
            <v>417000</v>
          </cell>
          <cell r="P232">
            <v>6166903</v>
          </cell>
          <cell r="Q232">
            <v>0</v>
          </cell>
          <cell r="R232">
            <v>0</v>
          </cell>
          <cell r="S232">
            <v>0</v>
          </cell>
          <cell r="T232">
            <v>4395000</v>
          </cell>
          <cell r="U232">
            <v>14728000</v>
          </cell>
          <cell r="V232">
            <v>-4189000</v>
          </cell>
          <cell r="W232">
            <v>5454000</v>
          </cell>
          <cell r="X232">
            <v>-24625000</v>
          </cell>
          <cell r="Y232">
            <v>0</v>
          </cell>
          <cell r="Z232">
            <v>0</v>
          </cell>
          <cell r="AA232">
            <v>0</v>
          </cell>
          <cell r="AB232">
            <v>0</v>
          </cell>
          <cell r="AC232">
            <v>0</v>
          </cell>
          <cell r="AD232">
            <v>0</v>
          </cell>
          <cell r="AE232">
            <v>1664000</v>
          </cell>
          <cell r="AF232">
            <v>88000</v>
          </cell>
          <cell r="AG232">
            <v>0</v>
          </cell>
          <cell r="AH232">
            <v>12762533</v>
          </cell>
          <cell r="AI232">
            <v>-18248590</v>
          </cell>
          <cell r="AJ232">
            <v>-92438268</v>
          </cell>
          <cell r="AK232">
            <v>-542881</v>
          </cell>
          <cell r="AL232">
            <v>41267167</v>
          </cell>
          <cell r="AM232">
            <v>-72299974</v>
          </cell>
          <cell r="AN232">
            <v>-81819526</v>
          </cell>
          <cell r="AO232">
            <v>-25288000</v>
          </cell>
          <cell r="AP232">
            <v>-23269556</v>
          </cell>
          <cell r="AQ232">
            <v>-55814000</v>
          </cell>
          <cell r="AR232">
            <v>-10730261</v>
          </cell>
          <cell r="AS232">
            <v>0</v>
          </cell>
          <cell r="AT232">
            <v>-2747000</v>
          </cell>
          <cell r="AU232">
            <v>612000</v>
          </cell>
          <cell r="AV232">
            <v>22191298</v>
          </cell>
          <cell r="AW232">
            <v>0</v>
          </cell>
          <cell r="AX232">
            <v>0</v>
          </cell>
          <cell r="AY232">
            <v>0</v>
          </cell>
          <cell r="AZ232">
            <v>0</v>
          </cell>
          <cell r="BA232">
            <v>6166903</v>
          </cell>
          <cell r="BB232">
            <v>9599000</v>
          </cell>
          <cell r="BC232">
            <v>7133000</v>
          </cell>
          <cell r="BD232">
            <v>107932276</v>
          </cell>
          <cell r="BE232">
            <v>1752000</v>
          </cell>
          <cell r="BF232">
            <v>-19171000</v>
          </cell>
          <cell r="BG232">
            <v>14934000</v>
          </cell>
          <cell r="BH232">
            <v>-157013800</v>
          </cell>
          <cell r="BI232">
            <v>-53781728</v>
          </cell>
          <cell r="BJ232" t="e">
            <v>#N/A</v>
          </cell>
          <cell r="BK232">
            <v>130025735</v>
          </cell>
          <cell r="BL232">
            <v>-308850057</v>
          </cell>
          <cell r="BM232" t="str">
            <v>N/A</v>
          </cell>
          <cell r="BN232" t="str">
            <v>N/A</v>
          </cell>
          <cell r="BO232" t="str">
            <v>N/A</v>
          </cell>
          <cell r="BP232">
            <v>0</v>
          </cell>
          <cell r="BQ232">
            <v>-142954210</v>
          </cell>
          <cell r="BR232">
            <v>-303151800</v>
          </cell>
          <cell r="BS232" t="e">
            <v>#N/A</v>
          </cell>
          <cell r="BT232">
            <v>-178824323</v>
          </cell>
          <cell r="BU232">
            <v>-172479059</v>
          </cell>
          <cell r="BV232">
            <v>-18491423</v>
          </cell>
          <cell r="BW232">
            <v>11991023</v>
          </cell>
          <cell r="BX232">
            <v>-4350199</v>
          </cell>
          <cell r="BY232">
            <v>-2326562</v>
          </cell>
          <cell r="BZ232" t="e">
            <v>#N/A</v>
          </cell>
          <cell r="CA232">
            <v>0</v>
          </cell>
          <cell r="CB232">
            <v>110258837</v>
          </cell>
          <cell r="CC232">
            <v>133157740</v>
          </cell>
          <cell r="CD232">
            <v>-305636799</v>
          </cell>
          <cell r="CE232">
            <v>0</v>
          </cell>
          <cell r="CF232">
            <v>-178824323</v>
          </cell>
          <cell r="CG232">
            <v>0</v>
          </cell>
          <cell r="CH232">
            <v>38742167</v>
          </cell>
        </row>
        <row r="233">
          <cell r="B233">
            <v>36084</v>
          </cell>
          <cell r="D233">
            <v>17154499</v>
          </cell>
          <cell r="E233">
            <v>-790173</v>
          </cell>
          <cell r="F233">
            <v>42377667</v>
          </cell>
          <cell r="G233">
            <v>0</v>
          </cell>
          <cell r="H233">
            <v>15695137</v>
          </cell>
          <cell r="I233">
            <v>11899581</v>
          </cell>
          <cell r="J233">
            <v>-4244774</v>
          </cell>
          <cell r="K233">
            <v>-389033</v>
          </cell>
          <cell r="L233">
            <v>5068000</v>
          </cell>
          <cell r="M233">
            <v>2596000</v>
          </cell>
          <cell r="N233">
            <v>9182000</v>
          </cell>
          <cell r="O233">
            <v>417000</v>
          </cell>
          <cell r="P233">
            <v>10506114</v>
          </cell>
          <cell r="Q233">
            <v>0</v>
          </cell>
          <cell r="R233">
            <v>0</v>
          </cell>
          <cell r="S233">
            <v>0</v>
          </cell>
          <cell r="T233">
            <v>4403000</v>
          </cell>
          <cell r="U233">
            <v>14591000</v>
          </cell>
          <cell r="V233">
            <v>-4249000</v>
          </cell>
          <cell r="W233">
            <v>5908000</v>
          </cell>
          <cell r="X233">
            <v>-23871000</v>
          </cell>
          <cell r="Y233">
            <v>0</v>
          </cell>
          <cell r="Z233">
            <v>0</v>
          </cell>
          <cell r="AA233">
            <v>0</v>
          </cell>
          <cell r="AB233">
            <v>0</v>
          </cell>
          <cell r="AC233">
            <v>0</v>
          </cell>
          <cell r="AD233">
            <v>0</v>
          </cell>
          <cell r="AE233">
            <v>1651000</v>
          </cell>
          <cell r="AF233">
            <v>88000</v>
          </cell>
          <cell r="AG233">
            <v>0</v>
          </cell>
          <cell r="AH233">
            <v>12058657</v>
          </cell>
          <cell r="AI233">
            <v>-18198896</v>
          </cell>
          <cell r="AJ233">
            <v>-106650236</v>
          </cell>
          <cell r="AK233">
            <v>-543115</v>
          </cell>
          <cell r="AL233">
            <v>41337097</v>
          </cell>
          <cell r="AM233">
            <v>-69224019</v>
          </cell>
          <cell r="AN233">
            <v>-81376724</v>
          </cell>
          <cell r="AO233">
            <v>-25694000</v>
          </cell>
          <cell r="AP233">
            <v>-23132222</v>
          </cell>
          <cell r="AQ233">
            <v>-55610000</v>
          </cell>
          <cell r="AR233">
            <v>-10973729</v>
          </cell>
          <cell r="AS233">
            <v>0</v>
          </cell>
          <cell r="AT233">
            <v>-2747000</v>
          </cell>
          <cell r="AU233">
            <v>612000</v>
          </cell>
          <cell r="AV233">
            <v>22211298</v>
          </cell>
          <cell r="AW233">
            <v>0</v>
          </cell>
          <cell r="AX233">
            <v>0</v>
          </cell>
          <cell r="AY233">
            <v>0</v>
          </cell>
          <cell r="AZ233">
            <v>0</v>
          </cell>
          <cell r="BA233">
            <v>10506114</v>
          </cell>
          <cell r="BB233">
            <v>9599000</v>
          </cell>
          <cell r="BC233">
            <v>7664000</v>
          </cell>
          <cell r="BD233">
            <v>108115184</v>
          </cell>
          <cell r="BE233">
            <v>1739000</v>
          </cell>
          <cell r="BF233">
            <v>-17963000</v>
          </cell>
          <cell r="BG233">
            <v>14745000</v>
          </cell>
          <cell r="BH233">
            <v>-171049576</v>
          </cell>
          <cell r="BI233">
            <v>-54525072</v>
          </cell>
          <cell r="BJ233" t="e">
            <v>#N/A</v>
          </cell>
          <cell r="BK233">
            <v>135094125</v>
          </cell>
          <cell r="BL233">
            <v>-319409888</v>
          </cell>
          <cell r="BM233" t="str">
            <v>N/A</v>
          </cell>
          <cell r="BN233" t="str">
            <v>N/A</v>
          </cell>
          <cell r="BO233" t="str">
            <v>N/A</v>
          </cell>
          <cell r="BP233">
            <v>0</v>
          </cell>
          <cell r="BQ233">
            <v>-157099680</v>
          </cell>
          <cell r="BR233">
            <v>-314874965</v>
          </cell>
          <cell r="BS233" t="e">
            <v>#N/A</v>
          </cell>
          <cell r="BT233">
            <v>-184315764</v>
          </cell>
          <cell r="BU233">
            <v>-178016496</v>
          </cell>
          <cell r="BV233">
            <v>-19781215</v>
          </cell>
          <cell r="BW233">
            <v>12162276</v>
          </cell>
          <cell r="BX233">
            <v>-3556450</v>
          </cell>
          <cell r="BY233">
            <v>-2453170</v>
          </cell>
          <cell r="BZ233" t="e">
            <v>#N/A</v>
          </cell>
          <cell r="CA233">
            <v>0</v>
          </cell>
          <cell r="CB233">
            <v>110568354</v>
          </cell>
          <cell r="CC233">
            <v>138337468</v>
          </cell>
          <cell r="CD233">
            <v>-316353964</v>
          </cell>
          <cell r="CE233">
            <v>0</v>
          </cell>
          <cell r="CF233">
            <v>-184315764</v>
          </cell>
          <cell r="CG233">
            <v>0</v>
          </cell>
          <cell r="CH233">
            <v>39250666</v>
          </cell>
        </row>
        <row r="234">
          <cell r="B234">
            <v>36087</v>
          </cell>
          <cell r="D234">
            <v>17017990</v>
          </cell>
          <cell r="E234">
            <v>-812355</v>
          </cell>
          <cell r="F234">
            <v>42275126</v>
          </cell>
          <cell r="G234">
            <v>0</v>
          </cell>
          <cell r="H234">
            <v>15622196</v>
          </cell>
          <cell r="I234">
            <v>11438848</v>
          </cell>
          <cell r="J234">
            <v>-4319829</v>
          </cell>
          <cell r="K234">
            <v>-387225</v>
          </cell>
          <cell r="L234">
            <v>4864000</v>
          </cell>
          <cell r="M234">
            <v>2599000</v>
          </cell>
          <cell r="N234">
            <v>9295000</v>
          </cell>
          <cell r="O234">
            <v>413000</v>
          </cell>
          <cell r="P234">
            <v>6220100</v>
          </cell>
          <cell r="Q234">
            <v>0</v>
          </cell>
          <cell r="R234">
            <v>0</v>
          </cell>
          <cell r="S234">
            <v>0</v>
          </cell>
          <cell r="T234">
            <v>4392000</v>
          </cell>
          <cell r="U234">
            <v>14593000</v>
          </cell>
          <cell r="V234">
            <v>-4225000</v>
          </cell>
          <cell r="W234">
            <v>6088000</v>
          </cell>
          <cell r="X234">
            <v>-20726000</v>
          </cell>
          <cell r="Y234">
            <v>0</v>
          </cell>
          <cell r="Z234">
            <v>0</v>
          </cell>
          <cell r="AA234">
            <v>0</v>
          </cell>
          <cell r="AB234">
            <v>0</v>
          </cell>
          <cell r="AC234">
            <v>0</v>
          </cell>
          <cell r="AD234">
            <v>0</v>
          </cell>
          <cell r="AE234">
            <v>1643000</v>
          </cell>
          <cell r="AF234">
            <v>89000</v>
          </cell>
          <cell r="AG234">
            <v>0</v>
          </cell>
          <cell r="AH234">
            <v>12182463</v>
          </cell>
          <cell r="AI234">
            <v>-18371004</v>
          </cell>
          <cell r="AJ234">
            <v>-108346007</v>
          </cell>
          <cell r="AK234">
            <v>-543127</v>
          </cell>
          <cell r="AL234">
            <v>42488763</v>
          </cell>
          <cell r="AM234">
            <v>-69745536</v>
          </cell>
          <cell r="AN234">
            <v>-81860943</v>
          </cell>
          <cell r="AO234">
            <v>-25444000</v>
          </cell>
          <cell r="AP234">
            <v>-25235976</v>
          </cell>
          <cell r="AQ234">
            <v>-55731000</v>
          </cell>
          <cell r="AR234">
            <v>-10992668</v>
          </cell>
          <cell r="AS234">
            <v>0</v>
          </cell>
          <cell r="AT234">
            <v>-2191000</v>
          </cell>
          <cell r="AU234">
            <v>612000</v>
          </cell>
          <cell r="AV234">
            <v>22261298</v>
          </cell>
          <cell r="AW234">
            <v>0</v>
          </cell>
          <cell r="AX234">
            <v>0</v>
          </cell>
          <cell r="AY234">
            <v>0</v>
          </cell>
          <cell r="AZ234">
            <v>0</v>
          </cell>
          <cell r="BA234">
            <v>6220100</v>
          </cell>
          <cell r="BB234">
            <v>9708000</v>
          </cell>
          <cell r="BC234">
            <v>7463000</v>
          </cell>
          <cell r="BD234">
            <v>102787494</v>
          </cell>
          <cell r="BE234">
            <v>1732000</v>
          </cell>
          <cell r="BF234">
            <v>-14638000</v>
          </cell>
          <cell r="BG234">
            <v>14760000</v>
          </cell>
          <cell r="BH234">
            <v>-171394020</v>
          </cell>
          <cell r="BI234">
            <v>-54541205</v>
          </cell>
          <cell r="BJ234" t="e">
            <v>#N/A</v>
          </cell>
          <cell r="BK234">
            <v>125366239</v>
          </cell>
          <cell r="BL234">
            <v>-319062736</v>
          </cell>
          <cell r="BM234" t="str">
            <v>N/A</v>
          </cell>
          <cell r="BN234" t="str">
            <v>N/A</v>
          </cell>
          <cell r="BO234" t="str">
            <v>N/A</v>
          </cell>
          <cell r="BP234">
            <v>0</v>
          </cell>
          <cell r="BQ234">
            <v>-157248016</v>
          </cell>
          <cell r="BR234">
            <v>-316363059</v>
          </cell>
          <cell r="BS234" t="e">
            <v>#N/A</v>
          </cell>
          <cell r="BT234">
            <v>-193696497</v>
          </cell>
          <cell r="BU234">
            <v>-185648126</v>
          </cell>
          <cell r="BV234">
            <v>-23276893</v>
          </cell>
          <cell r="BW234">
            <v>12105754</v>
          </cell>
          <cell r="BX234">
            <v>-4053345</v>
          </cell>
          <cell r="BY234">
            <v>-2682338</v>
          </cell>
          <cell r="BZ234" t="e">
            <v>#N/A</v>
          </cell>
          <cell r="CA234">
            <v>0</v>
          </cell>
          <cell r="CB234">
            <v>105469832</v>
          </cell>
          <cell r="CC234">
            <v>128860933</v>
          </cell>
          <cell r="CD234">
            <v>-314509058</v>
          </cell>
          <cell r="CE234">
            <v>0</v>
          </cell>
          <cell r="CF234">
            <v>-193696497</v>
          </cell>
          <cell r="CG234">
            <v>0</v>
          </cell>
          <cell r="CH234">
            <v>39047212</v>
          </cell>
        </row>
        <row r="235">
          <cell r="B235">
            <v>36088</v>
          </cell>
          <cell r="D235">
            <v>15929658</v>
          </cell>
          <cell r="E235">
            <v>-814050</v>
          </cell>
          <cell r="F235">
            <v>41919873</v>
          </cell>
          <cell r="G235">
            <v>0</v>
          </cell>
          <cell r="H235">
            <v>15490917</v>
          </cell>
          <cell r="I235">
            <v>11342723</v>
          </cell>
          <cell r="J235">
            <v>-4283528</v>
          </cell>
          <cell r="K235">
            <v>-383971</v>
          </cell>
          <cell r="L235">
            <v>4727000</v>
          </cell>
          <cell r="M235">
            <v>2594000</v>
          </cell>
          <cell r="N235">
            <v>9295000</v>
          </cell>
          <cell r="O235">
            <v>413000</v>
          </cell>
          <cell r="P235">
            <v>10428502</v>
          </cell>
          <cell r="Q235">
            <v>0</v>
          </cell>
          <cell r="R235">
            <v>0</v>
          </cell>
          <cell r="S235">
            <v>0</v>
          </cell>
          <cell r="T235">
            <v>4436000</v>
          </cell>
          <cell r="U235">
            <v>14550000</v>
          </cell>
          <cell r="V235">
            <v>-4181000</v>
          </cell>
          <cell r="W235">
            <v>6442000</v>
          </cell>
          <cell r="X235">
            <v>-19505000</v>
          </cell>
          <cell r="Y235">
            <v>0</v>
          </cell>
          <cell r="Z235">
            <v>0</v>
          </cell>
          <cell r="AA235">
            <v>0</v>
          </cell>
          <cell r="AB235">
            <v>0</v>
          </cell>
          <cell r="AC235">
            <v>0</v>
          </cell>
          <cell r="AD235">
            <v>0</v>
          </cell>
          <cell r="AE235">
            <v>1638000</v>
          </cell>
          <cell r="AF235">
            <v>87000</v>
          </cell>
          <cell r="AG235">
            <v>0</v>
          </cell>
          <cell r="AH235">
            <v>11880625</v>
          </cell>
          <cell r="AI235">
            <v>-18409797</v>
          </cell>
          <cell r="AJ235">
            <v>-107849829</v>
          </cell>
          <cell r="AK235">
            <v>-543062</v>
          </cell>
          <cell r="AL235">
            <v>46622605</v>
          </cell>
          <cell r="AM235">
            <v>-67215145</v>
          </cell>
          <cell r="AN235">
            <v>-81471040</v>
          </cell>
          <cell r="AO235">
            <v>-25444000</v>
          </cell>
          <cell r="AP235">
            <v>-26275278</v>
          </cell>
          <cell r="AQ235">
            <v>-55736000</v>
          </cell>
          <cell r="AR235">
            <v>-11287248</v>
          </cell>
          <cell r="AS235">
            <v>0</v>
          </cell>
          <cell r="AT235">
            <v>-2176000</v>
          </cell>
          <cell r="AU235">
            <v>612000</v>
          </cell>
          <cell r="AV235">
            <v>22261298</v>
          </cell>
          <cell r="AW235">
            <v>0</v>
          </cell>
          <cell r="AX235">
            <v>0</v>
          </cell>
          <cell r="AY235">
            <v>0</v>
          </cell>
          <cell r="AZ235">
            <v>0</v>
          </cell>
          <cell r="BA235">
            <v>10428502</v>
          </cell>
          <cell r="BB235">
            <v>9708000</v>
          </cell>
          <cell r="BC235">
            <v>7321000</v>
          </cell>
          <cell r="BD235">
            <v>104301958</v>
          </cell>
          <cell r="BE235">
            <v>1725000</v>
          </cell>
          <cell r="BF235">
            <v>-13063000</v>
          </cell>
          <cell r="BG235">
            <v>14805000</v>
          </cell>
          <cell r="BH235">
            <v>-166397825</v>
          </cell>
          <cell r="BI235">
            <v>-55142623</v>
          </cell>
          <cell r="BJ235" t="e">
            <v>#N/A</v>
          </cell>
          <cell r="BK235">
            <v>130945411</v>
          </cell>
          <cell r="BL235">
            <v>-311563870</v>
          </cell>
          <cell r="BM235" t="str">
            <v>N/A</v>
          </cell>
          <cell r="BN235" t="str">
            <v>N/A</v>
          </cell>
          <cell r="BO235" t="str">
            <v>N/A</v>
          </cell>
          <cell r="BP235">
            <v>0</v>
          </cell>
          <cell r="BQ235">
            <v>-152169028</v>
          </cell>
          <cell r="BR235">
            <v>-309452891</v>
          </cell>
          <cell r="BS235" t="e">
            <v>#N/A</v>
          </cell>
          <cell r="BT235">
            <v>-180618460</v>
          </cell>
          <cell r="BU235">
            <v>-171566633</v>
          </cell>
          <cell r="BV235">
            <v>-20468758</v>
          </cell>
          <cell r="BW235">
            <v>12715041</v>
          </cell>
          <cell r="BX235">
            <v>-4019283</v>
          </cell>
          <cell r="BY235">
            <v>-2659797</v>
          </cell>
          <cell r="BZ235" t="e">
            <v>#N/A</v>
          </cell>
          <cell r="CA235">
            <v>0</v>
          </cell>
          <cell r="CB235">
            <v>106961755</v>
          </cell>
          <cell r="CC235">
            <v>134419258</v>
          </cell>
          <cell r="CD235">
            <v>-305985890</v>
          </cell>
          <cell r="CE235">
            <v>0</v>
          </cell>
          <cell r="CF235">
            <v>-180618460</v>
          </cell>
          <cell r="CG235">
            <v>0</v>
          </cell>
          <cell r="CH235">
            <v>38719084</v>
          </cell>
        </row>
        <row r="236">
          <cell r="B236">
            <v>36089</v>
          </cell>
          <cell r="D236">
            <v>16051636</v>
          </cell>
          <cell r="E236">
            <v>-830784</v>
          </cell>
          <cell r="F236">
            <v>42337968</v>
          </cell>
          <cell r="G236">
            <v>0</v>
          </cell>
          <cell r="H236">
            <v>15449038</v>
          </cell>
          <cell r="I236">
            <v>12181760</v>
          </cell>
          <cell r="J236">
            <v>-4401395</v>
          </cell>
          <cell r="K236">
            <v>-382933</v>
          </cell>
          <cell r="L236">
            <v>4403000</v>
          </cell>
          <cell r="M236">
            <v>2608000</v>
          </cell>
          <cell r="N236">
            <v>9368000</v>
          </cell>
          <cell r="O236">
            <v>372000</v>
          </cell>
          <cell r="P236">
            <v>10457931</v>
          </cell>
          <cell r="Q236">
            <v>0</v>
          </cell>
          <cell r="R236">
            <v>0</v>
          </cell>
          <cell r="S236">
            <v>0</v>
          </cell>
          <cell r="T236">
            <v>4342000</v>
          </cell>
          <cell r="U236">
            <v>14764000</v>
          </cell>
          <cell r="V236">
            <v>-4101000</v>
          </cell>
          <cell r="W236">
            <v>6529000</v>
          </cell>
          <cell r="X236">
            <v>-19692000</v>
          </cell>
          <cell r="Y236">
            <v>0</v>
          </cell>
          <cell r="Z236">
            <v>0</v>
          </cell>
          <cell r="AA236">
            <v>0</v>
          </cell>
          <cell r="AB236">
            <v>0</v>
          </cell>
          <cell r="AC236">
            <v>0</v>
          </cell>
          <cell r="AD236">
            <v>0</v>
          </cell>
          <cell r="AE236">
            <v>1668000</v>
          </cell>
          <cell r="AF236">
            <v>86000</v>
          </cell>
          <cell r="AG236">
            <v>0</v>
          </cell>
          <cell r="AH236">
            <v>12031863</v>
          </cell>
          <cell r="AI236">
            <v>-18521398</v>
          </cell>
          <cell r="AJ236">
            <v>-108549816</v>
          </cell>
          <cell r="AK236">
            <v>-542836</v>
          </cell>
          <cell r="AL236">
            <v>46198280</v>
          </cell>
          <cell r="AM236">
            <v>-65406324</v>
          </cell>
          <cell r="AN236">
            <v>-79755852</v>
          </cell>
          <cell r="AO236">
            <v>-24899000</v>
          </cell>
          <cell r="AP236">
            <v>-26912546</v>
          </cell>
          <cell r="AQ236">
            <v>-55570000</v>
          </cell>
          <cell r="AR236">
            <v>-11881038</v>
          </cell>
          <cell r="AS236">
            <v>0</v>
          </cell>
          <cell r="AT236">
            <v>-2177000</v>
          </cell>
          <cell r="AU236">
            <v>612000</v>
          </cell>
          <cell r="AV236">
            <v>22276298</v>
          </cell>
          <cell r="AW236">
            <v>0</v>
          </cell>
          <cell r="AX236">
            <v>0</v>
          </cell>
          <cell r="AY236">
            <v>0</v>
          </cell>
          <cell r="AZ236">
            <v>0</v>
          </cell>
          <cell r="BA236">
            <v>10457931</v>
          </cell>
          <cell r="BB236">
            <v>9740000</v>
          </cell>
          <cell r="BC236">
            <v>7011000</v>
          </cell>
          <cell r="BD236">
            <v>105557274</v>
          </cell>
          <cell r="BE236">
            <v>1754000</v>
          </cell>
          <cell r="BF236">
            <v>-13163000</v>
          </cell>
          <cell r="BG236">
            <v>15005000</v>
          </cell>
          <cell r="BH236">
            <v>-165359324</v>
          </cell>
          <cell r="BI236">
            <v>-55419175</v>
          </cell>
          <cell r="BJ236" t="e">
            <v>#N/A</v>
          </cell>
          <cell r="BK236">
            <v>131935421</v>
          </cell>
          <cell r="BL236">
            <v>-309501368</v>
          </cell>
          <cell r="BM236" t="str">
            <v>N/A</v>
          </cell>
          <cell r="BN236" t="str">
            <v>N/A</v>
          </cell>
          <cell r="BO236" t="str">
            <v>N/A</v>
          </cell>
          <cell r="BP236">
            <v>0</v>
          </cell>
          <cell r="BQ236">
            <v>-150938926</v>
          </cell>
          <cell r="BR236">
            <v>-306896121</v>
          </cell>
          <cell r="BS236" t="e">
            <v>#N/A</v>
          </cell>
          <cell r="BT236">
            <v>-177565948</v>
          </cell>
          <cell r="BU236">
            <v>-167802910</v>
          </cell>
          <cell r="BV236">
            <v>-21256197</v>
          </cell>
          <cell r="BW236">
            <v>12769728</v>
          </cell>
          <cell r="BX236">
            <v>-3107109</v>
          </cell>
          <cell r="BY236">
            <v>-2731006</v>
          </cell>
          <cell r="BZ236" t="e">
            <v>#N/A</v>
          </cell>
          <cell r="CA236">
            <v>0</v>
          </cell>
          <cell r="CB236">
            <v>108288280</v>
          </cell>
          <cell r="CC236">
            <v>135497211</v>
          </cell>
          <cell r="CD236">
            <v>-303300120</v>
          </cell>
          <cell r="CE236">
            <v>0</v>
          </cell>
          <cell r="CF236">
            <v>-177565948</v>
          </cell>
          <cell r="CG236">
            <v>0</v>
          </cell>
          <cell r="CH236">
            <v>38645784</v>
          </cell>
        </row>
        <row r="237">
          <cell r="B237">
            <v>36090</v>
          </cell>
          <cell r="D237">
            <v>16489624</v>
          </cell>
          <cell r="E237">
            <v>-849009</v>
          </cell>
          <cell r="F237">
            <v>42110283</v>
          </cell>
          <cell r="G237">
            <v>0</v>
          </cell>
          <cell r="H237">
            <v>15365956</v>
          </cell>
          <cell r="I237">
            <v>12116250</v>
          </cell>
          <cell r="J237">
            <v>-4377725</v>
          </cell>
          <cell r="K237">
            <v>-380873</v>
          </cell>
          <cell r="L237">
            <v>4357000</v>
          </cell>
          <cell r="M237">
            <v>2614000</v>
          </cell>
          <cell r="N237">
            <v>9511000</v>
          </cell>
          <cell r="O237">
            <v>506000</v>
          </cell>
          <cell r="P237">
            <v>10477097</v>
          </cell>
          <cell r="Q237">
            <v>0</v>
          </cell>
          <cell r="R237">
            <v>0</v>
          </cell>
          <cell r="S237">
            <v>0</v>
          </cell>
          <cell r="T237">
            <v>4344000</v>
          </cell>
          <cell r="U237">
            <v>14757000</v>
          </cell>
          <cell r="V237">
            <v>-4177000</v>
          </cell>
          <cell r="W237">
            <v>6543000</v>
          </cell>
          <cell r="X237">
            <v>-18137000</v>
          </cell>
          <cell r="Y237">
            <v>0</v>
          </cell>
          <cell r="Z237">
            <v>0</v>
          </cell>
          <cell r="AA237">
            <v>0</v>
          </cell>
          <cell r="AB237">
            <v>0</v>
          </cell>
          <cell r="AC237">
            <v>0</v>
          </cell>
          <cell r="AD237">
            <v>0</v>
          </cell>
          <cell r="AE237">
            <v>1690000</v>
          </cell>
          <cell r="AF237">
            <v>83000</v>
          </cell>
          <cell r="AG237">
            <v>0</v>
          </cell>
          <cell r="AH237">
            <v>11891004</v>
          </cell>
          <cell r="AI237">
            <v>-18515398</v>
          </cell>
          <cell r="AJ237">
            <v>-109702473</v>
          </cell>
          <cell r="AK237">
            <v>-542697</v>
          </cell>
          <cell r="AL237">
            <v>47296346</v>
          </cell>
          <cell r="AM237">
            <v>-65052748</v>
          </cell>
          <cell r="AN237">
            <v>-77447545</v>
          </cell>
          <cell r="AO237">
            <v>-24386000</v>
          </cell>
          <cell r="AP237">
            <v>-26942808</v>
          </cell>
          <cell r="AQ237">
            <v>-55474000</v>
          </cell>
          <cell r="AR237">
            <v>-12003806</v>
          </cell>
          <cell r="AS237">
            <v>0</v>
          </cell>
          <cell r="AT237">
            <v>-2178000</v>
          </cell>
          <cell r="AU237">
            <v>612000</v>
          </cell>
          <cell r="AV237">
            <v>22291298</v>
          </cell>
          <cell r="AW237">
            <v>0</v>
          </cell>
          <cell r="AX237">
            <v>0</v>
          </cell>
          <cell r="AY237">
            <v>0</v>
          </cell>
          <cell r="AZ237">
            <v>0</v>
          </cell>
          <cell r="BA237">
            <v>10477097</v>
          </cell>
          <cell r="BB237">
            <v>10017000</v>
          </cell>
          <cell r="BC237">
            <v>6971000</v>
          </cell>
          <cell r="BD237">
            <v>105554347</v>
          </cell>
          <cell r="BE237">
            <v>1773000</v>
          </cell>
          <cell r="BF237">
            <v>-11594000</v>
          </cell>
          <cell r="BG237">
            <v>14924000</v>
          </cell>
          <cell r="BH237">
            <v>-162572469</v>
          </cell>
          <cell r="BI237">
            <v>-55586802</v>
          </cell>
          <cell r="BJ237" t="e">
            <v>#N/A</v>
          </cell>
          <cell r="BK237">
            <v>132170436</v>
          </cell>
          <cell r="BL237">
            <v>-305051826</v>
          </cell>
          <cell r="BM237" t="str">
            <v>N/A</v>
          </cell>
          <cell r="BN237" t="str">
            <v>N/A</v>
          </cell>
          <cell r="BO237" t="str">
            <v>N/A</v>
          </cell>
          <cell r="BP237">
            <v>0</v>
          </cell>
          <cell r="BQ237">
            <v>-148234071</v>
          </cell>
          <cell r="BR237">
            <v>-303937317</v>
          </cell>
          <cell r="BS237" t="e">
            <v>#N/A</v>
          </cell>
          <cell r="BT237">
            <v>-172881391</v>
          </cell>
          <cell r="BU237">
            <v>-163098552</v>
          </cell>
          <cell r="BV237">
            <v>-21101458</v>
          </cell>
          <cell r="BW237">
            <v>12701055</v>
          </cell>
          <cell r="BX237">
            <v>-3090400</v>
          </cell>
          <cell r="BY237">
            <v>-2716319</v>
          </cell>
          <cell r="BZ237" t="e">
            <v>#N/A</v>
          </cell>
          <cell r="CA237">
            <v>0</v>
          </cell>
          <cell r="CB237">
            <v>108270667</v>
          </cell>
          <cell r="CC237">
            <v>135735764</v>
          </cell>
          <cell r="CD237">
            <v>-298834316</v>
          </cell>
          <cell r="CE237">
            <v>0</v>
          </cell>
          <cell r="CF237">
            <v>-172881391</v>
          </cell>
          <cell r="CG237">
            <v>0</v>
          </cell>
          <cell r="CH237">
            <v>38437955</v>
          </cell>
        </row>
        <row r="238">
          <cell r="B238">
            <v>36091</v>
          </cell>
          <cell r="D238">
            <v>16511433</v>
          </cell>
          <cell r="E238">
            <v>-823296</v>
          </cell>
          <cell r="F238">
            <v>42141642</v>
          </cell>
          <cell r="G238">
            <v>0</v>
          </cell>
          <cell r="H238">
            <v>15424019</v>
          </cell>
          <cell r="I238">
            <v>12474982</v>
          </cell>
          <cell r="J238">
            <v>-4529406</v>
          </cell>
          <cell r="K238">
            <v>-382313</v>
          </cell>
          <cell r="L238">
            <v>4458000</v>
          </cell>
          <cell r="M238">
            <v>2620000</v>
          </cell>
          <cell r="N238">
            <v>9548000</v>
          </cell>
          <cell r="O238">
            <v>564000</v>
          </cell>
          <cell r="P238">
            <v>10474220</v>
          </cell>
          <cell r="Q238">
            <v>0</v>
          </cell>
          <cell r="R238">
            <v>0</v>
          </cell>
          <cell r="S238">
            <v>0</v>
          </cell>
          <cell r="T238">
            <v>4360000</v>
          </cell>
          <cell r="U238">
            <v>14803000</v>
          </cell>
          <cell r="V238">
            <v>-3925000</v>
          </cell>
          <cell r="W238">
            <v>6474000</v>
          </cell>
          <cell r="X238">
            <v>-19941000</v>
          </cell>
          <cell r="Y238">
            <v>0</v>
          </cell>
          <cell r="Z238">
            <v>0</v>
          </cell>
          <cell r="AA238">
            <v>0</v>
          </cell>
          <cell r="AB238">
            <v>0</v>
          </cell>
          <cell r="AC238">
            <v>0</v>
          </cell>
          <cell r="AD238">
            <v>0</v>
          </cell>
          <cell r="AE238">
            <v>1684000</v>
          </cell>
          <cell r="AF238">
            <v>77000</v>
          </cell>
          <cell r="AG238">
            <v>0</v>
          </cell>
          <cell r="AH238">
            <v>12067034</v>
          </cell>
          <cell r="AI238">
            <v>-18510231</v>
          </cell>
          <cell r="AJ238">
            <v>-112467731</v>
          </cell>
          <cell r="AK238">
            <v>-542436</v>
          </cell>
          <cell r="AL238">
            <v>40975504</v>
          </cell>
          <cell r="AM238">
            <v>-64002375</v>
          </cell>
          <cell r="AN238">
            <v>-76883194</v>
          </cell>
          <cell r="AO238">
            <v>-17720000</v>
          </cell>
          <cell r="AP238">
            <v>-23316830</v>
          </cell>
          <cell r="AQ238">
            <v>-55058000</v>
          </cell>
          <cell r="AR238">
            <v>-12043584</v>
          </cell>
          <cell r="AS238">
            <v>0</v>
          </cell>
          <cell r="AT238">
            <v>-2180000</v>
          </cell>
          <cell r="AU238">
            <v>612000</v>
          </cell>
          <cell r="AV238">
            <v>22295298</v>
          </cell>
          <cell r="AW238">
            <v>0</v>
          </cell>
          <cell r="AX238">
            <v>0</v>
          </cell>
          <cell r="AY238">
            <v>0</v>
          </cell>
          <cell r="AZ238">
            <v>0</v>
          </cell>
          <cell r="BA238">
            <v>10474220</v>
          </cell>
          <cell r="BB238">
            <v>10112000</v>
          </cell>
          <cell r="BC238">
            <v>7078000</v>
          </cell>
          <cell r="BD238">
            <v>110403778</v>
          </cell>
          <cell r="BE238">
            <v>1761000</v>
          </cell>
          <cell r="BF238">
            <v>-13467000</v>
          </cell>
          <cell r="BG238">
            <v>15238000</v>
          </cell>
          <cell r="BH238">
            <v>-164420790</v>
          </cell>
          <cell r="BI238">
            <v>-55034550</v>
          </cell>
          <cell r="BJ238" t="e">
            <v>#N/A</v>
          </cell>
          <cell r="BK238">
            <v>137244702</v>
          </cell>
          <cell r="BL238">
            <v>-303242544</v>
          </cell>
          <cell r="BM238" t="str">
            <v>N/A</v>
          </cell>
          <cell r="BN238" t="str">
            <v>N/A</v>
          </cell>
          <cell r="BO238" t="str">
            <v>N/A</v>
          </cell>
          <cell r="BP238">
            <v>0</v>
          </cell>
          <cell r="BQ238">
            <v>-149835559</v>
          </cell>
          <cell r="BR238">
            <v>-304185013</v>
          </cell>
          <cell r="BS238" t="e">
            <v>#N/A</v>
          </cell>
          <cell r="BT238">
            <v>-165997843</v>
          </cell>
          <cell r="BU238">
            <v>-159656002</v>
          </cell>
          <cell r="BV238">
            <v>-18687568</v>
          </cell>
          <cell r="BW238">
            <v>12106793</v>
          </cell>
          <cell r="BX238">
            <v>-340252</v>
          </cell>
          <cell r="BY238">
            <v>-2929013</v>
          </cell>
          <cell r="BZ238" t="e">
            <v>#N/A</v>
          </cell>
          <cell r="CA238">
            <v>0</v>
          </cell>
          <cell r="CB238">
            <v>113332791</v>
          </cell>
          <cell r="CC238">
            <v>140997010</v>
          </cell>
          <cell r="CD238">
            <v>-300653012</v>
          </cell>
          <cell r="CE238">
            <v>0</v>
          </cell>
          <cell r="CF238">
            <v>-165997843</v>
          </cell>
          <cell r="CG238">
            <v>0</v>
          </cell>
          <cell r="CH238">
            <v>38613460</v>
          </cell>
        </row>
        <row r="239">
          <cell r="B239">
            <v>36094</v>
          </cell>
          <cell r="D239">
            <v>16952902</v>
          </cell>
          <cell r="E239">
            <v>-851090</v>
          </cell>
          <cell r="F239">
            <v>41971716</v>
          </cell>
          <cell r="G239">
            <v>0</v>
          </cell>
          <cell r="H239">
            <v>15361826</v>
          </cell>
          <cell r="I239">
            <v>12424680</v>
          </cell>
          <cell r="J239">
            <v>-4511142</v>
          </cell>
          <cell r="K239">
            <v>-380771</v>
          </cell>
          <cell r="L239">
            <v>4370000</v>
          </cell>
          <cell r="M239">
            <v>2609000</v>
          </cell>
          <cell r="N239">
            <v>9562000</v>
          </cell>
          <cell r="O239">
            <v>452000</v>
          </cell>
          <cell r="P239">
            <v>10530734</v>
          </cell>
          <cell r="Q239">
            <v>0</v>
          </cell>
          <cell r="R239">
            <v>0</v>
          </cell>
          <cell r="S239">
            <v>0</v>
          </cell>
          <cell r="T239">
            <v>4344000</v>
          </cell>
          <cell r="U239">
            <v>14786000</v>
          </cell>
          <cell r="V239">
            <v>-3776000</v>
          </cell>
          <cell r="W239">
            <v>6285000</v>
          </cell>
          <cell r="X239">
            <v>-19412000</v>
          </cell>
          <cell r="Y239">
            <v>0</v>
          </cell>
          <cell r="Z239">
            <v>0</v>
          </cell>
          <cell r="AA239">
            <v>0</v>
          </cell>
          <cell r="AB239">
            <v>0</v>
          </cell>
          <cell r="AC239">
            <v>0</v>
          </cell>
          <cell r="AD239">
            <v>0</v>
          </cell>
          <cell r="AE239">
            <v>1624000</v>
          </cell>
          <cell r="AF239">
            <v>81000</v>
          </cell>
          <cell r="AG239">
            <v>0</v>
          </cell>
          <cell r="AH239">
            <v>12340247</v>
          </cell>
          <cell r="AI239">
            <v>-18574705</v>
          </cell>
          <cell r="AJ239">
            <v>-112737505</v>
          </cell>
          <cell r="AK239">
            <v>-542490</v>
          </cell>
          <cell r="AL239">
            <v>40100628</v>
          </cell>
          <cell r="AM239">
            <v>-61025260</v>
          </cell>
          <cell r="AN239">
            <v>-76303108</v>
          </cell>
          <cell r="AO239">
            <v>-17386000</v>
          </cell>
          <cell r="AP239">
            <v>-24551110</v>
          </cell>
          <cell r="AQ239">
            <v>-55001000</v>
          </cell>
          <cell r="AR239">
            <v>-12192044</v>
          </cell>
          <cell r="AS239">
            <v>0</v>
          </cell>
          <cell r="AT239">
            <v>-2181000</v>
          </cell>
          <cell r="AU239">
            <v>612000</v>
          </cell>
          <cell r="AV239">
            <v>22295298</v>
          </cell>
          <cell r="AW239">
            <v>0</v>
          </cell>
          <cell r="AX239">
            <v>0</v>
          </cell>
          <cell r="AY239">
            <v>0</v>
          </cell>
          <cell r="AZ239">
            <v>0</v>
          </cell>
          <cell r="BA239">
            <v>10530734</v>
          </cell>
          <cell r="BB239">
            <v>10014000</v>
          </cell>
          <cell r="BC239">
            <v>6979000</v>
          </cell>
          <cell r="BD239">
            <v>111088476</v>
          </cell>
          <cell r="BE239">
            <v>1705000</v>
          </cell>
          <cell r="BF239">
            <v>-13127000</v>
          </cell>
          <cell r="BG239">
            <v>15354000</v>
          </cell>
          <cell r="BH239">
            <v>-164716882</v>
          </cell>
          <cell r="BI239">
            <v>-54852797</v>
          </cell>
          <cell r="BJ239" t="e">
            <v>#N/A</v>
          </cell>
          <cell r="BK239">
            <v>137761120</v>
          </cell>
          <cell r="BL239">
            <v>-301214048</v>
          </cell>
          <cell r="BM239" t="str">
            <v>N/A</v>
          </cell>
          <cell r="BN239" t="str">
            <v>N/A</v>
          </cell>
          <cell r="BO239" t="str">
            <v>N/A</v>
          </cell>
          <cell r="BP239">
            <v>0</v>
          </cell>
          <cell r="BQ239">
            <v>-149918177</v>
          </cell>
          <cell r="BR239">
            <v>-301321237</v>
          </cell>
          <cell r="BS239" t="e">
            <v>#N/A</v>
          </cell>
          <cell r="BT239">
            <v>-163452928</v>
          </cell>
          <cell r="BU239">
            <v>-155859824</v>
          </cell>
          <cell r="BV239">
            <v>-17990387</v>
          </cell>
          <cell r="BW239">
            <v>12057975</v>
          </cell>
          <cell r="BX239">
            <v>-338880</v>
          </cell>
          <cell r="BY239">
            <v>-2917202</v>
          </cell>
          <cell r="BZ239" t="e">
            <v>#N/A</v>
          </cell>
          <cell r="CA239">
            <v>0</v>
          </cell>
          <cell r="CB239">
            <v>114005678</v>
          </cell>
          <cell r="CC239">
            <v>141529412</v>
          </cell>
          <cell r="CD239">
            <v>-297389236</v>
          </cell>
          <cell r="CE239">
            <v>0</v>
          </cell>
          <cell r="CF239">
            <v>-163452928</v>
          </cell>
          <cell r="CG239">
            <v>0</v>
          </cell>
          <cell r="CH239">
            <v>38457760</v>
          </cell>
        </row>
        <row r="240">
          <cell r="B240">
            <v>36095</v>
          </cell>
          <cell r="D240">
            <v>16604384</v>
          </cell>
          <cell r="E240">
            <v>-841408</v>
          </cell>
          <cell r="F240">
            <v>42120633</v>
          </cell>
          <cell r="G240">
            <v>0</v>
          </cell>
          <cell r="H240">
            <v>15255203</v>
          </cell>
          <cell r="I240">
            <v>12751417</v>
          </cell>
          <cell r="J240">
            <v>-4498126</v>
          </cell>
          <cell r="K240">
            <v>-378128</v>
          </cell>
          <cell r="L240">
            <v>4466000</v>
          </cell>
          <cell r="M240">
            <v>2613000</v>
          </cell>
          <cell r="N240">
            <v>9562000</v>
          </cell>
          <cell r="O240">
            <v>452000</v>
          </cell>
          <cell r="P240">
            <v>10584310</v>
          </cell>
          <cell r="Q240">
            <v>0</v>
          </cell>
          <cell r="R240">
            <v>0</v>
          </cell>
          <cell r="S240">
            <v>0</v>
          </cell>
          <cell r="T240">
            <v>4306000</v>
          </cell>
          <cell r="U240">
            <v>14837000</v>
          </cell>
          <cell r="V240">
            <v>-3809000</v>
          </cell>
          <cell r="W240">
            <v>6022000</v>
          </cell>
          <cell r="X240">
            <v>-19035000</v>
          </cell>
          <cell r="Y240">
            <v>0</v>
          </cell>
          <cell r="Z240">
            <v>0</v>
          </cell>
          <cell r="AA240">
            <v>0</v>
          </cell>
          <cell r="AB240">
            <v>0</v>
          </cell>
          <cell r="AC240">
            <v>0</v>
          </cell>
          <cell r="AD240">
            <v>0</v>
          </cell>
          <cell r="AE240">
            <v>1756000</v>
          </cell>
          <cell r="AF240">
            <v>72000</v>
          </cell>
          <cell r="AG240">
            <v>0</v>
          </cell>
          <cell r="AH240">
            <v>12630444</v>
          </cell>
          <cell r="AI240">
            <v>-18535305</v>
          </cell>
          <cell r="AJ240">
            <v>-113068030</v>
          </cell>
          <cell r="AK240">
            <v>-542377</v>
          </cell>
          <cell r="AL240">
            <v>35217092</v>
          </cell>
          <cell r="AM240">
            <v>-59494094</v>
          </cell>
          <cell r="AN240">
            <v>-75855517</v>
          </cell>
          <cell r="AO240">
            <v>-17386000</v>
          </cell>
          <cell r="AP240">
            <v>-24592246</v>
          </cell>
          <cell r="AQ240">
            <v>-55027000</v>
          </cell>
          <cell r="AR240">
            <v>-12231047</v>
          </cell>
          <cell r="AS240">
            <v>0</v>
          </cell>
          <cell r="AT240">
            <v>-2180000</v>
          </cell>
          <cell r="AU240">
            <v>612000</v>
          </cell>
          <cell r="AV240">
            <v>22295298</v>
          </cell>
          <cell r="AW240">
            <v>0</v>
          </cell>
          <cell r="AX240">
            <v>0</v>
          </cell>
          <cell r="AY240">
            <v>0</v>
          </cell>
          <cell r="AZ240">
            <v>0</v>
          </cell>
          <cell r="BA240">
            <v>10584310</v>
          </cell>
          <cell r="BB240">
            <v>10014000</v>
          </cell>
          <cell r="BC240">
            <v>7079000</v>
          </cell>
          <cell r="BD240">
            <v>106676936</v>
          </cell>
          <cell r="BE240">
            <v>1828000</v>
          </cell>
          <cell r="BF240">
            <v>-13013000</v>
          </cell>
          <cell r="BG240">
            <v>15334000</v>
          </cell>
          <cell r="BH240">
            <v>-169442839</v>
          </cell>
          <cell r="BI240">
            <v>-54627603</v>
          </cell>
          <cell r="BJ240" t="e">
            <v>#N/A</v>
          </cell>
          <cell r="BK240">
            <v>133512839</v>
          </cell>
          <cell r="BL240">
            <v>-304007781</v>
          </cell>
          <cell r="BM240" t="str">
            <v>N/A</v>
          </cell>
          <cell r="BN240" t="str">
            <v>N/A</v>
          </cell>
          <cell r="BO240" t="str">
            <v>N/A</v>
          </cell>
          <cell r="BP240">
            <v>0</v>
          </cell>
          <cell r="BQ240">
            <v>-154716534</v>
          </cell>
          <cell r="BR240">
            <v>-304291834</v>
          </cell>
          <cell r="BS240" t="e">
            <v>#N/A</v>
          </cell>
          <cell r="BT240">
            <v>-170494943</v>
          </cell>
          <cell r="BU240">
            <v>-163014430</v>
          </cell>
          <cell r="BV240">
            <v>-19218784</v>
          </cell>
          <cell r="BW240">
            <v>11067744</v>
          </cell>
          <cell r="BX240">
            <v>-2469445</v>
          </cell>
          <cell r="BY240">
            <v>-2774157</v>
          </cell>
          <cell r="BZ240" t="e">
            <v>#N/A</v>
          </cell>
          <cell r="CA240">
            <v>0</v>
          </cell>
          <cell r="CB240">
            <v>109451093</v>
          </cell>
          <cell r="CC240">
            <v>137128403</v>
          </cell>
          <cell r="CD240">
            <v>-300142833</v>
          </cell>
          <cell r="CE240">
            <v>0</v>
          </cell>
          <cell r="CF240">
            <v>-170494943</v>
          </cell>
          <cell r="CG240">
            <v>0</v>
          </cell>
          <cell r="CH240">
            <v>38216195</v>
          </cell>
        </row>
        <row r="241">
          <cell r="B241">
            <v>36096</v>
          </cell>
          <cell r="D241">
            <v>16867247</v>
          </cell>
          <cell r="E241">
            <v>-849978</v>
          </cell>
          <cell r="F241">
            <v>42541954</v>
          </cell>
          <cell r="G241">
            <v>0</v>
          </cell>
          <cell r="H241">
            <v>15357697</v>
          </cell>
          <cell r="I241">
            <v>12111049</v>
          </cell>
          <cell r="J241">
            <v>-4115062</v>
          </cell>
          <cell r="K241">
            <v>-380669</v>
          </cell>
          <cell r="L241">
            <v>4466000</v>
          </cell>
          <cell r="M241">
            <v>2613000</v>
          </cell>
          <cell r="N241">
            <v>9561000</v>
          </cell>
          <cell r="O241">
            <v>487000</v>
          </cell>
          <cell r="P241">
            <v>10792097</v>
          </cell>
          <cell r="Q241">
            <v>0</v>
          </cell>
          <cell r="R241">
            <v>0</v>
          </cell>
          <cell r="S241">
            <v>0</v>
          </cell>
          <cell r="T241">
            <v>4327000</v>
          </cell>
          <cell r="U241">
            <v>14921000</v>
          </cell>
          <cell r="V241">
            <v>-3891000</v>
          </cell>
          <cell r="W241">
            <v>6021000</v>
          </cell>
          <cell r="X241">
            <v>-18811000</v>
          </cell>
          <cell r="Y241">
            <v>0</v>
          </cell>
          <cell r="Z241">
            <v>0</v>
          </cell>
          <cell r="AA241">
            <v>0</v>
          </cell>
          <cell r="AB241">
            <v>0</v>
          </cell>
          <cell r="AC241">
            <v>0</v>
          </cell>
          <cell r="AD241">
            <v>0</v>
          </cell>
          <cell r="AE241">
            <v>1761000</v>
          </cell>
          <cell r="AF241">
            <v>96000</v>
          </cell>
          <cell r="AG241">
            <v>0</v>
          </cell>
          <cell r="AH241">
            <v>12866055</v>
          </cell>
          <cell r="AI241">
            <v>-18568998</v>
          </cell>
          <cell r="AJ241">
            <v>-113604825</v>
          </cell>
          <cell r="AK241">
            <v>-542422</v>
          </cell>
          <cell r="AL241">
            <v>36871202</v>
          </cell>
          <cell r="AM241">
            <v>-60745605</v>
          </cell>
          <cell r="AN241">
            <v>-77489855</v>
          </cell>
          <cell r="AO241">
            <v>-17198000</v>
          </cell>
          <cell r="AP241">
            <v>-23630274</v>
          </cell>
          <cell r="AQ241">
            <v>-55049000</v>
          </cell>
          <cell r="AR241">
            <v>-12272666</v>
          </cell>
          <cell r="AS241">
            <v>0</v>
          </cell>
          <cell r="AT241">
            <v>-2179000</v>
          </cell>
          <cell r="AU241">
            <v>612000</v>
          </cell>
          <cell r="AV241">
            <v>22378298</v>
          </cell>
          <cell r="AW241">
            <v>0</v>
          </cell>
          <cell r="AX241">
            <v>0</v>
          </cell>
          <cell r="AY241">
            <v>0</v>
          </cell>
          <cell r="AZ241">
            <v>0</v>
          </cell>
          <cell r="BA241">
            <v>10792097</v>
          </cell>
          <cell r="BB241">
            <v>10048000</v>
          </cell>
          <cell r="BC241">
            <v>7079000</v>
          </cell>
          <cell r="BD241">
            <v>143636273</v>
          </cell>
          <cell r="BE241">
            <v>1857000</v>
          </cell>
          <cell r="BF241">
            <v>-12790000</v>
          </cell>
          <cell r="BG241">
            <v>15357000</v>
          </cell>
          <cell r="BH241">
            <v>-169721600</v>
          </cell>
          <cell r="BI241">
            <v>-54455611</v>
          </cell>
          <cell r="BJ241" t="e">
            <v>#N/A</v>
          </cell>
          <cell r="BK241">
            <v>170705392</v>
          </cell>
          <cell r="BL241">
            <v>-304129089</v>
          </cell>
          <cell r="BM241" t="str">
            <v>N/A</v>
          </cell>
          <cell r="BN241" t="str">
            <v>N/A</v>
          </cell>
          <cell r="BO241" t="str">
            <v>N/A</v>
          </cell>
          <cell r="BP241">
            <v>0</v>
          </cell>
          <cell r="BQ241">
            <v>-155043602</v>
          </cell>
          <cell r="BR241">
            <v>-305734114</v>
          </cell>
          <cell r="BS241" t="e">
            <v>#N/A</v>
          </cell>
          <cell r="BT241">
            <v>-133423697</v>
          </cell>
          <cell r="BU241">
            <v>-126849075</v>
          </cell>
          <cell r="BV241">
            <v>16726407</v>
          </cell>
          <cell r="BW241">
            <v>11299413</v>
          </cell>
          <cell r="BX241">
            <v>-2307910</v>
          </cell>
          <cell r="BY241">
            <v>-2905668</v>
          </cell>
          <cell r="BZ241" t="e">
            <v>#N/A</v>
          </cell>
          <cell r="CA241">
            <v>0</v>
          </cell>
          <cell r="CB241">
            <v>146541941</v>
          </cell>
          <cell r="CC241">
            <v>174461039</v>
          </cell>
          <cell r="CD241">
            <v>-301310113</v>
          </cell>
          <cell r="CE241">
            <v>0</v>
          </cell>
          <cell r="CF241">
            <v>-133423697</v>
          </cell>
          <cell r="CG241">
            <v>0</v>
          </cell>
          <cell r="CH241">
            <v>38441814</v>
          </cell>
        </row>
        <row r="242">
          <cell r="B242">
            <v>36097</v>
          </cell>
          <cell r="D242">
            <v>16453994</v>
          </cell>
          <cell r="E242">
            <v>-851505</v>
          </cell>
          <cell r="F242">
            <v>42498561</v>
          </cell>
          <cell r="G242">
            <v>0</v>
          </cell>
          <cell r="H242">
            <v>15361826</v>
          </cell>
          <cell r="I242">
            <v>12402295</v>
          </cell>
          <cell r="J242">
            <v>-3974206</v>
          </cell>
          <cell r="K242">
            <v>-380771</v>
          </cell>
          <cell r="L242">
            <v>4655000</v>
          </cell>
          <cell r="M242">
            <v>2613000</v>
          </cell>
          <cell r="N242">
            <v>9561000</v>
          </cell>
          <cell r="O242">
            <v>487000</v>
          </cell>
          <cell r="P242">
            <v>10876756</v>
          </cell>
          <cell r="Q242">
            <v>0</v>
          </cell>
          <cell r="R242">
            <v>0</v>
          </cell>
          <cell r="S242">
            <v>0</v>
          </cell>
          <cell r="T242">
            <v>4258000</v>
          </cell>
          <cell r="U242">
            <v>15006000</v>
          </cell>
          <cell r="V242">
            <v>-3876000</v>
          </cell>
          <cell r="W242">
            <v>6022000</v>
          </cell>
          <cell r="X242">
            <v>-21264000</v>
          </cell>
          <cell r="Y242">
            <v>0</v>
          </cell>
          <cell r="Z242">
            <v>0</v>
          </cell>
          <cell r="AA242">
            <v>0</v>
          </cell>
          <cell r="AB242">
            <v>0</v>
          </cell>
          <cell r="AC242">
            <v>0</v>
          </cell>
          <cell r="AD242">
            <v>0</v>
          </cell>
          <cell r="AE242">
            <v>1795000</v>
          </cell>
          <cell r="AF242">
            <v>77000</v>
          </cell>
          <cell r="AG242">
            <v>0</v>
          </cell>
          <cell r="AH242">
            <v>12236692</v>
          </cell>
          <cell r="AI242">
            <v>-18468673</v>
          </cell>
          <cell r="AJ242">
            <v>-114086436</v>
          </cell>
          <cell r="AK242">
            <v>-542249</v>
          </cell>
          <cell r="AL242">
            <v>36187484</v>
          </cell>
          <cell r="AM242">
            <v>-61112444</v>
          </cell>
          <cell r="AN242">
            <v>-77380515</v>
          </cell>
          <cell r="AO242">
            <v>-17198000</v>
          </cell>
          <cell r="AP242">
            <v>-23344934</v>
          </cell>
          <cell r="AQ242">
            <v>-55533000</v>
          </cell>
          <cell r="AR242">
            <v>-12252979</v>
          </cell>
          <cell r="AS242">
            <v>0</v>
          </cell>
          <cell r="AT242">
            <v>-2179000</v>
          </cell>
          <cell r="AU242">
            <v>612000</v>
          </cell>
          <cell r="AV242">
            <v>22378298</v>
          </cell>
          <cell r="AW242">
            <v>0</v>
          </cell>
          <cell r="AX242">
            <v>0</v>
          </cell>
          <cell r="AY242">
            <v>0</v>
          </cell>
          <cell r="AZ242">
            <v>0</v>
          </cell>
          <cell r="BA242">
            <v>10876756</v>
          </cell>
          <cell r="BB242">
            <v>10048000</v>
          </cell>
          <cell r="BC242">
            <v>7268000</v>
          </cell>
          <cell r="BD242">
            <v>31559445</v>
          </cell>
          <cell r="BE242">
            <v>1872000</v>
          </cell>
          <cell r="BF242">
            <v>-15242000</v>
          </cell>
          <cell r="BG242">
            <v>15388000</v>
          </cell>
          <cell r="BH242">
            <v>-170677091</v>
          </cell>
          <cell r="BI242">
            <v>-55549287</v>
          </cell>
          <cell r="BJ242" t="e">
            <v>#N/A</v>
          </cell>
          <cell r="BK242">
            <v>135808436</v>
          </cell>
          <cell r="BL242">
            <v>-308665755</v>
          </cell>
          <cell r="BM242" t="str">
            <v>N/A</v>
          </cell>
          <cell r="BN242" t="str">
            <v>N/A</v>
          </cell>
          <cell r="BO242" t="str">
            <v>N/A</v>
          </cell>
          <cell r="BP242">
            <v>0</v>
          </cell>
          <cell r="BQ242">
            <v>-156084418</v>
          </cell>
          <cell r="BR242">
            <v>-308150120</v>
          </cell>
          <cell r="BS242" t="e">
            <v>#N/A</v>
          </cell>
          <cell r="BT242">
            <v>-249765060</v>
          </cell>
          <cell r="BU242">
            <v>-243516480</v>
          </cell>
          <cell r="BV242">
            <v>-17458350</v>
          </cell>
          <cell r="BW242">
            <v>11373572</v>
          </cell>
          <cell r="BX242">
            <v>-3400166</v>
          </cell>
          <cell r="BY242">
            <v>-2863439</v>
          </cell>
          <cell r="BZ242" t="e">
            <v>#N/A</v>
          </cell>
          <cell r="CA242">
            <v>0</v>
          </cell>
          <cell r="CB242">
            <v>34422883</v>
          </cell>
          <cell r="CC242">
            <v>62615639</v>
          </cell>
          <cell r="CD242">
            <v>-306132119</v>
          </cell>
          <cell r="CE242">
            <v>0</v>
          </cell>
          <cell r="CF242">
            <v>-249765060</v>
          </cell>
          <cell r="CG242">
            <v>0</v>
          </cell>
          <cell r="CH242">
            <v>38453870</v>
          </cell>
        </row>
        <row r="243">
          <cell r="B243">
            <v>36098</v>
          </cell>
          <cell r="D243">
            <v>16500597</v>
          </cell>
          <cell r="E243">
            <v>-856809</v>
          </cell>
          <cell r="F243">
            <v>42063253</v>
          </cell>
          <cell r="G243">
            <v>0</v>
          </cell>
          <cell r="H243">
            <v>16524087</v>
          </cell>
          <cell r="I243">
            <v>12423368</v>
          </cell>
          <cell r="J243">
            <v>-4020398</v>
          </cell>
          <cell r="K243">
            <v>0</v>
          </cell>
          <cell r="L243">
            <v>4467000</v>
          </cell>
          <cell r="M243">
            <v>2913000</v>
          </cell>
          <cell r="N243">
            <v>9802000</v>
          </cell>
          <cell r="O243">
            <v>377000</v>
          </cell>
          <cell r="P243">
            <v>10989856</v>
          </cell>
          <cell r="Q243">
            <v>0</v>
          </cell>
          <cell r="R243">
            <v>0</v>
          </cell>
          <cell r="S243">
            <v>0</v>
          </cell>
          <cell r="T243">
            <v>4387000</v>
          </cell>
          <cell r="U243">
            <v>15228000</v>
          </cell>
          <cell r="V243">
            <v>-3814000</v>
          </cell>
          <cell r="W243">
            <v>6032000</v>
          </cell>
          <cell r="X243">
            <v>-15098000</v>
          </cell>
          <cell r="Y243">
            <v>0</v>
          </cell>
          <cell r="Z243">
            <v>0</v>
          </cell>
          <cell r="AA243">
            <v>0</v>
          </cell>
          <cell r="AB243">
            <v>0</v>
          </cell>
          <cell r="AC243">
            <v>0</v>
          </cell>
          <cell r="AD243">
            <v>0</v>
          </cell>
          <cell r="AE243">
            <v>1836000</v>
          </cell>
          <cell r="AF243">
            <v>75000</v>
          </cell>
          <cell r="AG243">
            <v>0</v>
          </cell>
          <cell r="AH243">
            <v>5829261</v>
          </cell>
          <cell r="AI243">
            <v>-18506157</v>
          </cell>
          <cell r="AJ243">
            <v>-115194044</v>
          </cell>
          <cell r="AK243">
            <v>-542404</v>
          </cell>
          <cell r="AL243">
            <v>32317885</v>
          </cell>
          <cell r="AM243">
            <v>-59314127</v>
          </cell>
          <cell r="AN243">
            <v>-79184495</v>
          </cell>
          <cell r="AO243">
            <v>-15951000</v>
          </cell>
          <cell r="AP243">
            <v>-24066986</v>
          </cell>
          <cell r="AQ243">
            <v>-56605000</v>
          </cell>
          <cell r="AR243">
            <v>-12236722</v>
          </cell>
          <cell r="AS243">
            <v>0</v>
          </cell>
          <cell r="AT243">
            <v>-2178000</v>
          </cell>
          <cell r="AU243">
            <v>612000</v>
          </cell>
          <cell r="AV243">
            <v>22410298</v>
          </cell>
          <cell r="AW243">
            <v>0</v>
          </cell>
          <cell r="AX243">
            <v>0</v>
          </cell>
          <cell r="AY243">
            <v>0</v>
          </cell>
          <cell r="AZ243">
            <v>0</v>
          </cell>
          <cell r="BA243">
            <v>10989856</v>
          </cell>
          <cell r="BB243">
            <v>10179000</v>
          </cell>
          <cell r="BC243">
            <v>7380000</v>
          </cell>
          <cell r="BD243">
            <v>144056250</v>
          </cell>
          <cell r="BE243">
            <v>1911000</v>
          </cell>
          <cell r="BF243">
            <v>-9066000</v>
          </cell>
          <cell r="BG243">
            <v>15801000</v>
          </cell>
          <cell r="BH243">
            <v>-176215917</v>
          </cell>
          <cell r="BI243">
            <v>-63012461</v>
          </cell>
          <cell r="BJ243" t="e">
            <v>#N/A</v>
          </cell>
          <cell r="BK243">
            <v>171748297</v>
          </cell>
          <cell r="BL243">
            <v>-313963490</v>
          </cell>
          <cell r="BM243" t="str">
            <v>N/A</v>
          </cell>
          <cell r="BN243" t="str">
            <v>N/A</v>
          </cell>
          <cell r="BO243" t="str">
            <v>N/A</v>
          </cell>
          <cell r="BP243">
            <v>0</v>
          </cell>
          <cell r="BQ243">
            <v>-161523760</v>
          </cell>
          <cell r="BR243">
            <v>-319386803</v>
          </cell>
          <cell r="BS243" t="e">
            <v>#N/A</v>
          </cell>
          <cell r="BT243">
            <v>-142215193</v>
          </cell>
          <cell r="BU243">
            <v>-135250753</v>
          </cell>
          <cell r="BV243">
            <v>15710652</v>
          </cell>
          <cell r="BW243">
            <v>10801444</v>
          </cell>
          <cell r="BX243">
            <v>-1531544</v>
          </cell>
          <cell r="BY243">
            <v>-2884944</v>
          </cell>
          <cell r="BZ243" t="e">
            <v>#N/A</v>
          </cell>
          <cell r="CA243">
            <v>0</v>
          </cell>
          <cell r="CB243">
            <v>146941194</v>
          </cell>
          <cell r="CC243">
            <v>175490050</v>
          </cell>
          <cell r="CD243">
            <v>-310740802</v>
          </cell>
          <cell r="CE243">
            <v>0</v>
          </cell>
          <cell r="CF243">
            <v>-142215193</v>
          </cell>
          <cell r="CG243">
            <v>0</v>
          </cell>
          <cell r="CH243">
            <v>38469736</v>
          </cell>
        </row>
        <row r="244">
          <cell r="B244">
            <v>36101</v>
          </cell>
          <cell r="D244">
            <v>16367247</v>
          </cell>
          <cell r="E244">
            <v>-887121</v>
          </cell>
          <cell r="F244">
            <v>41968963</v>
          </cell>
          <cell r="G244">
            <v>0</v>
          </cell>
          <cell r="H244">
            <v>16360523</v>
          </cell>
          <cell r="I244">
            <v>12210039</v>
          </cell>
          <cell r="J244">
            <v>-4507535</v>
          </cell>
          <cell r="K244">
            <v>-380260</v>
          </cell>
          <cell r="L244">
            <v>4578000</v>
          </cell>
          <cell r="M244">
            <v>2918000</v>
          </cell>
          <cell r="N244">
            <v>0</v>
          </cell>
          <cell r="O244">
            <v>0</v>
          </cell>
          <cell r="P244">
            <v>10933206</v>
          </cell>
          <cell r="Q244">
            <v>0</v>
          </cell>
          <cell r="R244">
            <v>0</v>
          </cell>
          <cell r="S244">
            <v>0</v>
          </cell>
          <cell r="T244">
            <v>4387000</v>
          </cell>
          <cell r="U244">
            <v>15228000</v>
          </cell>
          <cell r="V244">
            <v>-3809000</v>
          </cell>
          <cell r="W244">
            <v>6029000</v>
          </cell>
          <cell r="X244">
            <v>-13171000</v>
          </cell>
          <cell r="Y244">
            <v>0</v>
          </cell>
          <cell r="Z244">
            <v>0</v>
          </cell>
          <cell r="AA244">
            <v>0</v>
          </cell>
          <cell r="AB244">
            <v>0</v>
          </cell>
          <cell r="AC244">
            <v>0</v>
          </cell>
          <cell r="AD244">
            <v>0</v>
          </cell>
          <cell r="AE244">
            <v>1836000</v>
          </cell>
          <cell r="AF244">
            <v>75000</v>
          </cell>
          <cell r="AG244">
            <v>0</v>
          </cell>
          <cell r="AH244">
            <v>6971704</v>
          </cell>
          <cell r="AI244">
            <v>-18496314</v>
          </cell>
          <cell r="AJ244">
            <v>-115191510</v>
          </cell>
          <cell r="AK244">
            <v>-542115</v>
          </cell>
          <cell r="AL244">
            <v>32548547</v>
          </cell>
          <cell r="AM244">
            <v>-57820556</v>
          </cell>
          <cell r="AN244">
            <v>-79221826</v>
          </cell>
          <cell r="AO244">
            <v>-15951000</v>
          </cell>
          <cell r="AP244">
            <v>-24073390</v>
          </cell>
          <cell r="AQ244">
            <v>-57162000</v>
          </cell>
          <cell r="AR244">
            <v>-12266691</v>
          </cell>
          <cell r="AS244">
            <v>0</v>
          </cell>
          <cell r="AT244">
            <v>-2177000</v>
          </cell>
          <cell r="AU244">
            <v>612000</v>
          </cell>
          <cell r="AV244">
            <v>22410298</v>
          </cell>
          <cell r="AW244">
            <v>0</v>
          </cell>
          <cell r="AX244">
            <v>0</v>
          </cell>
          <cell r="AY244">
            <v>0</v>
          </cell>
          <cell r="AZ244">
            <v>0</v>
          </cell>
          <cell r="BA244">
            <v>10933206</v>
          </cell>
          <cell r="BB244">
            <v>0</v>
          </cell>
          <cell r="BC244">
            <v>7496000</v>
          </cell>
          <cell r="BD244">
            <v>114692390</v>
          </cell>
          <cell r="BE244">
            <v>1911000</v>
          </cell>
          <cell r="BF244">
            <v>-7142000</v>
          </cell>
          <cell r="BG244">
            <v>15806000</v>
          </cell>
          <cell r="BH244">
            <v>-176008920</v>
          </cell>
          <cell r="BI244">
            <v>-62456987</v>
          </cell>
          <cell r="BJ244" t="e">
            <v>#N/A</v>
          </cell>
          <cell r="BK244">
            <v>132234475</v>
          </cell>
          <cell r="BL244">
            <v>-309784852</v>
          </cell>
          <cell r="BM244" t="str">
            <v>N/A</v>
          </cell>
          <cell r="BN244" t="str">
            <v>N/A</v>
          </cell>
          <cell r="BO244" t="str">
            <v>N/A</v>
          </cell>
          <cell r="BP244">
            <v>0</v>
          </cell>
          <cell r="BQ244">
            <v>-161321606</v>
          </cell>
          <cell r="BR244">
            <v>-317131761</v>
          </cell>
          <cell r="BS244" t="e">
            <v>#N/A</v>
          </cell>
          <cell r="BT244">
            <v>-177550377</v>
          </cell>
          <cell r="BU244">
            <v>-170433288</v>
          </cell>
          <cell r="BV244">
            <v>-15645896</v>
          </cell>
          <cell r="BW244">
            <v>10409203</v>
          </cell>
          <cell r="BX244">
            <v>2582198</v>
          </cell>
          <cell r="BY244">
            <v>-3001877</v>
          </cell>
          <cell r="BZ244" t="e">
            <v>#N/A</v>
          </cell>
          <cell r="CA244">
            <v>0</v>
          </cell>
          <cell r="CB244">
            <v>117694267</v>
          </cell>
          <cell r="CC244">
            <v>136123473</v>
          </cell>
          <cell r="CD244">
            <v>-306556760</v>
          </cell>
          <cell r="CE244">
            <v>0</v>
          </cell>
          <cell r="CF244">
            <v>-177550377</v>
          </cell>
          <cell r="CG244">
            <v>0</v>
          </cell>
          <cell r="CH244">
            <v>38329785</v>
          </cell>
        </row>
        <row r="245">
          <cell r="B245">
            <v>36102</v>
          </cell>
          <cell r="D245">
            <v>16583746</v>
          </cell>
          <cell r="E245">
            <v>-887121</v>
          </cell>
          <cell r="F245">
            <v>41805868</v>
          </cell>
          <cell r="G245">
            <v>0</v>
          </cell>
          <cell r="H245">
            <v>16238462</v>
          </cell>
          <cell r="I245">
            <v>11928322</v>
          </cell>
          <cell r="J245">
            <v>-4393806</v>
          </cell>
          <cell r="K245">
            <v>-377423</v>
          </cell>
          <cell r="L245">
            <v>4788000</v>
          </cell>
          <cell r="M245">
            <v>2914000</v>
          </cell>
          <cell r="N245">
            <v>9830000</v>
          </cell>
          <cell r="O245">
            <v>453000</v>
          </cell>
          <cell r="P245">
            <v>10949088</v>
          </cell>
          <cell r="Q245">
            <v>0</v>
          </cell>
          <cell r="R245">
            <v>0</v>
          </cell>
          <cell r="S245">
            <v>0</v>
          </cell>
          <cell r="T245">
            <v>4332000</v>
          </cell>
          <cell r="U245">
            <v>15262000</v>
          </cell>
          <cell r="V245">
            <v>-3768000</v>
          </cell>
          <cell r="W245">
            <v>6043000</v>
          </cell>
          <cell r="X245">
            <v>-14192000</v>
          </cell>
          <cell r="Y245">
            <v>0</v>
          </cell>
          <cell r="Z245">
            <v>0</v>
          </cell>
          <cell r="AA245">
            <v>0</v>
          </cell>
          <cell r="AB245">
            <v>0</v>
          </cell>
          <cell r="AC245">
            <v>0</v>
          </cell>
          <cell r="AD245">
            <v>0</v>
          </cell>
          <cell r="AE245">
            <v>1835000</v>
          </cell>
          <cell r="AF245">
            <v>97000</v>
          </cell>
          <cell r="AG245">
            <v>0</v>
          </cell>
          <cell r="AH245">
            <v>7250030</v>
          </cell>
          <cell r="AI245">
            <v>-18515987</v>
          </cell>
          <cell r="AJ245">
            <v>-114822742</v>
          </cell>
          <cell r="AK245">
            <v>-542019</v>
          </cell>
          <cell r="AL245">
            <v>33596204</v>
          </cell>
          <cell r="AM245">
            <v>-56105359</v>
          </cell>
          <cell r="AN245">
            <v>-77518336</v>
          </cell>
          <cell r="AO245">
            <v>-15364000</v>
          </cell>
          <cell r="AP245">
            <v>-24520776</v>
          </cell>
          <cell r="AQ245">
            <v>-57362000</v>
          </cell>
          <cell r="AR245">
            <v>-12194437</v>
          </cell>
          <cell r="AS245">
            <v>0</v>
          </cell>
          <cell r="AT245">
            <v>-2177000</v>
          </cell>
          <cell r="AU245">
            <v>612000</v>
          </cell>
          <cell r="AV245">
            <v>22420298</v>
          </cell>
          <cell r="AW245">
            <v>0</v>
          </cell>
          <cell r="AX245">
            <v>0</v>
          </cell>
          <cell r="AY245">
            <v>0</v>
          </cell>
          <cell r="AZ245">
            <v>0</v>
          </cell>
          <cell r="BA245">
            <v>10949088</v>
          </cell>
          <cell r="BB245">
            <v>10283000</v>
          </cell>
          <cell r="BC245">
            <v>7702000</v>
          </cell>
          <cell r="BD245">
            <v>115063517</v>
          </cell>
          <cell r="BE245">
            <v>1932000</v>
          </cell>
          <cell r="BF245">
            <v>-8149000</v>
          </cell>
          <cell r="BG245">
            <v>15826000</v>
          </cell>
          <cell r="BH245">
            <v>-172311582</v>
          </cell>
          <cell r="BI245">
            <v>-62306407</v>
          </cell>
          <cell r="BJ245" t="e">
            <v>#N/A</v>
          </cell>
          <cell r="BK245">
            <v>143997605</v>
          </cell>
          <cell r="BL245">
            <v>-305635123</v>
          </cell>
          <cell r="BM245" t="str">
            <v>N/A</v>
          </cell>
          <cell r="BN245" t="str">
            <v>N/A</v>
          </cell>
          <cell r="BO245" t="str">
            <v>N/A</v>
          </cell>
          <cell r="BP245">
            <v>0</v>
          </cell>
          <cell r="BQ245">
            <v>-157563595</v>
          </cell>
          <cell r="BR245">
            <v>-311578646</v>
          </cell>
          <cell r="BS245" t="e">
            <v>#N/A</v>
          </cell>
          <cell r="BT245">
            <v>-161637519</v>
          </cell>
          <cell r="BU245">
            <v>-155043186</v>
          </cell>
          <cell r="BV245">
            <v>-15280403</v>
          </cell>
          <cell r="BW245">
            <v>10924023</v>
          </cell>
          <cell r="BX245">
            <v>2564377</v>
          </cell>
          <cell r="BY245">
            <v>-2928855</v>
          </cell>
          <cell r="BZ245" t="e">
            <v>#N/A</v>
          </cell>
          <cell r="CA245">
            <v>0</v>
          </cell>
          <cell r="CB245">
            <v>117992371</v>
          </cell>
          <cell r="CC245">
            <v>146926459</v>
          </cell>
          <cell r="CD245">
            <v>-301969645</v>
          </cell>
          <cell r="CE245">
            <v>0</v>
          </cell>
          <cell r="CF245">
            <v>-161637519</v>
          </cell>
          <cell r="CG245">
            <v>0</v>
          </cell>
          <cell r="CH245">
            <v>37999205</v>
          </cell>
        </row>
        <row r="246">
          <cell r="B246">
            <v>36103</v>
          </cell>
          <cell r="D246">
            <v>16436612</v>
          </cell>
          <cell r="E246">
            <v>-896352</v>
          </cell>
          <cell r="F246">
            <v>42031635</v>
          </cell>
          <cell r="G246">
            <v>0</v>
          </cell>
          <cell r="H246">
            <v>16427441</v>
          </cell>
          <cell r="I246">
            <v>11846223</v>
          </cell>
          <cell r="J246">
            <v>-4472838</v>
          </cell>
          <cell r="K246">
            <v>-376420</v>
          </cell>
          <cell r="L246">
            <v>4983000</v>
          </cell>
          <cell r="M246">
            <v>2919000</v>
          </cell>
          <cell r="N246">
            <v>9867000</v>
          </cell>
          <cell r="O246">
            <v>443000</v>
          </cell>
          <cell r="P246">
            <v>11128069</v>
          </cell>
          <cell r="Q246">
            <v>0</v>
          </cell>
          <cell r="R246">
            <v>0</v>
          </cell>
          <cell r="S246">
            <v>0</v>
          </cell>
          <cell r="T246">
            <v>4530000</v>
          </cell>
          <cell r="U246">
            <v>15322000</v>
          </cell>
          <cell r="V246">
            <v>-3861000</v>
          </cell>
          <cell r="W246">
            <v>6568000</v>
          </cell>
          <cell r="X246">
            <v>-10678000</v>
          </cell>
          <cell r="Y246">
            <v>0</v>
          </cell>
          <cell r="Z246">
            <v>0</v>
          </cell>
          <cell r="AA246">
            <v>0</v>
          </cell>
          <cell r="AB246">
            <v>0</v>
          </cell>
          <cell r="AC246">
            <v>0</v>
          </cell>
          <cell r="AD246">
            <v>0</v>
          </cell>
          <cell r="AE246">
            <v>1838000</v>
          </cell>
          <cell r="AF246">
            <v>95000</v>
          </cell>
          <cell r="AG246">
            <v>0</v>
          </cell>
          <cell r="AH246">
            <v>7152296</v>
          </cell>
          <cell r="AI246">
            <v>-18394681</v>
          </cell>
          <cell r="AJ246">
            <v>-115093061</v>
          </cell>
          <cell r="AK246">
            <v>-542019</v>
          </cell>
          <cell r="AL246">
            <v>34048112</v>
          </cell>
          <cell r="AM246">
            <v>-52150821</v>
          </cell>
          <cell r="AN246">
            <v>-76377983</v>
          </cell>
          <cell r="AO246">
            <v>-15819000</v>
          </cell>
          <cell r="AP246">
            <v>-24920742</v>
          </cell>
          <cell r="AQ246">
            <v>-57600000</v>
          </cell>
          <cell r="AR246">
            <v>-12644360</v>
          </cell>
          <cell r="AS246">
            <v>0</v>
          </cell>
          <cell r="AT246">
            <v>-2176000</v>
          </cell>
          <cell r="AU246">
            <v>612000</v>
          </cell>
          <cell r="AV246">
            <v>22430298</v>
          </cell>
          <cell r="AW246">
            <v>0</v>
          </cell>
          <cell r="AX246">
            <v>0</v>
          </cell>
          <cell r="AY246">
            <v>0</v>
          </cell>
          <cell r="AZ246">
            <v>0</v>
          </cell>
          <cell r="BA246">
            <v>11128069</v>
          </cell>
          <cell r="BB246">
            <v>10310000</v>
          </cell>
          <cell r="BC246">
            <v>7902000</v>
          </cell>
          <cell r="BD246">
            <v>113912097</v>
          </cell>
          <cell r="BE246">
            <v>1933000</v>
          </cell>
          <cell r="BF246">
            <v>-4110000</v>
          </cell>
          <cell r="BG246">
            <v>15991000</v>
          </cell>
          <cell r="BH246">
            <v>-171312334</v>
          </cell>
          <cell r="BI246">
            <v>-63092064</v>
          </cell>
          <cell r="BJ246" t="e">
            <v>#N/A</v>
          </cell>
          <cell r="BK246">
            <v>142355814</v>
          </cell>
          <cell r="BL246">
            <v>-297661960</v>
          </cell>
          <cell r="BM246" t="str">
            <v>N/A</v>
          </cell>
          <cell r="BN246" t="str">
            <v>N/A</v>
          </cell>
          <cell r="BO246" t="str">
            <v>N/A</v>
          </cell>
          <cell r="BP246">
            <v>0</v>
          </cell>
          <cell r="BQ246">
            <v>-156778653</v>
          </cell>
          <cell r="BR246">
            <v>-307421517</v>
          </cell>
          <cell r="BS246" t="e">
            <v>#N/A</v>
          </cell>
          <cell r="BT246">
            <v>-155306147</v>
          </cell>
          <cell r="BU246">
            <v>-147498058</v>
          </cell>
          <cell r="BV246">
            <v>-14996798</v>
          </cell>
          <cell r="BW246">
            <v>8735802</v>
          </cell>
          <cell r="BX246">
            <v>3053192</v>
          </cell>
          <cell r="BY246">
            <v>-2857293</v>
          </cell>
          <cell r="BZ246" t="e">
            <v>#N/A</v>
          </cell>
          <cell r="CA246">
            <v>0</v>
          </cell>
          <cell r="CB246">
            <v>116769389</v>
          </cell>
          <cell r="CC246">
            <v>146109459</v>
          </cell>
          <cell r="CD246">
            <v>-293607516</v>
          </cell>
          <cell r="CE246">
            <v>0</v>
          </cell>
          <cell r="CF246">
            <v>-155306147</v>
          </cell>
          <cell r="CG246">
            <v>0</v>
          </cell>
          <cell r="CH246">
            <v>38084541</v>
          </cell>
        </row>
        <row r="247">
          <cell r="B247">
            <v>36104</v>
          </cell>
          <cell r="D247">
            <v>19555562</v>
          </cell>
          <cell r="E247">
            <v>-891191</v>
          </cell>
          <cell r="F247">
            <v>42302494</v>
          </cell>
          <cell r="G247">
            <v>0</v>
          </cell>
          <cell r="H247">
            <v>16683793</v>
          </cell>
          <cell r="I247">
            <v>11944580</v>
          </cell>
          <cell r="J247">
            <v>-4580848</v>
          </cell>
          <cell r="K247">
            <v>-378128</v>
          </cell>
          <cell r="L247">
            <v>5035000</v>
          </cell>
          <cell r="M247">
            <v>2931000</v>
          </cell>
          <cell r="N247">
            <v>9937000</v>
          </cell>
          <cell r="O247">
            <v>386000</v>
          </cell>
          <cell r="P247">
            <v>11121814</v>
          </cell>
          <cell r="Q247">
            <v>0</v>
          </cell>
          <cell r="R247">
            <v>0</v>
          </cell>
          <cell r="S247">
            <v>0</v>
          </cell>
          <cell r="T247">
            <v>4661000</v>
          </cell>
          <cell r="U247">
            <v>15447000</v>
          </cell>
          <cell r="V247">
            <v>-3847000</v>
          </cell>
          <cell r="W247">
            <v>6684000</v>
          </cell>
          <cell r="X247">
            <v>-10516000</v>
          </cell>
          <cell r="Y247">
            <v>0</v>
          </cell>
          <cell r="Z247">
            <v>0</v>
          </cell>
          <cell r="AA247">
            <v>0</v>
          </cell>
          <cell r="AB247">
            <v>0</v>
          </cell>
          <cell r="AC247">
            <v>0</v>
          </cell>
          <cell r="AD247">
            <v>0</v>
          </cell>
          <cell r="AE247">
            <v>1837000</v>
          </cell>
          <cell r="AF247">
            <v>95000</v>
          </cell>
          <cell r="AG247">
            <v>0</v>
          </cell>
          <cell r="AH247">
            <v>7531300</v>
          </cell>
          <cell r="AI247">
            <v>-18512136</v>
          </cell>
          <cell r="AJ247">
            <v>-114636229</v>
          </cell>
          <cell r="AK247">
            <v>-542176</v>
          </cell>
          <cell r="AL247">
            <v>33419156</v>
          </cell>
          <cell r="AM247">
            <v>-50066006</v>
          </cell>
          <cell r="AN247">
            <v>-75724309</v>
          </cell>
          <cell r="AO247">
            <v>-15996000</v>
          </cell>
          <cell r="AP247">
            <v>-26634098</v>
          </cell>
          <cell r="AQ247">
            <v>-57741000</v>
          </cell>
          <cell r="AR247">
            <v>-12715085</v>
          </cell>
          <cell r="AS247">
            <v>0</v>
          </cell>
          <cell r="AT247">
            <v>-2178000</v>
          </cell>
          <cell r="AU247">
            <v>612000</v>
          </cell>
          <cell r="AV247">
            <v>22434298</v>
          </cell>
          <cell r="AW247">
            <v>0</v>
          </cell>
          <cell r="AX247">
            <v>0</v>
          </cell>
          <cell r="AY247">
            <v>0</v>
          </cell>
          <cell r="AZ247">
            <v>0</v>
          </cell>
          <cell r="BA247">
            <v>11121814</v>
          </cell>
          <cell r="BB247">
            <v>10323000</v>
          </cell>
          <cell r="BC247">
            <v>7966000</v>
          </cell>
          <cell r="BD247">
            <v>124544748</v>
          </cell>
          <cell r="BE247">
            <v>1932000</v>
          </cell>
          <cell r="BF247">
            <v>-3832000</v>
          </cell>
          <cell r="BG247">
            <v>16261000</v>
          </cell>
          <cell r="BH247">
            <v>-171123396</v>
          </cell>
          <cell r="BI247">
            <v>-62924785</v>
          </cell>
          <cell r="BJ247" t="e">
            <v>#N/A</v>
          </cell>
          <cell r="BK247">
            <v>153064371</v>
          </cell>
          <cell r="BL247">
            <v>-296387284</v>
          </cell>
          <cell r="BM247" t="str">
            <v>N/A</v>
          </cell>
          <cell r="BN247" t="str">
            <v>N/A</v>
          </cell>
          <cell r="BO247" t="str">
            <v>N/A</v>
          </cell>
          <cell r="BP247">
            <v>0</v>
          </cell>
          <cell r="BQ247">
            <v>-156458260</v>
          </cell>
          <cell r="BR247">
            <v>-304982485</v>
          </cell>
          <cell r="BS247" t="e">
            <v>#N/A</v>
          </cell>
          <cell r="BT247">
            <v>-143322914</v>
          </cell>
          <cell r="BU247">
            <v>-133592780</v>
          </cell>
          <cell r="BV247">
            <v>-7427658</v>
          </cell>
          <cell r="BW247">
            <v>9146078</v>
          </cell>
          <cell r="BX247">
            <v>2122928</v>
          </cell>
          <cell r="BY247">
            <v>-3073143</v>
          </cell>
          <cell r="BZ247" t="e">
            <v>#N/A</v>
          </cell>
          <cell r="CA247">
            <v>0</v>
          </cell>
          <cell r="CB247">
            <v>127617890</v>
          </cell>
          <cell r="CC247">
            <v>157028704</v>
          </cell>
          <cell r="CD247">
            <v>-290621484</v>
          </cell>
          <cell r="CE247">
            <v>0</v>
          </cell>
          <cell r="CF247">
            <v>-143322914</v>
          </cell>
          <cell r="CG247">
            <v>0</v>
          </cell>
          <cell r="CH247">
            <v>38249089</v>
          </cell>
        </row>
        <row r="248">
          <cell r="B248">
            <v>36105</v>
          </cell>
          <cell r="D248">
            <v>20087236</v>
          </cell>
          <cell r="E248">
            <v>-888830</v>
          </cell>
          <cell r="F248">
            <v>42325580</v>
          </cell>
          <cell r="G248">
            <v>0</v>
          </cell>
          <cell r="H248">
            <v>15619972</v>
          </cell>
          <cell r="I248">
            <v>12181616</v>
          </cell>
          <cell r="J248">
            <v>-4580848</v>
          </cell>
          <cell r="K248">
            <v>-378128</v>
          </cell>
          <cell r="L248">
            <v>5035000</v>
          </cell>
          <cell r="M248">
            <v>2948000</v>
          </cell>
          <cell r="N248">
            <v>9984000</v>
          </cell>
          <cell r="O248">
            <v>275000</v>
          </cell>
          <cell r="P248">
            <v>11098867</v>
          </cell>
          <cell r="Q248">
            <v>0</v>
          </cell>
          <cell r="R248">
            <v>0</v>
          </cell>
          <cell r="S248">
            <v>0</v>
          </cell>
          <cell r="T248">
            <v>4852000</v>
          </cell>
          <cell r="U248">
            <v>15573000</v>
          </cell>
          <cell r="V248">
            <v>-3692000</v>
          </cell>
          <cell r="W248">
            <v>6740000</v>
          </cell>
          <cell r="X248">
            <v>-8569000</v>
          </cell>
          <cell r="Y248">
            <v>0</v>
          </cell>
          <cell r="Z248">
            <v>0</v>
          </cell>
          <cell r="AA248">
            <v>0</v>
          </cell>
          <cell r="AB248">
            <v>0</v>
          </cell>
          <cell r="AC248">
            <v>0</v>
          </cell>
          <cell r="AD248">
            <v>0</v>
          </cell>
          <cell r="AE248">
            <v>1836000</v>
          </cell>
          <cell r="AF248">
            <v>93000</v>
          </cell>
          <cell r="AG248">
            <v>0</v>
          </cell>
          <cell r="AH248">
            <v>10235142</v>
          </cell>
          <cell r="AI248">
            <v>-18660136</v>
          </cell>
          <cell r="AJ248">
            <v>-114303901</v>
          </cell>
          <cell r="AK248">
            <v>-542176</v>
          </cell>
          <cell r="AL248">
            <v>33761362</v>
          </cell>
          <cell r="AM248">
            <v>-49506006</v>
          </cell>
          <cell r="AN248">
            <v>-75931309</v>
          </cell>
          <cell r="AO248">
            <v>-16442000</v>
          </cell>
          <cell r="AP248">
            <v>-26634106</v>
          </cell>
          <cell r="AQ248">
            <v>-58041000</v>
          </cell>
          <cell r="AR248">
            <v>-12762580</v>
          </cell>
          <cell r="AS248">
            <v>0</v>
          </cell>
          <cell r="AT248">
            <v>-2208000</v>
          </cell>
          <cell r="AU248">
            <v>612000</v>
          </cell>
          <cell r="AV248">
            <v>22321722</v>
          </cell>
          <cell r="AW248">
            <v>0</v>
          </cell>
          <cell r="AX248">
            <v>0</v>
          </cell>
          <cell r="AY248">
            <v>0</v>
          </cell>
          <cell r="AZ248">
            <v>0</v>
          </cell>
          <cell r="BA248">
            <v>11098867</v>
          </cell>
          <cell r="BB248">
            <v>10259000</v>
          </cell>
          <cell r="BC248">
            <v>7983000</v>
          </cell>
          <cell r="BD248">
            <v>133740090</v>
          </cell>
          <cell r="BE248">
            <v>1929000</v>
          </cell>
          <cell r="BF248">
            <v>-1829000</v>
          </cell>
          <cell r="BG248">
            <v>16733000</v>
          </cell>
          <cell r="BH248">
            <v>-171392438</v>
          </cell>
          <cell r="BI248">
            <v>-60568438</v>
          </cell>
          <cell r="BJ248" t="e">
            <v>#N/A</v>
          </cell>
          <cell r="BK248">
            <v>162192127</v>
          </cell>
          <cell r="BL248">
            <v>-291267987</v>
          </cell>
          <cell r="BM248" t="str">
            <v>N/A</v>
          </cell>
          <cell r="BN248" t="str">
            <v>N/A</v>
          </cell>
          <cell r="BO248" t="str">
            <v>N/A</v>
          </cell>
          <cell r="BP248">
            <v>0</v>
          </cell>
          <cell r="BQ248">
            <v>-156424302</v>
          </cell>
          <cell r="BR248">
            <v>-302192604</v>
          </cell>
          <cell r="BS248" t="e">
            <v>#N/A</v>
          </cell>
          <cell r="BT248">
            <v>-129075860</v>
          </cell>
          <cell r="BU248">
            <v>-119122748</v>
          </cell>
          <cell r="BV248">
            <v>1783497</v>
          </cell>
          <cell r="BW248">
            <v>9202669</v>
          </cell>
          <cell r="BX248">
            <v>2383987</v>
          </cell>
          <cell r="BY248">
            <v>-3155897</v>
          </cell>
          <cell r="BZ248" t="e">
            <v>#N/A</v>
          </cell>
          <cell r="CA248">
            <v>0</v>
          </cell>
          <cell r="CB248">
            <v>136895988</v>
          </cell>
          <cell r="CC248">
            <v>166236855</v>
          </cell>
          <cell r="CD248">
            <v>-285359603</v>
          </cell>
          <cell r="CE248">
            <v>0</v>
          </cell>
          <cell r="CF248">
            <v>-129075860</v>
          </cell>
          <cell r="CG248">
            <v>0</v>
          </cell>
          <cell r="CH248">
            <v>38270407</v>
          </cell>
        </row>
        <row r="249">
          <cell r="B249">
            <v>36108</v>
          </cell>
          <cell r="D249">
            <v>19905059</v>
          </cell>
          <cell r="E249">
            <v>-891560</v>
          </cell>
          <cell r="F249">
            <v>41946484</v>
          </cell>
          <cell r="G249">
            <v>0</v>
          </cell>
          <cell r="H249">
            <v>15969179</v>
          </cell>
          <cell r="I249">
            <v>11866207</v>
          </cell>
          <cell r="J249">
            <v>1387366</v>
          </cell>
          <cell r="K249">
            <v>-360094</v>
          </cell>
          <cell r="L249">
            <v>4904000</v>
          </cell>
          <cell r="M249">
            <v>2898000</v>
          </cell>
          <cell r="N249">
            <v>9999000</v>
          </cell>
          <cell r="O249">
            <v>319000</v>
          </cell>
          <cell r="P249">
            <v>10963724</v>
          </cell>
          <cell r="Q249">
            <v>0</v>
          </cell>
          <cell r="R249">
            <v>0</v>
          </cell>
          <cell r="S249">
            <v>0</v>
          </cell>
          <cell r="T249">
            <v>4894000</v>
          </cell>
          <cell r="U249">
            <v>15583000</v>
          </cell>
          <cell r="V249">
            <v>-3659000</v>
          </cell>
          <cell r="W249">
            <v>6752000</v>
          </cell>
          <cell r="X249">
            <v>-8779000</v>
          </cell>
          <cell r="Y249">
            <v>0</v>
          </cell>
          <cell r="Z249">
            <v>0</v>
          </cell>
          <cell r="AA249">
            <v>0</v>
          </cell>
          <cell r="AB249">
            <v>0</v>
          </cell>
          <cell r="AC249">
            <v>0</v>
          </cell>
          <cell r="AD249">
            <v>0</v>
          </cell>
          <cell r="AE249">
            <v>1688000</v>
          </cell>
          <cell r="AF249">
            <v>96000</v>
          </cell>
          <cell r="AG249">
            <v>0</v>
          </cell>
          <cell r="AH249">
            <v>10273311</v>
          </cell>
          <cell r="AI249">
            <v>-18638414</v>
          </cell>
          <cell r="AJ249">
            <v>-113744739</v>
          </cell>
          <cell r="AK249">
            <v>-541911</v>
          </cell>
          <cell r="AL249">
            <v>34372231</v>
          </cell>
          <cell r="AM249">
            <v>-47843199</v>
          </cell>
          <cell r="AN249">
            <v>-75609268</v>
          </cell>
          <cell r="AO249">
            <v>-16370000</v>
          </cell>
          <cell r="AP249">
            <v>-31638770</v>
          </cell>
          <cell r="AQ249">
            <v>-58034000</v>
          </cell>
          <cell r="AR249">
            <v>-12803261</v>
          </cell>
          <cell r="AS249">
            <v>0</v>
          </cell>
          <cell r="AT249">
            <v>-1632000</v>
          </cell>
          <cell r="AU249">
            <v>612000</v>
          </cell>
          <cell r="AV249">
            <v>22336722</v>
          </cell>
          <cell r="AW249">
            <v>0</v>
          </cell>
          <cell r="AX249">
            <v>0</v>
          </cell>
          <cell r="AY249">
            <v>0</v>
          </cell>
          <cell r="AZ249">
            <v>0</v>
          </cell>
          <cell r="BA249">
            <v>10963724</v>
          </cell>
          <cell r="BB249">
            <v>10318000</v>
          </cell>
          <cell r="BC249">
            <v>7802000</v>
          </cell>
          <cell r="BD249">
            <v>141691636</v>
          </cell>
          <cell r="BE249">
            <v>1784000</v>
          </cell>
          <cell r="BF249">
            <v>-2027000</v>
          </cell>
          <cell r="BG249">
            <v>16818000</v>
          </cell>
          <cell r="BH249">
            <v>-169215379</v>
          </cell>
          <cell r="BI249">
            <v>-60563950</v>
          </cell>
          <cell r="BJ249" t="e">
            <v>#N/A</v>
          </cell>
          <cell r="BK249">
            <v>169883801</v>
          </cell>
          <cell r="BL249">
            <v>-292686297</v>
          </cell>
          <cell r="BM249" t="str">
            <v>N/A</v>
          </cell>
          <cell r="BN249" t="str">
            <v>N/A</v>
          </cell>
          <cell r="BO249" t="str">
            <v>N/A</v>
          </cell>
          <cell r="BP249">
            <v>0</v>
          </cell>
          <cell r="BQ249">
            <v>-154235965</v>
          </cell>
          <cell r="BR249">
            <v>-298939250</v>
          </cell>
          <cell r="BS249" t="e">
            <v>#N/A</v>
          </cell>
          <cell r="BT249">
            <v>-122802497</v>
          </cell>
          <cell r="BU249">
            <v>-108465509</v>
          </cell>
          <cell r="BV249">
            <v>2019303</v>
          </cell>
          <cell r="BW249">
            <v>9154871</v>
          </cell>
          <cell r="BX249">
            <v>5050564</v>
          </cell>
          <cell r="BY249">
            <v>-3123380</v>
          </cell>
          <cell r="BZ249" t="e">
            <v>#N/A</v>
          </cell>
          <cell r="CA249">
            <v>0</v>
          </cell>
          <cell r="CB249">
            <v>144815016</v>
          </cell>
          <cell r="CC249">
            <v>173898740</v>
          </cell>
          <cell r="CD249">
            <v>-282364249</v>
          </cell>
          <cell r="CE249">
            <v>0</v>
          </cell>
          <cell r="CF249">
            <v>-122802497</v>
          </cell>
          <cell r="CG249">
            <v>0</v>
          </cell>
          <cell r="CH249">
            <v>37876076</v>
          </cell>
        </row>
        <row r="250">
          <cell r="B250">
            <v>36109</v>
          </cell>
          <cell r="D250">
            <v>19739306</v>
          </cell>
          <cell r="E250">
            <v>-864637</v>
          </cell>
          <cell r="F250">
            <v>41824932</v>
          </cell>
          <cell r="G250">
            <v>0</v>
          </cell>
          <cell r="H250">
            <v>15922904</v>
          </cell>
          <cell r="I250">
            <v>11831821</v>
          </cell>
          <cell r="J250">
            <v>-196668</v>
          </cell>
          <cell r="K250">
            <v>-359051</v>
          </cell>
          <cell r="L250">
            <v>0</v>
          </cell>
          <cell r="M250">
            <v>0</v>
          </cell>
          <cell r="N250">
            <v>10029000</v>
          </cell>
          <cell r="O250">
            <v>266000</v>
          </cell>
          <cell r="P250">
            <v>10967937</v>
          </cell>
          <cell r="Q250">
            <v>0</v>
          </cell>
          <cell r="R250">
            <v>0</v>
          </cell>
          <cell r="S250">
            <v>0</v>
          </cell>
          <cell r="T250">
            <v>4935000</v>
          </cell>
          <cell r="U250">
            <v>15542000</v>
          </cell>
          <cell r="V250">
            <v>-3633000</v>
          </cell>
          <cell r="W250">
            <v>6833000</v>
          </cell>
          <cell r="X250">
            <v>-8986000</v>
          </cell>
          <cell r="Y250">
            <v>0</v>
          </cell>
          <cell r="Z250">
            <v>0</v>
          </cell>
          <cell r="AA250">
            <v>0</v>
          </cell>
          <cell r="AB250">
            <v>0</v>
          </cell>
          <cell r="AC250">
            <v>0</v>
          </cell>
          <cell r="AD250">
            <v>0</v>
          </cell>
          <cell r="AE250">
            <v>1631000</v>
          </cell>
          <cell r="AF250">
            <v>104000</v>
          </cell>
          <cell r="AG250">
            <v>0</v>
          </cell>
          <cell r="AH250">
            <v>11092818</v>
          </cell>
          <cell r="AI250">
            <v>-18660414</v>
          </cell>
          <cell r="AJ250">
            <v>-113897322</v>
          </cell>
          <cell r="AK250">
            <v>-541911</v>
          </cell>
          <cell r="AL250">
            <v>35078927</v>
          </cell>
          <cell r="AM250">
            <v>-44862665</v>
          </cell>
          <cell r="AN250">
            <v>-76036325</v>
          </cell>
          <cell r="AO250">
            <v>-16263000</v>
          </cell>
          <cell r="AP250">
            <v>-31744620</v>
          </cell>
          <cell r="AQ250">
            <v>-57861000</v>
          </cell>
          <cell r="AR250">
            <v>-12703235</v>
          </cell>
          <cell r="AS250">
            <v>0</v>
          </cell>
          <cell r="AT250">
            <v>-1635000</v>
          </cell>
          <cell r="AU250">
            <v>612000</v>
          </cell>
          <cell r="AV250">
            <v>22338722</v>
          </cell>
          <cell r="AW250">
            <v>0</v>
          </cell>
          <cell r="AX250">
            <v>0</v>
          </cell>
          <cell r="AY250">
            <v>0</v>
          </cell>
          <cell r="AZ250">
            <v>0</v>
          </cell>
          <cell r="BA250">
            <v>10967937</v>
          </cell>
          <cell r="BB250">
            <v>10295000</v>
          </cell>
          <cell r="BC250">
            <v>0</v>
          </cell>
          <cell r="BD250">
            <v>140760091</v>
          </cell>
          <cell r="BE250">
            <v>1735000</v>
          </cell>
          <cell r="BF250">
            <v>-2153000</v>
          </cell>
          <cell r="BG250">
            <v>16844000</v>
          </cell>
          <cell r="BH250">
            <v>-169004323</v>
          </cell>
          <cell r="BI250">
            <v>-59471417</v>
          </cell>
          <cell r="BJ250" t="e">
            <v>#N/A</v>
          </cell>
          <cell r="BK250">
            <v>161158391</v>
          </cell>
          <cell r="BL250">
            <v>-288657024</v>
          </cell>
          <cell r="BM250" t="str">
            <v>N/A</v>
          </cell>
          <cell r="BN250" t="str">
            <v>N/A</v>
          </cell>
          <cell r="BO250" t="str">
            <v>N/A</v>
          </cell>
          <cell r="BP250">
            <v>0</v>
          </cell>
          <cell r="BQ250">
            <v>-153976909</v>
          </cell>
          <cell r="BR250">
            <v>-294654127</v>
          </cell>
          <cell r="BS250" t="e">
            <v>#N/A</v>
          </cell>
          <cell r="BT250">
            <v>-127498634</v>
          </cell>
          <cell r="BU250">
            <v>-113117566</v>
          </cell>
          <cell r="BV250">
            <v>2795117</v>
          </cell>
          <cell r="BW250">
            <v>9128342</v>
          </cell>
          <cell r="BX250">
            <v>5035929</v>
          </cell>
          <cell r="BY250">
            <v>-3087533</v>
          </cell>
          <cell r="BZ250" t="e">
            <v>#N/A</v>
          </cell>
          <cell r="CA250">
            <v>0</v>
          </cell>
          <cell r="CB250">
            <v>143847624</v>
          </cell>
          <cell r="CC250">
            <v>165110561</v>
          </cell>
          <cell r="CD250">
            <v>-278228126</v>
          </cell>
          <cell r="CE250">
            <v>0</v>
          </cell>
          <cell r="CF250">
            <v>-127498634</v>
          </cell>
          <cell r="CG250">
            <v>0</v>
          </cell>
          <cell r="CH250">
            <v>38124992</v>
          </cell>
        </row>
        <row r="251">
          <cell r="B251">
            <v>36110</v>
          </cell>
          <cell r="D251">
            <v>19889040</v>
          </cell>
          <cell r="E251">
            <v>-854012</v>
          </cell>
          <cell r="F251">
            <v>42002895</v>
          </cell>
          <cell r="G251">
            <v>0</v>
          </cell>
          <cell r="H251">
            <v>16365459</v>
          </cell>
          <cell r="I251">
            <v>11996931</v>
          </cell>
          <cell r="J251">
            <v>183787</v>
          </cell>
          <cell r="K251">
            <v>-358956</v>
          </cell>
          <cell r="L251">
            <v>5084000</v>
          </cell>
          <cell r="M251">
            <v>2888000</v>
          </cell>
          <cell r="N251">
            <v>10037000</v>
          </cell>
          <cell r="O251">
            <v>266000</v>
          </cell>
          <cell r="P251">
            <v>11010261</v>
          </cell>
          <cell r="Q251">
            <v>0</v>
          </cell>
          <cell r="R251">
            <v>0</v>
          </cell>
          <cell r="S251">
            <v>0</v>
          </cell>
          <cell r="T251">
            <v>4939000</v>
          </cell>
          <cell r="U251">
            <v>15592000</v>
          </cell>
          <cell r="V251">
            <v>-3581000</v>
          </cell>
          <cell r="W251">
            <v>6835000</v>
          </cell>
          <cell r="X251">
            <v>-9059000</v>
          </cell>
          <cell r="Y251">
            <v>0</v>
          </cell>
          <cell r="Z251">
            <v>0</v>
          </cell>
          <cell r="AA251">
            <v>0</v>
          </cell>
          <cell r="AB251">
            <v>0</v>
          </cell>
          <cell r="AC251">
            <v>0</v>
          </cell>
          <cell r="AD251">
            <v>0</v>
          </cell>
          <cell r="AE251">
            <v>1640000</v>
          </cell>
          <cell r="AF251">
            <v>104000</v>
          </cell>
          <cell r="AG251">
            <v>0</v>
          </cell>
          <cell r="AH251">
            <v>10793582</v>
          </cell>
          <cell r="AI251">
            <v>-18704414</v>
          </cell>
          <cell r="AJ251">
            <v>-113976508</v>
          </cell>
          <cell r="AK251">
            <v>-540051</v>
          </cell>
          <cell r="AL251">
            <v>35664976</v>
          </cell>
          <cell r="AM251">
            <v>-44192220</v>
          </cell>
          <cell r="AN251">
            <v>-76247449</v>
          </cell>
          <cell r="AO251">
            <v>-16261000</v>
          </cell>
          <cell r="AP251">
            <v>-31750228</v>
          </cell>
          <cell r="AQ251">
            <v>-57719000</v>
          </cell>
          <cell r="AR251">
            <v>-12906995</v>
          </cell>
          <cell r="AS251">
            <v>0</v>
          </cell>
          <cell r="AT251">
            <v>-1636000</v>
          </cell>
          <cell r="AU251">
            <v>612000</v>
          </cell>
          <cell r="AV251">
            <v>22342722</v>
          </cell>
          <cell r="AW251">
            <v>0</v>
          </cell>
          <cell r="AX251">
            <v>0</v>
          </cell>
          <cell r="AY251">
            <v>0</v>
          </cell>
          <cell r="AZ251">
            <v>0</v>
          </cell>
          <cell r="BA251">
            <v>11010261</v>
          </cell>
          <cell r="BB251">
            <v>10303000</v>
          </cell>
          <cell r="BC251">
            <v>7972000</v>
          </cell>
          <cell r="BD251">
            <v>141974341</v>
          </cell>
          <cell r="BE251">
            <v>1744000</v>
          </cell>
          <cell r="BF251">
            <v>-2224000</v>
          </cell>
          <cell r="BG251">
            <v>16950000</v>
          </cell>
          <cell r="BH251">
            <v>-168745724</v>
          </cell>
          <cell r="BI251">
            <v>-59832413</v>
          </cell>
          <cell r="BJ251" t="e">
            <v>#N/A</v>
          </cell>
          <cell r="BK251">
            <v>170405590</v>
          </cell>
          <cell r="BL251">
            <v>-288050584</v>
          </cell>
          <cell r="BM251" t="str">
            <v>N/A</v>
          </cell>
          <cell r="BN251" t="str">
            <v>N/A</v>
          </cell>
          <cell r="BO251" t="str">
            <v>N/A</v>
          </cell>
          <cell r="BP251">
            <v>0</v>
          </cell>
          <cell r="BQ251">
            <v>-153622310</v>
          </cell>
          <cell r="BR251">
            <v>-294089079</v>
          </cell>
          <cell r="BS251" t="e">
            <v>#N/A</v>
          </cell>
          <cell r="BT251">
            <v>-117644994</v>
          </cell>
          <cell r="BU251">
            <v>-103141074</v>
          </cell>
          <cell r="BV251">
            <v>2376576</v>
          </cell>
          <cell r="BW251">
            <v>9498372</v>
          </cell>
          <cell r="BX251">
            <v>5100262</v>
          </cell>
          <cell r="BY251">
            <v>-3218402</v>
          </cell>
          <cell r="BZ251" t="e">
            <v>#N/A</v>
          </cell>
          <cell r="CA251">
            <v>0</v>
          </cell>
          <cell r="CB251">
            <v>145192743</v>
          </cell>
          <cell r="CC251">
            <v>174478004</v>
          </cell>
          <cell r="CD251">
            <v>-277619078</v>
          </cell>
          <cell r="CE251">
            <v>0</v>
          </cell>
          <cell r="CF251">
            <v>-117644994</v>
          </cell>
          <cell r="CG251">
            <v>0</v>
          </cell>
          <cell r="CH251">
            <v>38138377</v>
          </cell>
        </row>
        <row r="252">
          <cell r="B252">
            <v>36111</v>
          </cell>
          <cell r="D252">
            <v>18727796</v>
          </cell>
          <cell r="E252">
            <v>-846327</v>
          </cell>
          <cell r="F252">
            <v>42121118</v>
          </cell>
          <cell r="G252">
            <v>0</v>
          </cell>
          <cell r="H252">
            <v>16239084</v>
          </cell>
          <cell r="I252">
            <v>11728243</v>
          </cell>
          <cell r="J252">
            <v>-5248147</v>
          </cell>
          <cell r="K252">
            <v>-358295</v>
          </cell>
          <cell r="L252">
            <v>5005000</v>
          </cell>
          <cell r="M252">
            <v>2794000</v>
          </cell>
          <cell r="N252">
            <v>10059000</v>
          </cell>
          <cell r="O252">
            <v>333000</v>
          </cell>
          <cell r="P252">
            <v>11107984</v>
          </cell>
          <cell r="Q252">
            <v>0</v>
          </cell>
          <cell r="R252">
            <v>0</v>
          </cell>
          <cell r="S252">
            <v>0</v>
          </cell>
          <cell r="T252">
            <v>4931000</v>
          </cell>
          <cell r="U252">
            <v>15481000</v>
          </cell>
          <cell r="V252">
            <v>-3587000</v>
          </cell>
          <cell r="W252">
            <v>6862000</v>
          </cell>
          <cell r="X252">
            <v>-8247000</v>
          </cell>
          <cell r="Y252">
            <v>0</v>
          </cell>
          <cell r="Z252">
            <v>0</v>
          </cell>
          <cell r="AA252">
            <v>0</v>
          </cell>
          <cell r="AB252">
            <v>0</v>
          </cell>
          <cell r="AC252">
            <v>0</v>
          </cell>
          <cell r="AD252">
            <v>0</v>
          </cell>
          <cell r="AE252">
            <v>1699000</v>
          </cell>
          <cell r="AF252">
            <v>105000</v>
          </cell>
          <cell r="AG252">
            <v>0</v>
          </cell>
          <cell r="AH252">
            <v>10934087</v>
          </cell>
          <cell r="AI252">
            <v>-18694540</v>
          </cell>
          <cell r="AJ252">
            <v>-113630468</v>
          </cell>
          <cell r="AK252">
            <v>-540050</v>
          </cell>
          <cell r="AL252">
            <v>35528026</v>
          </cell>
          <cell r="AM252">
            <v>-44297220</v>
          </cell>
          <cell r="AN252">
            <v>-77899813</v>
          </cell>
          <cell r="AO252">
            <v>-17483000</v>
          </cell>
          <cell r="AP252">
            <v>-31256096</v>
          </cell>
          <cell r="AQ252">
            <v>-57887000</v>
          </cell>
          <cell r="AR252">
            <v>-12888484</v>
          </cell>
          <cell r="AS252">
            <v>0</v>
          </cell>
          <cell r="AT252">
            <v>-1636000</v>
          </cell>
          <cell r="AU252">
            <v>612000</v>
          </cell>
          <cell r="AV252">
            <v>22347722</v>
          </cell>
          <cell r="AW252">
            <v>0</v>
          </cell>
          <cell r="AX252">
            <v>0</v>
          </cell>
          <cell r="AY252">
            <v>0</v>
          </cell>
          <cell r="AZ252">
            <v>0</v>
          </cell>
          <cell r="BA252">
            <v>11107984</v>
          </cell>
          <cell r="BB252">
            <v>10392000</v>
          </cell>
          <cell r="BC252">
            <v>7799000</v>
          </cell>
          <cell r="BD252">
            <v>123661231</v>
          </cell>
          <cell r="BE252">
            <v>1804000</v>
          </cell>
          <cell r="BF252">
            <v>-1385000</v>
          </cell>
          <cell r="BG252">
            <v>16825000</v>
          </cell>
          <cell r="BH252">
            <v>-171396123</v>
          </cell>
          <cell r="BI252">
            <v>-59841397</v>
          </cell>
          <cell r="BJ252" t="e">
            <v>#N/A</v>
          </cell>
          <cell r="BK252">
            <v>152113889</v>
          </cell>
          <cell r="BL252">
            <v>-289546835</v>
          </cell>
          <cell r="BM252" t="str">
            <v>N/A</v>
          </cell>
          <cell r="BN252" t="str">
            <v>N/A</v>
          </cell>
          <cell r="BO252" t="str">
            <v>N/A</v>
          </cell>
          <cell r="BP252">
            <v>0</v>
          </cell>
          <cell r="BQ252">
            <v>-156288583</v>
          </cell>
          <cell r="BR252">
            <v>-296858462</v>
          </cell>
          <cell r="BS252" t="e">
            <v>#N/A</v>
          </cell>
          <cell r="BT252">
            <v>-137432946</v>
          </cell>
          <cell r="BU252">
            <v>-123504857</v>
          </cell>
          <cell r="BV252">
            <v>-6383914</v>
          </cell>
          <cell r="BW252">
            <v>8683558</v>
          </cell>
          <cell r="BX252">
            <v>3273137</v>
          </cell>
          <cell r="BY252">
            <v>-3149389</v>
          </cell>
          <cell r="BZ252" t="e">
            <v>#N/A</v>
          </cell>
          <cell r="CA252">
            <v>0</v>
          </cell>
          <cell r="CB252">
            <v>126810620</v>
          </cell>
          <cell r="CC252">
            <v>156109604</v>
          </cell>
          <cell r="CD252">
            <v>-279614461</v>
          </cell>
          <cell r="CE252">
            <v>0</v>
          </cell>
          <cell r="CF252">
            <v>-137432946</v>
          </cell>
          <cell r="CG252">
            <v>0</v>
          </cell>
          <cell r="CH252">
            <v>38028040</v>
          </cell>
        </row>
        <row r="253">
          <cell r="B253">
            <v>36112</v>
          </cell>
          <cell r="D253">
            <v>18888620</v>
          </cell>
          <cell r="E253">
            <v>-862032</v>
          </cell>
          <cell r="F253">
            <v>42489887</v>
          </cell>
          <cell r="G253">
            <v>0</v>
          </cell>
          <cell r="H253">
            <v>16632232</v>
          </cell>
          <cell r="I253">
            <v>12249107</v>
          </cell>
          <cell r="J253">
            <v>-1328130</v>
          </cell>
          <cell r="K253">
            <v>-357731</v>
          </cell>
          <cell r="L253">
            <v>5027000</v>
          </cell>
          <cell r="M253">
            <v>2604000</v>
          </cell>
          <cell r="N253">
            <v>10080000</v>
          </cell>
          <cell r="O253">
            <v>371000</v>
          </cell>
          <cell r="P253">
            <v>10933793</v>
          </cell>
          <cell r="Q253">
            <v>0</v>
          </cell>
          <cell r="R253">
            <v>0</v>
          </cell>
          <cell r="S253">
            <v>0</v>
          </cell>
          <cell r="T253">
            <v>4943000</v>
          </cell>
          <cell r="U253">
            <v>15430000</v>
          </cell>
          <cell r="V253">
            <v>-3557000</v>
          </cell>
          <cell r="W253">
            <v>6755000</v>
          </cell>
          <cell r="X253">
            <v>-7865000</v>
          </cell>
          <cell r="Y253">
            <v>0</v>
          </cell>
          <cell r="Z253">
            <v>0</v>
          </cell>
          <cell r="AA253">
            <v>0</v>
          </cell>
          <cell r="AB253">
            <v>0</v>
          </cell>
          <cell r="AC253">
            <v>0</v>
          </cell>
          <cell r="AD253">
            <v>0</v>
          </cell>
          <cell r="AE253">
            <v>1731000</v>
          </cell>
          <cell r="AF253">
            <v>104000</v>
          </cell>
          <cell r="AG253">
            <v>0</v>
          </cell>
          <cell r="AH253">
            <v>10728784</v>
          </cell>
          <cell r="AI253">
            <v>-18694449</v>
          </cell>
          <cell r="AJ253">
            <v>-111693674</v>
          </cell>
          <cell r="AK253">
            <v>-540015</v>
          </cell>
          <cell r="AL253">
            <v>37286667</v>
          </cell>
          <cell r="AM253">
            <v>-43063644</v>
          </cell>
          <cell r="AN253">
            <v>-79266631</v>
          </cell>
          <cell r="AO253">
            <v>-18541000</v>
          </cell>
          <cell r="AP253">
            <v>-31067696</v>
          </cell>
          <cell r="AQ253">
            <v>-57945000</v>
          </cell>
          <cell r="AR253">
            <v>-12832159</v>
          </cell>
          <cell r="AS253">
            <v>0</v>
          </cell>
          <cell r="AT253">
            <v>-1637000</v>
          </cell>
          <cell r="AU253">
            <v>612000</v>
          </cell>
          <cell r="AV253">
            <v>22351722</v>
          </cell>
          <cell r="AW253">
            <v>0</v>
          </cell>
          <cell r="AX253">
            <v>0</v>
          </cell>
          <cell r="AY253">
            <v>0</v>
          </cell>
          <cell r="AZ253">
            <v>0</v>
          </cell>
          <cell r="BA253">
            <v>10933793</v>
          </cell>
          <cell r="BB253">
            <v>10451000</v>
          </cell>
          <cell r="BC253">
            <v>7631000</v>
          </cell>
          <cell r="BD253">
            <v>146767612</v>
          </cell>
          <cell r="BE253">
            <v>1835000</v>
          </cell>
          <cell r="BF253">
            <v>-1110000</v>
          </cell>
          <cell r="BG253">
            <v>16816000</v>
          </cell>
          <cell r="BH253">
            <v>-170122380</v>
          </cell>
          <cell r="BI253">
            <v>-60048375</v>
          </cell>
          <cell r="BJ253" t="e">
            <v>#N/A</v>
          </cell>
          <cell r="BK253">
            <v>174921373</v>
          </cell>
          <cell r="BL253">
            <v>-286761094</v>
          </cell>
          <cell r="BM253" t="str">
            <v>N/A</v>
          </cell>
          <cell r="BN253" t="str">
            <v>N/A</v>
          </cell>
          <cell r="BO253" t="str">
            <v>N/A</v>
          </cell>
          <cell r="BP253">
            <v>0</v>
          </cell>
          <cell r="BQ253">
            <v>-154984931</v>
          </cell>
          <cell r="BR253">
            <v>-294561121</v>
          </cell>
          <cell r="BS253" t="e">
            <v>#N/A</v>
          </cell>
          <cell r="BT253">
            <v>-111839722</v>
          </cell>
          <cell r="BU253">
            <v>-98223520</v>
          </cell>
          <cell r="BV253">
            <v>11148517</v>
          </cell>
          <cell r="BW253">
            <v>8759844</v>
          </cell>
          <cell r="BX253">
            <v>3285416</v>
          </cell>
          <cell r="BY253">
            <v>-3013195</v>
          </cell>
          <cell r="BZ253" t="e">
            <v>#N/A</v>
          </cell>
          <cell r="CA253">
            <v>0</v>
          </cell>
          <cell r="CB253">
            <v>149780807</v>
          </cell>
          <cell r="CC253">
            <v>178796601</v>
          </cell>
          <cell r="CD253">
            <v>-277020120</v>
          </cell>
          <cell r="CE253">
            <v>0</v>
          </cell>
          <cell r="CF253">
            <v>-111839722</v>
          </cell>
          <cell r="CG253">
            <v>0</v>
          </cell>
          <cell r="CH253">
            <v>38013047</v>
          </cell>
        </row>
        <row r="254">
          <cell r="B254">
            <v>36115</v>
          </cell>
          <cell r="D254">
            <v>18941425</v>
          </cell>
          <cell r="E254">
            <v>-877560</v>
          </cell>
          <cell r="F254">
            <v>43262171</v>
          </cell>
          <cell r="G254">
            <v>0</v>
          </cell>
          <cell r="H254">
            <v>16566486</v>
          </cell>
          <cell r="I254">
            <v>14739315</v>
          </cell>
          <cell r="J254">
            <v>-889480</v>
          </cell>
          <cell r="K254">
            <v>-348035</v>
          </cell>
          <cell r="L254">
            <v>5119000</v>
          </cell>
          <cell r="M254">
            <v>2597000</v>
          </cell>
          <cell r="N254">
            <v>7077000</v>
          </cell>
          <cell r="O254">
            <v>341000</v>
          </cell>
          <cell r="P254">
            <v>11175809</v>
          </cell>
          <cell r="Q254">
            <v>0</v>
          </cell>
          <cell r="R254">
            <v>0</v>
          </cell>
          <cell r="S254">
            <v>0</v>
          </cell>
          <cell r="T254">
            <v>4950000</v>
          </cell>
          <cell r="U254">
            <v>15480000</v>
          </cell>
          <cell r="V254">
            <v>-3513000</v>
          </cell>
          <cell r="W254">
            <v>6876000</v>
          </cell>
          <cell r="X254">
            <v>-8502000</v>
          </cell>
          <cell r="Y254">
            <v>0</v>
          </cell>
          <cell r="Z254">
            <v>0</v>
          </cell>
          <cell r="AA254">
            <v>0</v>
          </cell>
          <cell r="AB254">
            <v>0</v>
          </cell>
          <cell r="AC254">
            <v>0</v>
          </cell>
          <cell r="AD254">
            <v>0</v>
          </cell>
          <cell r="AE254">
            <v>1766000</v>
          </cell>
          <cell r="AF254">
            <v>111000</v>
          </cell>
          <cell r="AG254">
            <v>0</v>
          </cell>
          <cell r="AH254">
            <v>10768989</v>
          </cell>
          <cell r="AI254">
            <v>-18683234</v>
          </cell>
          <cell r="AJ254">
            <v>-111061359</v>
          </cell>
          <cell r="AK254">
            <v>-539997</v>
          </cell>
          <cell r="AL254">
            <v>37910491</v>
          </cell>
          <cell r="AM254">
            <v>-43447489</v>
          </cell>
          <cell r="AN254">
            <v>-79069663</v>
          </cell>
          <cell r="AO254">
            <v>-17641000</v>
          </cell>
          <cell r="AP254">
            <v>-30833962</v>
          </cell>
          <cell r="AQ254">
            <v>-58008000</v>
          </cell>
          <cell r="AR254">
            <v>-12867133</v>
          </cell>
          <cell r="AS254">
            <v>0</v>
          </cell>
          <cell r="AT254">
            <v>-1637000</v>
          </cell>
          <cell r="AU254">
            <v>612000</v>
          </cell>
          <cell r="AV254">
            <v>22293721</v>
          </cell>
          <cell r="AW254">
            <v>0</v>
          </cell>
          <cell r="AX254">
            <v>0</v>
          </cell>
          <cell r="AY254">
            <v>0</v>
          </cell>
          <cell r="AZ254">
            <v>0</v>
          </cell>
          <cell r="BA254">
            <v>11175809</v>
          </cell>
          <cell r="BB254">
            <v>7418000</v>
          </cell>
          <cell r="BC254">
            <v>7716000</v>
          </cell>
          <cell r="BD254">
            <v>131667502</v>
          </cell>
          <cell r="BE254">
            <v>1877000</v>
          </cell>
          <cell r="BF254">
            <v>-1626000</v>
          </cell>
          <cell r="BG254">
            <v>16917000</v>
          </cell>
          <cell r="BH254">
            <v>-167816041</v>
          </cell>
          <cell r="BI254">
            <v>-60106144</v>
          </cell>
          <cell r="BJ254" t="e">
            <v>#N/A</v>
          </cell>
          <cell r="BK254">
            <v>157099751</v>
          </cell>
          <cell r="BL254">
            <v>-285035635</v>
          </cell>
          <cell r="BM254" t="str">
            <v>N/A</v>
          </cell>
          <cell r="BN254" t="str">
            <v>N/A</v>
          </cell>
          <cell r="BO254" t="str">
            <v>N/A</v>
          </cell>
          <cell r="BP254">
            <v>0</v>
          </cell>
          <cell r="BQ254">
            <v>-152645807</v>
          </cell>
          <cell r="BR254">
            <v>-292638395</v>
          </cell>
          <cell r="BS254" t="e">
            <v>#N/A</v>
          </cell>
          <cell r="BT254">
            <v>-127935884</v>
          </cell>
          <cell r="BU254">
            <v>-114328958</v>
          </cell>
          <cell r="BV254">
            <v>-6722792</v>
          </cell>
          <cell r="BW254">
            <v>5586328</v>
          </cell>
          <cell r="BX254">
            <v>5248436</v>
          </cell>
          <cell r="BY254">
            <v>-3164125</v>
          </cell>
          <cell r="BZ254" t="e">
            <v>#N/A</v>
          </cell>
          <cell r="CA254">
            <v>0</v>
          </cell>
          <cell r="CB254">
            <v>134831627</v>
          </cell>
          <cell r="CC254">
            <v>161141436</v>
          </cell>
          <cell r="CD254">
            <v>-275470394</v>
          </cell>
          <cell r="CE254">
            <v>0</v>
          </cell>
          <cell r="CF254">
            <v>-127935884</v>
          </cell>
          <cell r="CG254">
            <v>0</v>
          </cell>
          <cell r="CH254">
            <v>38447774</v>
          </cell>
        </row>
        <row r="255">
          <cell r="B255">
            <v>36116</v>
          </cell>
          <cell r="D255">
            <v>18735551</v>
          </cell>
          <cell r="E255">
            <v>-884315</v>
          </cell>
          <cell r="F255">
            <v>43302713</v>
          </cell>
          <cell r="G255">
            <v>0</v>
          </cell>
          <cell r="H255">
            <v>17182801</v>
          </cell>
          <cell r="I255">
            <v>15175666</v>
          </cell>
          <cell r="J255">
            <v>-5095850</v>
          </cell>
          <cell r="K255">
            <v>-348406</v>
          </cell>
          <cell r="L255">
            <v>5425000</v>
          </cell>
          <cell r="M255">
            <v>2796000</v>
          </cell>
          <cell r="N255">
            <v>7086000</v>
          </cell>
          <cell r="O255">
            <v>655000</v>
          </cell>
          <cell r="P255">
            <v>11492474</v>
          </cell>
          <cell r="Q255">
            <v>0</v>
          </cell>
          <cell r="R255">
            <v>0</v>
          </cell>
          <cell r="S255">
            <v>0</v>
          </cell>
          <cell r="T255">
            <v>5121000</v>
          </cell>
          <cell r="U255">
            <v>15577000</v>
          </cell>
          <cell r="V255">
            <v>-3487000</v>
          </cell>
          <cell r="W255">
            <v>6907000</v>
          </cell>
          <cell r="X255">
            <v>-6261000</v>
          </cell>
          <cell r="Y255">
            <v>0</v>
          </cell>
          <cell r="Z255">
            <v>0</v>
          </cell>
          <cell r="AA255">
            <v>0</v>
          </cell>
          <cell r="AB255">
            <v>0</v>
          </cell>
          <cell r="AC255">
            <v>0</v>
          </cell>
          <cell r="AD255">
            <v>0</v>
          </cell>
          <cell r="AE255">
            <v>1846000</v>
          </cell>
          <cell r="AF255">
            <v>123000</v>
          </cell>
          <cell r="AG255">
            <v>0</v>
          </cell>
          <cell r="AH255">
            <v>10728767</v>
          </cell>
          <cell r="AI255">
            <v>-18677638</v>
          </cell>
          <cell r="AJ255">
            <v>-110545571</v>
          </cell>
          <cell r="AK255">
            <v>-540057</v>
          </cell>
          <cell r="AL255">
            <v>30285817</v>
          </cell>
          <cell r="AM255">
            <v>-47692713</v>
          </cell>
          <cell r="AN255">
            <v>-78700124</v>
          </cell>
          <cell r="AO255">
            <v>-17130000</v>
          </cell>
          <cell r="AP255">
            <v>-31089096</v>
          </cell>
          <cell r="AQ255">
            <v>-58173000</v>
          </cell>
          <cell r="AR255">
            <v>-12833512</v>
          </cell>
          <cell r="AS255">
            <v>0</v>
          </cell>
          <cell r="AT255">
            <v>-1637000</v>
          </cell>
          <cell r="AU255">
            <v>612000</v>
          </cell>
          <cell r="AV255">
            <v>21056075</v>
          </cell>
          <cell r="AW255">
            <v>0</v>
          </cell>
          <cell r="AX255">
            <v>0</v>
          </cell>
          <cell r="AY255">
            <v>0</v>
          </cell>
          <cell r="AZ255">
            <v>0</v>
          </cell>
          <cell r="BA255">
            <v>11492474</v>
          </cell>
          <cell r="BB255">
            <v>7741000</v>
          </cell>
          <cell r="BC255">
            <v>8221000</v>
          </cell>
          <cell r="BD255">
            <v>129216160</v>
          </cell>
          <cell r="BE255">
            <v>1969000</v>
          </cell>
          <cell r="BF255">
            <v>646000</v>
          </cell>
          <cell r="BG255">
            <v>17211000</v>
          </cell>
          <cell r="BH255">
            <v>-175276498</v>
          </cell>
          <cell r="BI255">
            <v>-60277745</v>
          </cell>
          <cell r="BJ255" t="e">
            <v>#N/A</v>
          </cell>
          <cell r="BK255">
            <v>155786318</v>
          </cell>
          <cell r="BL255">
            <v>-294510051</v>
          </cell>
          <cell r="BM255" t="str">
            <v>N/A</v>
          </cell>
          <cell r="BN255" t="str">
            <v>N/A</v>
          </cell>
          <cell r="BO255" t="str">
            <v>N/A</v>
          </cell>
          <cell r="BP255">
            <v>0</v>
          </cell>
          <cell r="BQ255">
            <v>-160085860</v>
          </cell>
          <cell r="BR255">
            <v>-303278031</v>
          </cell>
          <cell r="BS255" t="e">
            <v>#N/A</v>
          </cell>
          <cell r="BT255">
            <v>-138723734</v>
          </cell>
          <cell r="BU255">
            <v>-123544699</v>
          </cell>
          <cell r="BV255">
            <v>-6500709</v>
          </cell>
          <cell r="BW255">
            <v>6071265</v>
          </cell>
          <cell r="BX255">
            <v>5400783</v>
          </cell>
          <cell r="BY255">
            <v>-3236698</v>
          </cell>
          <cell r="BZ255" t="e">
            <v>#N/A</v>
          </cell>
          <cell r="CA255">
            <v>0</v>
          </cell>
          <cell r="CB255">
            <v>132452857</v>
          </cell>
          <cell r="CC255">
            <v>159907331</v>
          </cell>
          <cell r="CD255">
            <v>-283452030</v>
          </cell>
          <cell r="CE255">
            <v>0</v>
          </cell>
          <cell r="CF255">
            <v>-138723734</v>
          </cell>
          <cell r="CG255">
            <v>0</v>
          </cell>
          <cell r="CH255">
            <v>38529045</v>
          </cell>
        </row>
        <row r="256">
          <cell r="B256">
            <v>36117</v>
          </cell>
          <cell r="D256">
            <v>19288190</v>
          </cell>
          <cell r="E256">
            <v>-885042</v>
          </cell>
          <cell r="F256">
            <v>43244880</v>
          </cell>
          <cell r="G256">
            <v>0</v>
          </cell>
          <cell r="H256">
            <v>17756755</v>
          </cell>
          <cell r="I256">
            <v>15089580</v>
          </cell>
          <cell r="J256">
            <v>-5096927</v>
          </cell>
          <cell r="K256">
            <v>-348035</v>
          </cell>
          <cell r="L256">
            <v>5355000</v>
          </cell>
          <cell r="M256">
            <v>2803000</v>
          </cell>
          <cell r="N256">
            <v>7229000</v>
          </cell>
          <cell r="O256">
            <v>591000</v>
          </cell>
          <cell r="P256">
            <v>11437447</v>
          </cell>
          <cell r="Q256">
            <v>0</v>
          </cell>
          <cell r="R256">
            <v>0</v>
          </cell>
          <cell r="S256">
            <v>0</v>
          </cell>
          <cell r="T256">
            <v>5138000</v>
          </cell>
          <cell r="U256">
            <v>15662000</v>
          </cell>
          <cell r="V256">
            <v>-3475000</v>
          </cell>
          <cell r="W256">
            <v>6917000</v>
          </cell>
          <cell r="X256">
            <v>-4911000</v>
          </cell>
          <cell r="Y256">
            <v>0</v>
          </cell>
          <cell r="Z256">
            <v>0</v>
          </cell>
          <cell r="AA256">
            <v>0</v>
          </cell>
          <cell r="AB256">
            <v>0</v>
          </cell>
          <cell r="AC256">
            <v>0</v>
          </cell>
          <cell r="AD256">
            <v>0</v>
          </cell>
          <cell r="AE256">
            <v>1850000</v>
          </cell>
          <cell r="AF256">
            <v>124000</v>
          </cell>
          <cell r="AG256">
            <v>0</v>
          </cell>
          <cell r="AH256">
            <v>10847557</v>
          </cell>
          <cell r="AI256">
            <v>-18713638</v>
          </cell>
          <cell r="AJ256">
            <v>-109922224</v>
          </cell>
          <cell r="AK256">
            <v>-593733</v>
          </cell>
          <cell r="AL256">
            <v>30092867</v>
          </cell>
          <cell r="AM256">
            <v>-46737098</v>
          </cell>
          <cell r="AN256">
            <v>-77883093</v>
          </cell>
          <cell r="AO256">
            <v>-17375000</v>
          </cell>
          <cell r="AP256">
            <v>-33106745</v>
          </cell>
          <cell r="AQ256">
            <v>-58219000</v>
          </cell>
          <cell r="AR256">
            <v>-12787916</v>
          </cell>
          <cell r="AS256">
            <v>0</v>
          </cell>
          <cell r="AT256">
            <v>-1638000</v>
          </cell>
          <cell r="AU256">
            <v>612000</v>
          </cell>
          <cell r="AV256">
            <v>21625267</v>
          </cell>
          <cell r="AW256">
            <v>0</v>
          </cell>
          <cell r="AX256">
            <v>0</v>
          </cell>
          <cell r="AY256">
            <v>0</v>
          </cell>
          <cell r="AZ256">
            <v>0</v>
          </cell>
          <cell r="BA256">
            <v>11437447</v>
          </cell>
          <cell r="BB256">
            <v>7820000</v>
          </cell>
          <cell r="BC256">
            <v>8158000</v>
          </cell>
          <cell r="BD256">
            <v>131020101</v>
          </cell>
          <cell r="BE256">
            <v>1974000</v>
          </cell>
          <cell r="BF256">
            <v>2006000</v>
          </cell>
          <cell r="BG256">
            <v>17325000</v>
          </cell>
          <cell r="BH256">
            <v>-173795554</v>
          </cell>
          <cell r="BI256">
            <v>-60159359</v>
          </cell>
          <cell r="BJ256" t="e">
            <v>#N/A</v>
          </cell>
          <cell r="BK256">
            <v>157550506</v>
          </cell>
          <cell r="BL256">
            <v>-292493755</v>
          </cell>
          <cell r="BM256" t="str">
            <v>N/A</v>
          </cell>
          <cell r="BN256" t="str">
            <v>N/A</v>
          </cell>
          <cell r="BO256" t="str">
            <v>N/A</v>
          </cell>
          <cell r="BP256">
            <v>0</v>
          </cell>
          <cell r="BQ256">
            <v>-158556916</v>
          </cell>
          <cell r="BR256">
            <v>-301291278</v>
          </cell>
          <cell r="BS256" t="e">
            <v>#N/A</v>
          </cell>
          <cell r="BT256">
            <v>-134943250</v>
          </cell>
          <cell r="BU256">
            <v>-118282909</v>
          </cell>
          <cell r="BV256">
            <v>-5707279</v>
          </cell>
          <cell r="BW256">
            <v>6459347</v>
          </cell>
          <cell r="BX256">
            <v>5150182</v>
          </cell>
          <cell r="BY256">
            <v>-3267821</v>
          </cell>
          <cell r="BZ256" t="e">
            <v>#N/A</v>
          </cell>
          <cell r="CA256">
            <v>0</v>
          </cell>
          <cell r="CB256">
            <v>134287922</v>
          </cell>
          <cell r="CC256">
            <v>161703369</v>
          </cell>
          <cell r="CD256">
            <v>-279986277</v>
          </cell>
          <cell r="CE256">
            <v>0</v>
          </cell>
          <cell r="CF256">
            <v>-134943250</v>
          </cell>
          <cell r="CG256">
            <v>0</v>
          </cell>
          <cell r="CH256">
            <v>38451229</v>
          </cell>
        </row>
        <row r="257">
          <cell r="B257">
            <v>36118</v>
          </cell>
          <cell r="D257">
            <v>18695407</v>
          </cell>
          <cell r="E257">
            <v>-879538</v>
          </cell>
          <cell r="F257">
            <v>43141038</v>
          </cell>
          <cell r="G257">
            <v>0</v>
          </cell>
          <cell r="H257">
            <v>17718750</v>
          </cell>
          <cell r="I257">
            <v>14604851</v>
          </cell>
          <cell r="J257">
            <v>-5081795</v>
          </cell>
          <cell r="K257">
            <v>-346561</v>
          </cell>
          <cell r="L257">
            <v>5454000</v>
          </cell>
          <cell r="M257">
            <v>2814000</v>
          </cell>
          <cell r="N257">
            <v>7234000</v>
          </cell>
          <cell r="O257">
            <v>657000</v>
          </cell>
          <cell r="P257">
            <v>11213128</v>
          </cell>
          <cell r="Q257">
            <v>0</v>
          </cell>
          <cell r="R257">
            <v>0</v>
          </cell>
          <cell r="S257">
            <v>0</v>
          </cell>
          <cell r="T257">
            <v>5121000</v>
          </cell>
          <cell r="U257">
            <v>15609000</v>
          </cell>
          <cell r="V257">
            <v>-3513000</v>
          </cell>
          <cell r="W257">
            <v>6824000</v>
          </cell>
          <cell r="X257">
            <v>-5482000</v>
          </cell>
          <cell r="Y257">
            <v>0</v>
          </cell>
          <cell r="Z257">
            <v>0</v>
          </cell>
          <cell r="AA257">
            <v>0</v>
          </cell>
          <cell r="AB257">
            <v>0</v>
          </cell>
          <cell r="AC257">
            <v>0</v>
          </cell>
          <cell r="AD257">
            <v>0</v>
          </cell>
          <cell r="AE257">
            <v>1885000</v>
          </cell>
          <cell r="AF257">
            <v>124000</v>
          </cell>
          <cell r="AG257">
            <v>0</v>
          </cell>
          <cell r="AH257">
            <v>11219142</v>
          </cell>
          <cell r="AI257">
            <v>-18579638</v>
          </cell>
          <cell r="AJ257">
            <v>-108888004</v>
          </cell>
          <cell r="AK257">
            <v>-593733</v>
          </cell>
          <cell r="AL257">
            <v>30634100</v>
          </cell>
          <cell r="AM257">
            <v>-47232098</v>
          </cell>
          <cell r="AN257">
            <v>-77519299</v>
          </cell>
          <cell r="AO257">
            <v>-17205000</v>
          </cell>
          <cell r="AP257">
            <v>-33651973</v>
          </cell>
          <cell r="AQ257">
            <v>-58322000</v>
          </cell>
          <cell r="AR257">
            <v>-12770917</v>
          </cell>
          <cell r="AS257">
            <v>0</v>
          </cell>
          <cell r="AT257">
            <v>-1638000</v>
          </cell>
          <cell r="AU257">
            <v>612000</v>
          </cell>
          <cell r="AV257">
            <v>21628267</v>
          </cell>
          <cell r="AW257">
            <v>0</v>
          </cell>
          <cell r="AX257">
            <v>0</v>
          </cell>
          <cell r="AY257">
            <v>0</v>
          </cell>
          <cell r="AZ257">
            <v>0</v>
          </cell>
          <cell r="BA257">
            <v>11213128</v>
          </cell>
          <cell r="BB257">
            <v>7891000</v>
          </cell>
          <cell r="BC257">
            <v>8268000</v>
          </cell>
          <cell r="BD257">
            <v>128980603</v>
          </cell>
          <cell r="BE257">
            <v>2009000</v>
          </cell>
          <cell r="BF257">
            <v>1342000</v>
          </cell>
          <cell r="BG257">
            <v>17217000</v>
          </cell>
          <cell r="BH257">
            <v>-171549307</v>
          </cell>
          <cell r="BI257">
            <v>-59873775</v>
          </cell>
          <cell r="BJ257" t="e">
            <v>#N/A</v>
          </cell>
          <cell r="BK257">
            <v>155473194</v>
          </cell>
          <cell r="BL257">
            <v>-291739152</v>
          </cell>
          <cell r="BM257" t="str">
            <v>N/A</v>
          </cell>
          <cell r="BN257" t="str">
            <v>N/A</v>
          </cell>
          <cell r="BO257" t="str">
            <v>N/A</v>
          </cell>
          <cell r="BP257">
            <v>0</v>
          </cell>
          <cell r="BQ257">
            <v>-156482669</v>
          </cell>
          <cell r="BR257">
            <v>-299257447</v>
          </cell>
          <cell r="BS257" t="e">
            <v>#N/A</v>
          </cell>
          <cell r="BT257">
            <v>-136265958</v>
          </cell>
          <cell r="BU257">
            <v>-119035080</v>
          </cell>
          <cell r="BV257">
            <v>-5889887</v>
          </cell>
          <cell r="BW257">
            <v>6498616</v>
          </cell>
          <cell r="BX257">
            <v>4676850</v>
          </cell>
          <cell r="BY257">
            <v>-3301635</v>
          </cell>
          <cell r="BZ257" t="e">
            <v>#N/A</v>
          </cell>
          <cell r="CA257">
            <v>0</v>
          </cell>
          <cell r="CB257">
            <v>132282238</v>
          </cell>
          <cell r="CC257">
            <v>159654366</v>
          </cell>
          <cell r="CD257">
            <v>-278689446</v>
          </cell>
          <cell r="CE257">
            <v>0</v>
          </cell>
          <cell r="CF257">
            <v>-136265958</v>
          </cell>
          <cell r="CG257">
            <v>0</v>
          </cell>
          <cell r="CH257">
            <v>38264966</v>
          </cell>
        </row>
        <row r="258">
          <cell r="B258">
            <v>36119</v>
          </cell>
          <cell r="D258">
            <v>18539426</v>
          </cell>
          <cell r="E258">
            <v>-872020</v>
          </cell>
          <cell r="F258">
            <v>43007551</v>
          </cell>
          <cell r="G258">
            <v>0</v>
          </cell>
          <cell r="H258">
            <v>18182419</v>
          </cell>
          <cell r="I258">
            <v>15331322</v>
          </cell>
          <cell r="J258">
            <v>-5416523</v>
          </cell>
          <cell r="K258">
            <v>-344191</v>
          </cell>
          <cell r="L258">
            <v>5478000</v>
          </cell>
          <cell r="M258">
            <v>2782000</v>
          </cell>
          <cell r="N258">
            <v>7268000</v>
          </cell>
          <cell r="O258">
            <v>672000</v>
          </cell>
          <cell r="P258">
            <v>11302118</v>
          </cell>
          <cell r="Q258">
            <v>0</v>
          </cell>
          <cell r="R258">
            <v>0</v>
          </cell>
          <cell r="S258">
            <v>0</v>
          </cell>
          <cell r="T258">
            <v>5108000</v>
          </cell>
          <cell r="U258">
            <v>15679000</v>
          </cell>
          <cell r="V258">
            <v>-3543000</v>
          </cell>
          <cell r="W258">
            <v>6825000</v>
          </cell>
          <cell r="X258">
            <v>-5035000</v>
          </cell>
          <cell r="Y258">
            <v>0</v>
          </cell>
          <cell r="Z258">
            <v>0</v>
          </cell>
          <cell r="AA258">
            <v>0</v>
          </cell>
          <cell r="AB258">
            <v>0</v>
          </cell>
          <cell r="AC258">
            <v>0</v>
          </cell>
          <cell r="AD258">
            <v>0</v>
          </cell>
          <cell r="AE258">
            <v>1924000</v>
          </cell>
          <cell r="AF258">
            <v>122000</v>
          </cell>
          <cell r="AG258">
            <v>0</v>
          </cell>
          <cell r="AH258">
            <v>11273816</v>
          </cell>
          <cell r="AI258">
            <v>-18405470</v>
          </cell>
          <cell r="AJ258">
            <v>-106992966</v>
          </cell>
          <cell r="AK258">
            <v>-594289</v>
          </cell>
          <cell r="AL258">
            <v>30806282</v>
          </cell>
          <cell r="AM258">
            <v>-41605893</v>
          </cell>
          <cell r="AN258">
            <v>-77228790</v>
          </cell>
          <cell r="AO258">
            <v>-17014000</v>
          </cell>
          <cell r="AP258">
            <v>-33706877</v>
          </cell>
          <cell r="AQ258">
            <v>-58669000</v>
          </cell>
          <cell r="AR258">
            <v>-12804603</v>
          </cell>
          <cell r="AS258">
            <v>0</v>
          </cell>
          <cell r="AT258">
            <v>-1634000</v>
          </cell>
          <cell r="AU258">
            <v>612000</v>
          </cell>
          <cell r="AV258">
            <v>21632267</v>
          </cell>
          <cell r="AW258">
            <v>0</v>
          </cell>
          <cell r="AX258">
            <v>0</v>
          </cell>
          <cell r="AY258">
            <v>0</v>
          </cell>
          <cell r="AZ258">
            <v>0</v>
          </cell>
          <cell r="BA258">
            <v>11302118</v>
          </cell>
          <cell r="BB258">
            <v>7940000</v>
          </cell>
          <cell r="BC258">
            <v>8260000</v>
          </cell>
          <cell r="BD258">
            <v>130913184</v>
          </cell>
          <cell r="BE258">
            <v>2046000</v>
          </cell>
          <cell r="BF258">
            <v>1790000</v>
          </cell>
          <cell r="BG258">
            <v>17244000</v>
          </cell>
          <cell r="BH258">
            <v>-168818966</v>
          </cell>
          <cell r="BI258">
            <v>-60199787</v>
          </cell>
          <cell r="BJ258" t="e">
            <v>#N/A</v>
          </cell>
          <cell r="BK258">
            <v>157543282</v>
          </cell>
          <cell r="BL258">
            <v>-283251522</v>
          </cell>
          <cell r="BM258" t="str">
            <v>N/A</v>
          </cell>
          <cell r="BN258" t="str">
            <v>N/A</v>
          </cell>
          <cell r="BO258" t="str">
            <v>N/A</v>
          </cell>
          <cell r="BP258">
            <v>0</v>
          </cell>
          <cell r="BQ258">
            <v>-153956496</v>
          </cell>
          <cell r="BR258">
            <v>-291234913</v>
          </cell>
          <cell r="BS258" t="e">
            <v>#N/A</v>
          </cell>
          <cell r="BT258">
            <v>-125708241</v>
          </cell>
          <cell r="BU258">
            <v>-108534174</v>
          </cell>
          <cell r="BV258">
            <v>-1872409</v>
          </cell>
          <cell r="BW258">
            <v>6454187</v>
          </cell>
          <cell r="BX258">
            <v>2195596</v>
          </cell>
          <cell r="BY258">
            <v>-3205436</v>
          </cell>
          <cell r="BZ258" t="e">
            <v>#N/A</v>
          </cell>
          <cell r="CA258">
            <v>0</v>
          </cell>
          <cell r="CB258">
            <v>134118620</v>
          </cell>
          <cell r="CC258">
            <v>161620738</v>
          </cell>
          <cell r="CD258">
            <v>-270154912</v>
          </cell>
          <cell r="CE258">
            <v>0</v>
          </cell>
          <cell r="CF258">
            <v>-125708241</v>
          </cell>
          <cell r="CG258">
            <v>0</v>
          </cell>
          <cell r="CH258">
            <v>38041243</v>
          </cell>
        </row>
        <row r="259">
          <cell r="B259">
            <v>36122</v>
          </cell>
          <cell r="D259">
            <v>18473980</v>
          </cell>
          <cell r="E259">
            <v>0</v>
          </cell>
          <cell r="F259">
            <v>42854903</v>
          </cell>
          <cell r="G259">
            <v>0</v>
          </cell>
          <cell r="H259">
            <v>17849848</v>
          </cell>
          <cell r="I259">
            <v>14878354</v>
          </cell>
          <cell r="J259">
            <v>-5409179</v>
          </cell>
          <cell r="K259">
            <v>-340166</v>
          </cell>
          <cell r="L259">
            <v>5587000</v>
          </cell>
          <cell r="M259">
            <v>2759000</v>
          </cell>
          <cell r="N259">
            <v>7266000</v>
          </cell>
          <cell r="O259">
            <v>672000</v>
          </cell>
          <cell r="P259">
            <v>11447334</v>
          </cell>
          <cell r="Q259">
            <v>0</v>
          </cell>
          <cell r="R259">
            <v>0</v>
          </cell>
          <cell r="S259">
            <v>0</v>
          </cell>
          <cell r="T259">
            <v>5109000</v>
          </cell>
          <cell r="U259">
            <v>15732000</v>
          </cell>
          <cell r="V259">
            <v>-3633000</v>
          </cell>
          <cell r="W259">
            <v>6965000</v>
          </cell>
          <cell r="X259">
            <v>-7008000</v>
          </cell>
          <cell r="Y259">
            <v>0</v>
          </cell>
          <cell r="Z259">
            <v>0</v>
          </cell>
          <cell r="AA259">
            <v>0</v>
          </cell>
          <cell r="AB259">
            <v>0</v>
          </cell>
          <cell r="AC259">
            <v>0</v>
          </cell>
          <cell r="AD259">
            <v>0</v>
          </cell>
          <cell r="AE259">
            <v>1973000</v>
          </cell>
          <cell r="AF259">
            <v>125000</v>
          </cell>
          <cell r="AG259">
            <v>0</v>
          </cell>
          <cell r="AH259">
            <v>11377961</v>
          </cell>
          <cell r="AI259">
            <v>-18230850</v>
          </cell>
          <cell r="AJ259">
            <v>-106127904</v>
          </cell>
          <cell r="AK259">
            <v>-593793</v>
          </cell>
          <cell r="AL259">
            <v>31018215</v>
          </cell>
          <cell r="AM259">
            <v>-41621893</v>
          </cell>
          <cell r="AN259">
            <v>-74598185</v>
          </cell>
          <cell r="AO259">
            <v>-16146000</v>
          </cell>
          <cell r="AP259">
            <v>-33642165</v>
          </cell>
          <cell r="AQ259">
            <v>-59052000</v>
          </cell>
          <cell r="AR259">
            <v>-12898562</v>
          </cell>
          <cell r="AS259">
            <v>0</v>
          </cell>
          <cell r="AT259">
            <v>-1634000</v>
          </cell>
          <cell r="AU259">
            <v>612000</v>
          </cell>
          <cell r="AV259">
            <v>21776306</v>
          </cell>
          <cell r="AW259">
            <v>0</v>
          </cell>
          <cell r="AX259">
            <v>0</v>
          </cell>
          <cell r="AY259">
            <v>0</v>
          </cell>
          <cell r="AZ259">
            <v>0</v>
          </cell>
          <cell r="BA259">
            <v>11447334</v>
          </cell>
          <cell r="BB259">
            <v>7938000</v>
          </cell>
          <cell r="BC259">
            <v>8346000</v>
          </cell>
          <cell r="BD259">
            <v>127899907</v>
          </cell>
          <cell r="BE259">
            <v>2098000</v>
          </cell>
          <cell r="BF259">
            <v>-43000</v>
          </cell>
          <cell r="BG259">
            <v>17208000</v>
          </cell>
          <cell r="BH259">
            <v>-163924211</v>
          </cell>
          <cell r="BI259">
            <v>-60572601</v>
          </cell>
          <cell r="BJ259" t="e">
            <v>#N/A</v>
          </cell>
          <cell r="BK259">
            <v>155631241</v>
          </cell>
          <cell r="BL259">
            <v>-280497869</v>
          </cell>
          <cell r="BM259" t="str">
            <v>N/A</v>
          </cell>
          <cell r="BN259" t="str">
            <v>N/A</v>
          </cell>
          <cell r="BO259" t="str">
            <v>N/A</v>
          </cell>
          <cell r="BP259">
            <v>0</v>
          </cell>
          <cell r="BQ259">
            <v>-149326361</v>
          </cell>
          <cell r="BR259">
            <v>-286873011</v>
          </cell>
          <cell r="BS259" t="e">
            <v>#N/A</v>
          </cell>
          <cell r="BT259">
            <v>-124866629</v>
          </cell>
          <cell r="BU259">
            <v>-108912170</v>
          </cell>
          <cell r="BV259">
            <v>-2868835</v>
          </cell>
          <cell r="BW259">
            <v>6058923</v>
          </cell>
          <cell r="BX259">
            <v>1861879</v>
          </cell>
          <cell r="BY259">
            <v>-3066599</v>
          </cell>
          <cell r="BZ259" t="e">
            <v>#N/A</v>
          </cell>
          <cell r="CA259">
            <v>0</v>
          </cell>
          <cell r="CB259">
            <v>130966506</v>
          </cell>
          <cell r="CC259">
            <v>158697840</v>
          </cell>
          <cell r="CD259">
            <v>-267610010</v>
          </cell>
          <cell r="CE259">
            <v>0</v>
          </cell>
          <cell r="CF259">
            <v>-124866629</v>
          </cell>
          <cell r="CG259">
            <v>0</v>
          </cell>
          <cell r="CH259">
            <v>37606799</v>
          </cell>
        </row>
        <row r="260">
          <cell r="B260">
            <v>36123</v>
          </cell>
          <cell r="D260">
            <v>18371601</v>
          </cell>
          <cell r="E260">
            <v>-865286</v>
          </cell>
          <cell r="F260">
            <v>42878513</v>
          </cell>
          <cell r="G260">
            <v>0</v>
          </cell>
          <cell r="H260">
            <v>17526074</v>
          </cell>
          <cell r="I260">
            <v>14692542</v>
          </cell>
          <cell r="J260">
            <v>-5356798</v>
          </cell>
          <cell r="K260">
            <v>-339725</v>
          </cell>
          <cell r="L260">
            <v>5630000</v>
          </cell>
          <cell r="M260">
            <v>2737000</v>
          </cell>
          <cell r="N260">
            <v>7266000</v>
          </cell>
          <cell r="O260">
            <v>577000</v>
          </cell>
          <cell r="P260">
            <v>11638131</v>
          </cell>
          <cell r="Q260">
            <v>0</v>
          </cell>
          <cell r="R260">
            <v>0</v>
          </cell>
          <cell r="S260">
            <v>0</v>
          </cell>
          <cell r="T260">
            <v>5092000</v>
          </cell>
          <cell r="U260">
            <v>15624000</v>
          </cell>
          <cell r="V260">
            <v>-3612000</v>
          </cell>
          <cell r="W260">
            <v>7009000</v>
          </cell>
          <cell r="X260">
            <v>-7593000</v>
          </cell>
          <cell r="Y260">
            <v>0</v>
          </cell>
          <cell r="Z260">
            <v>0</v>
          </cell>
          <cell r="AA260">
            <v>0</v>
          </cell>
          <cell r="AB260">
            <v>0</v>
          </cell>
          <cell r="AC260">
            <v>0</v>
          </cell>
          <cell r="AD260">
            <v>0</v>
          </cell>
          <cell r="AE260">
            <v>1956000</v>
          </cell>
          <cell r="AF260">
            <v>145000</v>
          </cell>
          <cell r="AG260">
            <v>0</v>
          </cell>
          <cell r="AH260">
            <v>11225075</v>
          </cell>
          <cell r="AI260">
            <v>-18201639</v>
          </cell>
          <cell r="AJ260">
            <v>-109580619</v>
          </cell>
          <cell r="AK260">
            <v>-593789</v>
          </cell>
          <cell r="AL260">
            <v>27280341</v>
          </cell>
          <cell r="AM260">
            <v>-42024189</v>
          </cell>
          <cell r="AN260">
            <v>-76225189</v>
          </cell>
          <cell r="AO260">
            <v>-16272000</v>
          </cell>
          <cell r="AP260">
            <v>-45201413</v>
          </cell>
          <cell r="AQ260">
            <v>-59261000</v>
          </cell>
          <cell r="AR260">
            <v>-12858944</v>
          </cell>
          <cell r="AS260">
            <v>0</v>
          </cell>
          <cell r="AT260">
            <v>-1634000</v>
          </cell>
          <cell r="AU260">
            <v>612000</v>
          </cell>
          <cell r="AV260">
            <v>21774306</v>
          </cell>
          <cell r="AW260">
            <v>0</v>
          </cell>
          <cell r="AX260">
            <v>0</v>
          </cell>
          <cell r="AY260">
            <v>0</v>
          </cell>
          <cell r="AZ260">
            <v>0</v>
          </cell>
          <cell r="BA260">
            <v>11638131</v>
          </cell>
          <cell r="BB260">
            <v>7843000</v>
          </cell>
          <cell r="BC260">
            <v>8367000</v>
          </cell>
          <cell r="BD260">
            <v>129521962</v>
          </cell>
          <cell r="BE260">
            <v>2101000</v>
          </cell>
          <cell r="BF260">
            <v>-584000</v>
          </cell>
          <cell r="BG260">
            <v>17104000</v>
          </cell>
          <cell r="BH260">
            <v>-172840589</v>
          </cell>
          <cell r="BI260">
            <v>-60894869</v>
          </cell>
          <cell r="BJ260" t="e">
            <v>#N/A</v>
          </cell>
          <cell r="BK260">
            <v>156504808</v>
          </cell>
          <cell r="BL260">
            <v>-302340059</v>
          </cell>
          <cell r="BM260" t="str">
            <v>N/A</v>
          </cell>
          <cell r="BN260" t="str">
            <v>N/A</v>
          </cell>
          <cell r="BO260" t="str">
            <v>N/A</v>
          </cell>
          <cell r="BP260">
            <v>0</v>
          </cell>
          <cell r="BQ260">
            <v>-158250950</v>
          </cell>
          <cell r="BR260">
            <v>-296511953</v>
          </cell>
          <cell r="BS260" t="e">
            <v>#N/A</v>
          </cell>
          <cell r="BT260">
            <v>-145835252</v>
          </cell>
          <cell r="BU260">
            <v>-117369996</v>
          </cell>
          <cell r="BV260">
            <v>-1891666</v>
          </cell>
          <cell r="BW260">
            <v>5471283</v>
          </cell>
          <cell r="BX260">
            <v>3731010</v>
          </cell>
          <cell r="BY260">
            <v>-3150863</v>
          </cell>
          <cell r="BZ260" t="e">
            <v>#N/A</v>
          </cell>
          <cell r="CA260">
            <v>0</v>
          </cell>
          <cell r="CB260">
            <v>132672825</v>
          </cell>
          <cell r="CC260">
            <v>160520956</v>
          </cell>
          <cell r="CD260">
            <v>-277890952</v>
          </cell>
          <cell r="CE260">
            <v>0</v>
          </cell>
          <cell r="CF260">
            <v>-145835252</v>
          </cell>
          <cell r="CG260">
            <v>0</v>
          </cell>
          <cell r="CH260">
            <v>37589991</v>
          </cell>
        </row>
        <row r="261">
          <cell r="B261">
            <v>36124</v>
          </cell>
          <cell r="D261">
            <v>18446170</v>
          </cell>
          <cell r="E261">
            <v>-865376</v>
          </cell>
          <cell r="F261">
            <v>43070822</v>
          </cell>
          <cell r="G261">
            <v>0</v>
          </cell>
          <cell r="H261">
            <v>17760473</v>
          </cell>
          <cell r="I261">
            <v>14675785</v>
          </cell>
          <cell r="J261">
            <v>-5233173</v>
          </cell>
          <cell r="K261">
            <v>-341053</v>
          </cell>
          <cell r="L261">
            <v>5692000</v>
          </cell>
          <cell r="M261">
            <v>2585000</v>
          </cell>
          <cell r="N261">
            <v>0</v>
          </cell>
          <cell r="O261">
            <v>0</v>
          </cell>
          <cell r="P261">
            <v>11727419</v>
          </cell>
          <cell r="Q261">
            <v>0</v>
          </cell>
          <cell r="R261">
            <v>0</v>
          </cell>
          <cell r="S261">
            <v>0</v>
          </cell>
          <cell r="T261">
            <v>5122000</v>
          </cell>
          <cell r="U261">
            <v>15553000</v>
          </cell>
          <cell r="V261">
            <v>-3614000</v>
          </cell>
          <cell r="W261">
            <v>7014000</v>
          </cell>
          <cell r="X261">
            <v>-8397000</v>
          </cell>
          <cell r="Y261">
            <v>0</v>
          </cell>
          <cell r="Z261">
            <v>0</v>
          </cell>
          <cell r="AA261">
            <v>0</v>
          </cell>
          <cell r="AB261">
            <v>0</v>
          </cell>
          <cell r="AC261">
            <v>0</v>
          </cell>
          <cell r="AD261">
            <v>0</v>
          </cell>
          <cell r="AE261">
            <v>2013000</v>
          </cell>
          <cell r="AF261">
            <v>163000</v>
          </cell>
          <cell r="AG261">
            <v>0</v>
          </cell>
          <cell r="AH261">
            <v>10877780</v>
          </cell>
          <cell r="AI261">
            <v>-18202885</v>
          </cell>
          <cell r="AJ261">
            <v>-109653198</v>
          </cell>
          <cell r="AK261">
            <v>-593114</v>
          </cell>
          <cell r="AL261">
            <v>27377719</v>
          </cell>
          <cell r="AM261">
            <v>-42024189</v>
          </cell>
          <cell r="AN261">
            <v>-75685525</v>
          </cell>
          <cell r="AO261">
            <v>-16272000</v>
          </cell>
          <cell r="AP261">
            <v>-44974319</v>
          </cell>
          <cell r="AQ261">
            <v>-59420000</v>
          </cell>
          <cell r="AR261">
            <v>-12851576</v>
          </cell>
          <cell r="AS261">
            <v>0</v>
          </cell>
          <cell r="AT261">
            <v>-1635000</v>
          </cell>
          <cell r="AU261">
            <v>612000</v>
          </cell>
          <cell r="AV261">
            <v>21772226</v>
          </cell>
          <cell r="AW261">
            <v>0</v>
          </cell>
          <cell r="AX261">
            <v>0</v>
          </cell>
          <cell r="AY261">
            <v>0</v>
          </cell>
          <cell r="AZ261">
            <v>0</v>
          </cell>
          <cell r="BA261">
            <v>11727419</v>
          </cell>
          <cell r="BB261">
            <v>0</v>
          </cell>
          <cell r="BC261">
            <v>8277000</v>
          </cell>
          <cell r="BD261">
            <v>131192878</v>
          </cell>
          <cell r="BE261">
            <v>2176000</v>
          </cell>
          <cell r="BF261">
            <v>-1383000</v>
          </cell>
          <cell r="BG261">
            <v>17061000</v>
          </cell>
          <cell r="BH261">
            <v>-172279777</v>
          </cell>
          <cell r="BI261">
            <v>-61393796</v>
          </cell>
          <cell r="BJ261" t="e">
            <v>#N/A</v>
          </cell>
          <cell r="BK261">
            <v>150331921</v>
          </cell>
          <cell r="BL261">
            <v>-302818080</v>
          </cell>
          <cell r="BM261" t="str">
            <v>N/A</v>
          </cell>
          <cell r="BN261" t="str">
            <v>N/A</v>
          </cell>
          <cell r="BO261" t="str">
            <v>N/A</v>
          </cell>
          <cell r="BP261">
            <v>0</v>
          </cell>
          <cell r="BQ261">
            <v>-157690892</v>
          </cell>
          <cell r="BR261">
            <v>-296446988</v>
          </cell>
          <cell r="BS261" t="e">
            <v>#N/A</v>
          </cell>
          <cell r="BT261">
            <v>-152486159</v>
          </cell>
          <cell r="BU261">
            <v>-124185614</v>
          </cell>
          <cell r="BV261">
            <v>-1297668</v>
          </cell>
          <cell r="BW261">
            <v>6091168</v>
          </cell>
          <cell r="BX261">
            <v>3467044</v>
          </cell>
          <cell r="BY261">
            <v>-3210077</v>
          </cell>
          <cell r="BZ261" t="e">
            <v>#N/A</v>
          </cell>
          <cell r="CA261">
            <v>0</v>
          </cell>
          <cell r="CB261">
            <v>134402954</v>
          </cell>
          <cell r="CC261">
            <v>154407373</v>
          </cell>
          <cell r="CD261">
            <v>-278592987</v>
          </cell>
          <cell r="CE261">
            <v>0</v>
          </cell>
          <cell r="CF261">
            <v>-152486159</v>
          </cell>
          <cell r="CG261">
            <v>0</v>
          </cell>
          <cell r="CH261">
            <v>37763387</v>
          </cell>
        </row>
        <row r="262">
          <cell r="B262">
            <v>36125</v>
          </cell>
          <cell r="D262">
            <v>18746279</v>
          </cell>
          <cell r="E262">
            <v>-870033</v>
          </cell>
          <cell r="F262">
            <v>43161581</v>
          </cell>
          <cell r="G262">
            <v>0</v>
          </cell>
          <cell r="H262">
            <v>17997111</v>
          </cell>
          <cell r="I262">
            <v>14654631</v>
          </cell>
          <cell r="J262">
            <v>-5485904</v>
          </cell>
          <cell r="K262">
            <v>-340520</v>
          </cell>
          <cell r="L262">
            <v>5725000</v>
          </cell>
          <cell r="M262">
            <v>2569000</v>
          </cell>
          <cell r="N262">
            <v>7266000</v>
          </cell>
          <cell r="O262">
            <v>614000</v>
          </cell>
          <cell r="P262">
            <v>11955818</v>
          </cell>
          <cell r="Q262">
            <v>0</v>
          </cell>
          <cell r="R262">
            <v>0</v>
          </cell>
          <cell r="S262">
            <v>0</v>
          </cell>
          <cell r="T262">
            <v>5203000</v>
          </cell>
          <cell r="U262">
            <v>15387000</v>
          </cell>
          <cell r="V262">
            <v>-3598000</v>
          </cell>
          <cell r="W262">
            <v>7014000</v>
          </cell>
          <cell r="X262">
            <v>-8457000</v>
          </cell>
          <cell r="Y262">
            <v>0</v>
          </cell>
          <cell r="Z262">
            <v>0</v>
          </cell>
          <cell r="AA262">
            <v>0</v>
          </cell>
          <cell r="AB262">
            <v>0</v>
          </cell>
          <cell r="AC262">
            <v>0</v>
          </cell>
          <cell r="AD262">
            <v>0</v>
          </cell>
          <cell r="AE262">
            <v>2152000</v>
          </cell>
          <cell r="AF262">
            <v>165000</v>
          </cell>
          <cell r="AG262">
            <v>0</v>
          </cell>
          <cell r="AH262">
            <v>10859508</v>
          </cell>
          <cell r="AI262">
            <v>-18205168</v>
          </cell>
          <cell r="AJ262">
            <v>-109552859</v>
          </cell>
          <cell r="AK262">
            <v>-592864</v>
          </cell>
          <cell r="AL262">
            <v>27416930</v>
          </cell>
          <cell r="AM262">
            <v>-40362408</v>
          </cell>
          <cell r="AN262">
            <v>-76117812</v>
          </cell>
          <cell r="AO262">
            <v>-15989000</v>
          </cell>
          <cell r="AP262">
            <v>-45507811</v>
          </cell>
          <cell r="AQ262">
            <v>-59159000</v>
          </cell>
          <cell r="AR262">
            <v>-12930543</v>
          </cell>
          <cell r="AS262">
            <v>0</v>
          </cell>
          <cell r="AT262">
            <v>-1636000</v>
          </cell>
          <cell r="AU262">
            <v>612000</v>
          </cell>
          <cell r="AV262">
            <v>21768316</v>
          </cell>
          <cell r="AW262">
            <v>0</v>
          </cell>
          <cell r="AX262">
            <v>0</v>
          </cell>
          <cell r="AY262">
            <v>0</v>
          </cell>
          <cell r="AZ262">
            <v>0</v>
          </cell>
          <cell r="BA262">
            <v>11955818</v>
          </cell>
          <cell r="BB262">
            <v>7880000</v>
          </cell>
          <cell r="BC262">
            <v>8294000</v>
          </cell>
          <cell r="BD262">
            <v>134608089</v>
          </cell>
          <cell r="BE262">
            <v>2317000</v>
          </cell>
          <cell r="BF262">
            <v>-1443000</v>
          </cell>
          <cell r="BG262">
            <v>16992000</v>
          </cell>
          <cell r="BH262">
            <v>-172296457</v>
          </cell>
          <cell r="BI262">
            <v>-61230035</v>
          </cell>
          <cell r="BJ262" t="e">
            <v>#N/A</v>
          </cell>
          <cell r="BK262">
            <v>161867873</v>
          </cell>
          <cell r="BL262">
            <v>-301530710</v>
          </cell>
          <cell r="BM262" t="str">
            <v>N/A</v>
          </cell>
          <cell r="BN262" t="str">
            <v>N/A</v>
          </cell>
          <cell r="BO262" t="str">
            <v>N/A</v>
          </cell>
          <cell r="BP262">
            <v>0</v>
          </cell>
          <cell r="BQ262">
            <v>-157689289</v>
          </cell>
          <cell r="BR262">
            <v>-294633216</v>
          </cell>
          <cell r="BS262" t="e">
            <v>#N/A</v>
          </cell>
          <cell r="BT262">
            <v>-139662837</v>
          </cell>
          <cell r="BU262">
            <v>-110871069</v>
          </cell>
          <cell r="BV262">
            <v>2804365</v>
          </cell>
          <cell r="BW262">
            <v>6122626</v>
          </cell>
          <cell r="BX262">
            <v>2441768</v>
          </cell>
          <cell r="BY262">
            <v>-3158240</v>
          </cell>
          <cell r="BZ262" t="e">
            <v>#N/A</v>
          </cell>
          <cell r="CA262">
            <v>0</v>
          </cell>
          <cell r="CB262">
            <v>137766328</v>
          </cell>
          <cell r="CC262">
            <v>165896146</v>
          </cell>
          <cell r="CD262">
            <v>-276767215</v>
          </cell>
          <cell r="CE262">
            <v>0</v>
          </cell>
          <cell r="CF262">
            <v>-139662837</v>
          </cell>
          <cell r="CG262">
            <v>0</v>
          </cell>
          <cell r="CH262">
            <v>37664390</v>
          </cell>
        </row>
        <row r="263">
          <cell r="B263">
            <v>36126</v>
          </cell>
          <cell r="D263">
            <v>18894473</v>
          </cell>
          <cell r="E263">
            <v>-852470</v>
          </cell>
          <cell r="F263">
            <v>43494805</v>
          </cell>
          <cell r="G263">
            <v>0</v>
          </cell>
          <cell r="H263">
            <v>18086917</v>
          </cell>
          <cell r="I263">
            <v>14140702</v>
          </cell>
          <cell r="J263">
            <v>-5296960</v>
          </cell>
          <cell r="K263">
            <v>-340875</v>
          </cell>
          <cell r="L263">
            <v>5769000</v>
          </cell>
          <cell r="M263">
            <v>2544000</v>
          </cell>
          <cell r="N263">
            <v>7275000</v>
          </cell>
          <cell r="O263">
            <v>504000</v>
          </cell>
          <cell r="P263">
            <v>12098443</v>
          </cell>
          <cell r="Q263">
            <v>0</v>
          </cell>
          <cell r="R263">
            <v>0</v>
          </cell>
          <cell r="S263">
            <v>0</v>
          </cell>
          <cell r="T263">
            <v>5215000</v>
          </cell>
          <cell r="U263">
            <v>15586000</v>
          </cell>
          <cell r="V263">
            <v>-3564000</v>
          </cell>
          <cell r="W263">
            <v>7027000</v>
          </cell>
          <cell r="X263">
            <v>-8112000</v>
          </cell>
          <cell r="Y263">
            <v>0</v>
          </cell>
          <cell r="Z263">
            <v>0</v>
          </cell>
          <cell r="AA263">
            <v>0</v>
          </cell>
          <cell r="AB263">
            <v>0</v>
          </cell>
          <cell r="AC263">
            <v>0</v>
          </cell>
          <cell r="AD263">
            <v>0</v>
          </cell>
          <cell r="AE263">
            <v>2149000</v>
          </cell>
          <cell r="AF263">
            <v>164000</v>
          </cell>
          <cell r="AG263">
            <v>0</v>
          </cell>
          <cell r="AH263">
            <v>11023432</v>
          </cell>
          <cell r="AI263">
            <v>-18205588</v>
          </cell>
          <cell r="AJ263">
            <v>-108865247</v>
          </cell>
          <cell r="AK263">
            <v>-592736</v>
          </cell>
          <cell r="AL263">
            <v>28407125</v>
          </cell>
          <cell r="AM263">
            <v>-39821394</v>
          </cell>
          <cell r="AN263">
            <v>-75719429</v>
          </cell>
          <cell r="AO263">
            <v>-15953000</v>
          </cell>
          <cell r="AP263">
            <v>-45443739</v>
          </cell>
          <cell r="AQ263">
            <v>-58310000</v>
          </cell>
          <cell r="AR263">
            <v>-12945068</v>
          </cell>
          <cell r="AS263">
            <v>0</v>
          </cell>
          <cell r="AT263">
            <v>-1638000</v>
          </cell>
          <cell r="AU263">
            <v>612000</v>
          </cell>
          <cell r="AV263">
            <v>22104422</v>
          </cell>
          <cell r="AW263">
            <v>0</v>
          </cell>
          <cell r="AX263">
            <v>0</v>
          </cell>
          <cell r="AY263">
            <v>0</v>
          </cell>
          <cell r="AZ263">
            <v>0</v>
          </cell>
          <cell r="BA263">
            <v>12098443</v>
          </cell>
          <cell r="BB263">
            <v>7779000</v>
          </cell>
          <cell r="BC263">
            <v>8313000</v>
          </cell>
          <cell r="BD263">
            <v>132909402</v>
          </cell>
          <cell r="BE263">
            <v>2313000</v>
          </cell>
          <cell r="BF263">
            <v>-1085000</v>
          </cell>
          <cell r="BG263">
            <v>17237000</v>
          </cell>
          <cell r="BH263">
            <v>-169850453</v>
          </cell>
          <cell r="BI263">
            <v>-60231636</v>
          </cell>
          <cell r="BJ263" t="e">
            <v>#N/A</v>
          </cell>
          <cell r="BK263">
            <v>160247375</v>
          </cell>
          <cell r="BL263">
            <v>-296882221</v>
          </cell>
          <cell r="BM263" t="str">
            <v>N/A</v>
          </cell>
          <cell r="BN263" t="str">
            <v>N/A</v>
          </cell>
          <cell r="BO263" t="str">
            <v>N/A</v>
          </cell>
          <cell r="BP263">
            <v>0</v>
          </cell>
          <cell r="BQ263">
            <v>-155208865</v>
          </cell>
          <cell r="BR263">
            <v>-290981905</v>
          </cell>
          <cell r="BS263" t="e">
            <v>#N/A</v>
          </cell>
          <cell r="BT263">
            <v>-136634846</v>
          </cell>
          <cell r="BU263">
            <v>-108211259</v>
          </cell>
          <cell r="BV263">
            <v>1291330</v>
          </cell>
          <cell r="BW263">
            <v>6080513</v>
          </cell>
          <cell r="BX263">
            <v>2063731</v>
          </cell>
          <cell r="BY263">
            <v>-3205801</v>
          </cell>
          <cell r="BZ263" t="e">
            <v>#N/A</v>
          </cell>
          <cell r="CA263">
            <v>0</v>
          </cell>
          <cell r="CB263">
            <v>136115202</v>
          </cell>
          <cell r="CC263">
            <v>164305646</v>
          </cell>
          <cell r="CD263">
            <v>-272516904</v>
          </cell>
          <cell r="CE263">
            <v>0</v>
          </cell>
          <cell r="CF263">
            <v>-136634846</v>
          </cell>
          <cell r="CG263">
            <v>0</v>
          </cell>
          <cell r="CH263">
            <v>37700567</v>
          </cell>
        </row>
        <row r="264">
          <cell r="B264">
            <v>36129</v>
          </cell>
          <cell r="D264">
            <v>18924042</v>
          </cell>
          <cell r="E264">
            <v>-851958</v>
          </cell>
          <cell r="F264">
            <v>43657116</v>
          </cell>
          <cell r="G264">
            <v>0</v>
          </cell>
          <cell r="H264">
            <v>18115222</v>
          </cell>
          <cell r="I264">
            <v>14154324</v>
          </cell>
          <cell r="J264">
            <v>-5190742</v>
          </cell>
          <cell r="K264">
            <v>-341408</v>
          </cell>
          <cell r="L264">
            <v>5626000</v>
          </cell>
          <cell r="M264">
            <v>2612000</v>
          </cell>
          <cell r="N264">
            <v>7416000</v>
          </cell>
          <cell r="O264">
            <v>596000</v>
          </cell>
          <cell r="P264">
            <v>12250881</v>
          </cell>
          <cell r="Q264">
            <v>0</v>
          </cell>
          <cell r="R264">
            <v>0</v>
          </cell>
          <cell r="S264">
            <v>0</v>
          </cell>
          <cell r="T264">
            <v>5353000</v>
          </cell>
          <cell r="U264">
            <v>16123000</v>
          </cell>
          <cell r="V264">
            <v>-3533000</v>
          </cell>
          <cell r="W264">
            <v>7009000</v>
          </cell>
          <cell r="X264">
            <v>-3052000</v>
          </cell>
          <cell r="Y264">
            <v>0</v>
          </cell>
          <cell r="Z264">
            <v>0</v>
          </cell>
          <cell r="AA264">
            <v>0</v>
          </cell>
          <cell r="AB264">
            <v>0</v>
          </cell>
          <cell r="AC264">
            <v>0</v>
          </cell>
          <cell r="AD264">
            <v>0</v>
          </cell>
          <cell r="AE264">
            <v>2149000</v>
          </cell>
          <cell r="AF264">
            <v>164000</v>
          </cell>
          <cell r="AG264">
            <v>0</v>
          </cell>
          <cell r="AH264">
            <v>10571556</v>
          </cell>
          <cell r="AI264">
            <v>-18592886</v>
          </cell>
          <cell r="AJ264">
            <v>-103715206</v>
          </cell>
          <cell r="AK264">
            <v>-592731</v>
          </cell>
          <cell r="AL264">
            <v>27520228</v>
          </cell>
          <cell r="AM264">
            <v>-38591281</v>
          </cell>
          <cell r="AN264">
            <v>-74604321</v>
          </cell>
          <cell r="AO264">
            <v>-16227000</v>
          </cell>
          <cell r="AP264">
            <v>-62122859</v>
          </cell>
          <cell r="AQ264">
            <v>-58186000</v>
          </cell>
          <cell r="AR264">
            <v>-12979271</v>
          </cell>
          <cell r="AS264">
            <v>0</v>
          </cell>
          <cell r="AT264">
            <v>-1639000</v>
          </cell>
          <cell r="AU264">
            <v>612000</v>
          </cell>
          <cell r="AV264">
            <v>21405933</v>
          </cell>
          <cell r="AW264">
            <v>0</v>
          </cell>
          <cell r="AX264">
            <v>0</v>
          </cell>
          <cell r="AY264">
            <v>0</v>
          </cell>
          <cell r="AZ264">
            <v>0</v>
          </cell>
          <cell r="BA264">
            <v>12250881</v>
          </cell>
          <cell r="BB264">
            <v>8012000</v>
          </cell>
          <cell r="BC264">
            <v>8238000</v>
          </cell>
          <cell r="BD264">
            <v>134591441</v>
          </cell>
          <cell r="BE264">
            <v>2313000</v>
          </cell>
          <cell r="BF264">
            <v>3957000</v>
          </cell>
          <cell r="BG264">
            <v>17943000</v>
          </cell>
          <cell r="BH264">
            <v>-165832983</v>
          </cell>
          <cell r="BI264">
            <v>-60593715</v>
          </cell>
          <cell r="BJ264" t="e">
            <v>#N/A</v>
          </cell>
          <cell r="BK264">
            <v>162240364</v>
          </cell>
          <cell r="BL264">
            <v>-302927837</v>
          </cell>
          <cell r="BM264" t="str">
            <v>N/A</v>
          </cell>
          <cell r="BN264" t="str">
            <v>N/A</v>
          </cell>
          <cell r="BO264" t="str">
            <v>N/A</v>
          </cell>
          <cell r="BP264">
            <v>0</v>
          </cell>
          <cell r="BQ264">
            <v>-150773097</v>
          </cell>
          <cell r="BR264">
            <v>-285396912</v>
          </cell>
          <cell r="BS264" t="e">
            <v>#N/A</v>
          </cell>
          <cell r="BT264">
            <v>-140687473</v>
          </cell>
          <cell r="BU264">
            <v>-94839040</v>
          </cell>
          <cell r="BV264">
            <v>1461057</v>
          </cell>
          <cell r="BW264">
            <v>7237853</v>
          </cell>
          <cell r="BX264">
            <v>2066961</v>
          </cell>
          <cell r="BY264">
            <v>-3252549</v>
          </cell>
          <cell r="BZ264" t="e">
            <v>#N/A</v>
          </cell>
          <cell r="CA264">
            <v>0</v>
          </cell>
          <cell r="CB264">
            <v>137843991</v>
          </cell>
          <cell r="CC264">
            <v>166344872</v>
          </cell>
          <cell r="CD264">
            <v>-261183911</v>
          </cell>
          <cell r="CE264">
            <v>0</v>
          </cell>
          <cell r="CF264">
            <v>-140687473</v>
          </cell>
          <cell r="CG264">
            <v>0</v>
          </cell>
          <cell r="CH264">
            <v>37759566</v>
          </cell>
        </row>
        <row r="265">
          <cell r="B265">
            <v>36130</v>
          </cell>
          <cell r="D265">
            <v>20004035</v>
          </cell>
          <cell r="E265">
            <v>-849526</v>
          </cell>
          <cell r="F265">
            <v>44047732</v>
          </cell>
          <cell r="G265">
            <v>0</v>
          </cell>
          <cell r="H265">
            <v>18288561</v>
          </cell>
          <cell r="I265">
            <v>14280968</v>
          </cell>
          <cell r="J265">
            <v>-5237185</v>
          </cell>
          <cell r="K265">
            <v>-344463</v>
          </cell>
          <cell r="L265">
            <v>5692000</v>
          </cell>
          <cell r="M265">
            <v>2632000</v>
          </cell>
          <cell r="N265">
            <v>7423000</v>
          </cell>
          <cell r="O265">
            <v>641000</v>
          </cell>
          <cell r="P265">
            <v>12393949</v>
          </cell>
          <cell r="Q265">
            <v>0</v>
          </cell>
          <cell r="R265">
            <v>0</v>
          </cell>
          <cell r="S265">
            <v>0</v>
          </cell>
          <cell r="T265">
            <v>5390000</v>
          </cell>
          <cell r="U265">
            <v>16102000</v>
          </cell>
          <cell r="V265">
            <v>-3521000</v>
          </cell>
          <cell r="W265">
            <v>6914000</v>
          </cell>
          <cell r="X265">
            <v>-2440000</v>
          </cell>
          <cell r="Y265">
            <v>0</v>
          </cell>
          <cell r="Z265">
            <v>0</v>
          </cell>
          <cell r="AA265">
            <v>0</v>
          </cell>
          <cell r="AB265">
            <v>0</v>
          </cell>
          <cell r="AC265">
            <v>0</v>
          </cell>
          <cell r="AD265">
            <v>0</v>
          </cell>
          <cell r="AE265">
            <v>2182000</v>
          </cell>
          <cell r="AF265">
            <v>162000</v>
          </cell>
          <cell r="AG265">
            <v>0</v>
          </cell>
          <cell r="AH265">
            <v>10597999</v>
          </cell>
          <cell r="AI265">
            <v>-18594886</v>
          </cell>
          <cell r="AJ265">
            <v>-106408206</v>
          </cell>
          <cell r="AK265">
            <v>-592731</v>
          </cell>
          <cell r="AL265">
            <v>27634228</v>
          </cell>
          <cell r="AM265">
            <v>-37913147</v>
          </cell>
          <cell r="AN265">
            <v>-75431321</v>
          </cell>
          <cell r="AO265">
            <v>-16446000</v>
          </cell>
          <cell r="AP265">
            <v>-62122859</v>
          </cell>
          <cell r="AQ265">
            <v>-58724000</v>
          </cell>
          <cell r="AR265">
            <v>-13037924</v>
          </cell>
          <cell r="AS265">
            <v>0</v>
          </cell>
          <cell r="AT265">
            <v>-1651000</v>
          </cell>
          <cell r="AU265">
            <v>612000</v>
          </cell>
          <cell r="AV265">
            <v>21408933</v>
          </cell>
          <cell r="AW265">
            <v>0</v>
          </cell>
          <cell r="AX265">
            <v>0</v>
          </cell>
          <cell r="AY265">
            <v>0</v>
          </cell>
          <cell r="AZ265">
            <v>0</v>
          </cell>
          <cell r="BA265">
            <v>12393949</v>
          </cell>
          <cell r="BB265">
            <v>8064000</v>
          </cell>
          <cell r="BC265">
            <v>8324000</v>
          </cell>
          <cell r="BD265">
            <v>139202841</v>
          </cell>
          <cell r="BE265">
            <v>2344000</v>
          </cell>
          <cell r="BF265">
            <v>4474000</v>
          </cell>
          <cell r="BG265">
            <v>17971000</v>
          </cell>
          <cell r="BH265">
            <v>-169468983</v>
          </cell>
          <cell r="BI265">
            <v>-61163925</v>
          </cell>
          <cell r="BJ265" t="e">
            <v>#N/A</v>
          </cell>
          <cell r="BK265">
            <v>167135264</v>
          </cell>
          <cell r="BL265">
            <v>-305879913</v>
          </cell>
          <cell r="BM265" t="str">
            <v>N/A</v>
          </cell>
          <cell r="BN265" t="str">
            <v>N/A</v>
          </cell>
          <cell r="BO265" t="str">
            <v>N/A</v>
          </cell>
          <cell r="BP265">
            <v>0</v>
          </cell>
          <cell r="BQ265">
            <v>-154395097</v>
          </cell>
          <cell r="BR265">
            <v>-288915988</v>
          </cell>
          <cell r="BS265" t="e">
            <v>#N/A</v>
          </cell>
          <cell r="BT265">
            <v>-138744649</v>
          </cell>
          <cell r="BU265">
            <v>-92786862</v>
          </cell>
          <cell r="BV265">
            <v>2401186</v>
          </cell>
          <cell r="BW265">
            <v>7302613</v>
          </cell>
          <cell r="BX265">
            <v>3878706</v>
          </cell>
          <cell r="BY265">
            <v>-3355335</v>
          </cell>
          <cell r="BZ265" t="e">
            <v>#N/A</v>
          </cell>
          <cell r="CA265">
            <v>0</v>
          </cell>
          <cell r="CB265">
            <v>142558177</v>
          </cell>
          <cell r="CC265">
            <v>171340126</v>
          </cell>
          <cell r="CD265">
            <v>-264126987</v>
          </cell>
          <cell r="CE265">
            <v>0</v>
          </cell>
          <cell r="CF265">
            <v>-138744649</v>
          </cell>
          <cell r="CG265">
            <v>0</v>
          </cell>
          <cell r="CH265">
            <v>37936024</v>
          </cell>
        </row>
        <row r="266">
          <cell r="B266">
            <v>36131</v>
          </cell>
          <cell r="D266">
            <v>20145271</v>
          </cell>
          <cell r="E266">
            <v>-852226</v>
          </cell>
          <cell r="F266">
            <v>44521173</v>
          </cell>
          <cell r="G266">
            <v>0</v>
          </cell>
          <cell r="H266">
            <v>18375603</v>
          </cell>
          <cell r="I266">
            <v>14142879</v>
          </cell>
          <cell r="J266">
            <v>-5262111</v>
          </cell>
          <cell r="K266">
            <v>-346103</v>
          </cell>
          <cell r="L266">
            <v>5731000</v>
          </cell>
          <cell r="M266">
            <v>2634000</v>
          </cell>
          <cell r="N266">
            <v>7472000</v>
          </cell>
          <cell r="O266">
            <v>763000</v>
          </cell>
          <cell r="P266">
            <v>12465364</v>
          </cell>
          <cell r="Q266">
            <v>0</v>
          </cell>
          <cell r="R266">
            <v>0</v>
          </cell>
          <cell r="S266">
            <v>0</v>
          </cell>
          <cell r="T266">
            <v>5421000</v>
          </cell>
          <cell r="U266">
            <v>16107000</v>
          </cell>
          <cell r="V266">
            <v>-3519000</v>
          </cell>
          <cell r="W266">
            <v>6904000</v>
          </cell>
          <cell r="X266">
            <v>-2089000</v>
          </cell>
          <cell r="Y266">
            <v>0</v>
          </cell>
          <cell r="Z266">
            <v>0</v>
          </cell>
          <cell r="AA266">
            <v>0</v>
          </cell>
          <cell r="AB266">
            <v>0</v>
          </cell>
          <cell r="AC266">
            <v>0</v>
          </cell>
          <cell r="AD266">
            <v>0</v>
          </cell>
          <cell r="AE266">
            <v>2235000</v>
          </cell>
          <cell r="AF266">
            <v>165000</v>
          </cell>
          <cell r="AG266">
            <v>0</v>
          </cell>
          <cell r="AH266">
            <v>10396982</v>
          </cell>
          <cell r="AI266">
            <v>-18707086</v>
          </cell>
          <cell r="AJ266">
            <v>-106031699</v>
          </cell>
          <cell r="AK266">
            <v>-592763</v>
          </cell>
          <cell r="AL266">
            <v>27653274</v>
          </cell>
          <cell r="AM266">
            <v>-38336723</v>
          </cell>
          <cell r="AN266">
            <v>-75704000</v>
          </cell>
          <cell r="AO266">
            <v>-16746000</v>
          </cell>
          <cell r="AP266">
            <v>-61222829</v>
          </cell>
          <cell r="AQ266">
            <v>-58581000</v>
          </cell>
          <cell r="AR266">
            <v>-13043311</v>
          </cell>
          <cell r="AS266">
            <v>0</v>
          </cell>
          <cell r="AT266">
            <v>-1649000</v>
          </cell>
          <cell r="AU266">
            <v>612000</v>
          </cell>
          <cell r="AV266">
            <v>21430871</v>
          </cell>
          <cell r="AW266">
            <v>0</v>
          </cell>
          <cell r="AX266">
            <v>0</v>
          </cell>
          <cell r="AY266">
            <v>0</v>
          </cell>
          <cell r="AZ266">
            <v>0</v>
          </cell>
          <cell r="BA266">
            <v>12465364</v>
          </cell>
          <cell r="BB266">
            <v>8235000</v>
          </cell>
          <cell r="BC266">
            <v>8365000</v>
          </cell>
          <cell r="BD266">
            <v>138060126</v>
          </cell>
          <cell r="BE266">
            <v>2400000</v>
          </cell>
          <cell r="BF266">
            <v>4815000</v>
          </cell>
          <cell r="BG266">
            <v>18009000</v>
          </cell>
          <cell r="BH266">
            <v>-169734403</v>
          </cell>
          <cell r="BI266">
            <v>-61227329</v>
          </cell>
          <cell r="BJ266" t="e">
            <v>#N/A</v>
          </cell>
          <cell r="BK266">
            <v>166273264</v>
          </cell>
          <cell r="BL266">
            <v>-305297283</v>
          </cell>
          <cell r="BM266" t="str">
            <v>N/A</v>
          </cell>
          <cell r="BN266" t="str">
            <v>N/A</v>
          </cell>
          <cell r="BO266" t="str">
            <v>N/A</v>
          </cell>
          <cell r="BP266">
            <v>0</v>
          </cell>
          <cell r="BQ266">
            <v>-154546317</v>
          </cell>
          <cell r="BR266">
            <v>-289692326</v>
          </cell>
          <cell r="BS266" t="e">
            <v>#N/A</v>
          </cell>
          <cell r="BT266">
            <v>-139024019</v>
          </cell>
          <cell r="BU266">
            <v>-93950378</v>
          </cell>
          <cell r="BV266">
            <v>1497494</v>
          </cell>
          <cell r="BW266">
            <v>5995104</v>
          </cell>
          <cell r="BX266">
            <v>4273961</v>
          </cell>
          <cell r="BY266">
            <v>-3392457</v>
          </cell>
          <cell r="BZ266" t="e">
            <v>#N/A</v>
          </cell>
          <cell r="CA266">
            <v>0</v>
          </cell>
          <cell r="CB266">
            <v>141452583</v>
          </cell>
          <cell r="CC266">
            <v>170517948</v>
          </cell>
          <cell r="CD266">
            <v>-264468325</v>
          </cell>
          <cell r="CE266">
            <v>0</v>
          </cell>
          <cell r="CF266">
            <v>-139024019</v>
          </cell>
          <cell r="CG266">
            <v>0</v>
          </cell>
          <cell r="CH266">
            <v>38109311</v>
          </cell>
        </row>
        <row r="267">
          <cell r="B267">
            <v>36132</v>
          </cell>
          <cell r="D267">
            <v>19925068</v>
          </cell>
          <cell r="E267">
            <v>-863851</v>
          </cell>
          <cell r="F267">
            <v>44905091</v>
          </cell>
          <cell r="G267">
            <v>0</v>
          </cell>
          <cell r="H267">
            <v>18599237</v>
          </cell>
          <cell r="I267">
            <v>15115461</v>
          </cell>
          <cell r="J267">
            <v>-5273266</v>
          </cell>
          <cell r="K267">
            <v>-346836</v>
          </cell>
          <cell r="L267">
            <v>6056000</v>
          </cell>
          <cell r="M267">
            <v>2633000</v>
          </cell>
          <cell r="N267">
            <v>7448000</v>
          </cell>
          <cell r="O267">
            <v>681000</v>
          </cell>
          <cell r="P267">
            <v>13441326</v>
          </cell>
          <cell r="Q267">
            <v>0</v>
          </cell>
          <cell r="R267">
            <v>0</v>
          </cell>
          <cell r="S267">
            <v>0</v>
          </cell>
          <cell r="T267">
            <v>5581000</v>
          </cell>
          <cell r="U267">
            <v>16116000</v>
          </cell>
          <cell r="V267">
            <v>-3561000</v>
          </cell>
          <cell r="W267">
            <v>6910000</v>
          </cell>
          <cell r="X267">
            <v>-4071000</v>
          </cell>
          <cell r="Y267">
            <v>0</v>
          </cell>
          <cell r="Z267">
            <v>0</v>
          </cell>
          <cell r="AA267">
            <v>0</v>
          </cell>
          <cell r="AB267">
            <v>0</v>
          </cell>
          <cell r="AC267">
            <v>0</v>
          </cell>
          <cell r="AD267">
            <v>0</v>
          </cell>
          <cell r="AE267">
            <v>2267000</v>
          </cell>
          <cell r="AF267">
            <v>188000</v>
          </cell>
          <cell r="AG267">
            <v>0</v>
          </cell>
          <cell r="AH267">
            <v>10413627</v>
          </cell>
          <cell r="AI267">
            <v>-18720436</v>
          </cell>
          <cell r="AJ267">
            <v>-105765894</v>
          </cell>
          <cell r="AK267">
            <v>-592826</v>
          </cell>
          <cell r="AL267">
            <v>28864900</v>
          </cell>
          <cell r="AM267">
            <v>-37871286</v>
          </cell>
          <cell r="AN267">
            <v>-75718354</v>
          </cell>
          <cell r="AO267">
            <v>-16863000</v>
          </cell>
          <cell r="AP267">
            <v>-64255597</v>
          </cell>
          <cell r="AQ267">
            <v>-58588000</v>
          </cell>
          <cell r="AR267">
            <v>-13149575</v>
          </cell>
          <cell r="AS267">
            <v>0</v>
          </cell>
          <cell r="AT267">
            <v>-2228000</v>
          </cell>
          <cell r="AU267">
            <v>612000</v>
          </cell>
          <cell r="AV267">
            <v>21430871</v>
          </cell>
          <cell r="AW267">
            <v>0</v>
          </cell>
          <cell r="AX267">
            <v>0</v>
          </cell>
          <cell r="AY267">
            <v>0</v>
          </cell>
          <cell r="AZ267">
            <v>0</v>
          </cell>
          <cell r="BA267">
            <v>13441326</v>
          </cell>
          <cell r="BB267">
            <v>8129000</v>
          </cell>
          <cell r="BC267">
            <v>8689000</v>
          </cell>
          <cell r="BD267">
            <v>136707691</v>
          </cell>
          <cell r="BE267">
            <v>2455000</v>
          </cell>
          <cell r="BF267">
            <v>2839000</v>
          </cell>
          <cell r="BG267">
            <v>18136000</v>
          </cell>
          <cell r="BH267">
            <v>-168980739</v>
          </cell>
          <cell r="BI267">
            <v>-61323948</v>
          </cell>
          <cell r="BJ267" t="e">
            <v>#N/A</v>
          </cell>
          <cell r="BK267">
            <v>166103165</v>
          </cell>
          <cell r="BL267">
            <v>-309001569</v>
          </cell>
          <cell r="BM267" t="str">
            <v>N/A</v>
          </cell>
          <cell r="BN267" t="str">
            <v>N/A</v>
          </cell>
          <cell r="BO267" t="str">
            <v>N/A</v>
          </cell>
          <cell r="BP267">
            <v>0</v>
          </cell>
          <cell r="BQ267">
            <v>-153821303</v>
          </cell>
          <cell r="BR267">
            <v>-287990844</v>
          </cell>
          <cell r="BS267" t="e">
            <v>#N/A</v>
          </cell>
          <cell r="BT267">
            <v>-142898404</v>
          </cell>
          <cell r="BU267">
            <v>-94188879</v>
          </cell>
          <cell r="BV267">
            <v>1546174</v>
          </cell>
          <cell r="BW267">
            <v>5050886</v>
          </cell>
          <cell r="BX267">
            <v>2382247</v>
          </cell>
          <cell r="BY267">
            <v>-3404948</v>
          </cell>
          <cell r="BZ267" t="e">
            <v>#N/A</v>
          </cell>
          <cell r="CA267">
            <v>0</v>
          </cell>
          <cell r="CB267">
            <v>140112639</v>
          </cell>
          <cell r="CC267">
            <v>170371965</v>
          </cell>
          <cell r="CD267">
            <v>-264560843</v>
          </cell>
          <cell r="CE267">
            <v>0</v>
          </cell>
          <cell r="CF267">
            <v>-142898404</v>
          </cell>
          <cell r="CG267">
            <v>0</v>
          </cell>
          <cell r="CH267">
            <v>38208576</v>
          </cell>
        </row>
        <row r="268">
          <cell r="B268">
            <v>36133</v>
          </cell>
          <cell r="D268">
            <v>20036457</v>
          </cell>
          <cell r="E268">
            <v>-866262</v>
          </cell>
          <cell r="F268">
            <v>45158967</v>
          </cell>
          <cell r="G268">
            <v>0</v>
          </cell>
          <cell r="H268">
            <v>18125365</v>
          </cell>
          <cell r="I268">
            <v>14945588</v>
          </cell>
          <cell r="J268">
            <v>-5278860</v>
          </cell>
          <cell r="K268">
            <v>-355216</v>
          </cell>
          <cell r="L268">
            <v>6084000</v>
          </cell>
          <cell r="M268">
            <v>2640000</v>
          </cell>
          <cell r="N268">
            <v>7448000</v>
          </cell>
          <cell r="O268">
            <v>792000</v>
          </cell>
          <cell r="P268">
            <v>0</v>
          </cell>
          <cell r="Q268">
            <v>0</v>
          </cell>
          <cell r="R268">
            <v>0</v>
          </cell>
          <cell r="S268">
            <v>0</v>
          </cell>
          <cell r="T268">
            <v>5524000</v>
          </cell>
          <cell r="U268">
            <v>16149000</v>
          </cell>
          <cell r="V268">
            <v>-3510000</v>
          </cell>
          <cell r="W268">
            <v>6918000</v>
          </cell>
          <cell r="X268">
            <v>-4537000</v>
          </cell>
          <cell r="Y268">
            <v>0</v>
          </cell>
          <cell r="Z268">
            <v>0</v>
          </cell>
          <cell r="AA268">
            <v>0</v>
          </cell>
          <cell r="AB268">
            <v>0</v>
          </cell>
          <cell r="AC268">
            <v>0</v>
          </cell>
          <cell r="AD268">
            <v>0</v>
          </cell>
          <cell r="AE268">
            <v>2335000</v>
          </cell>
          <cell r="AF268">
            <v>196000</v>
          </cell>
          <cell r="AG268">
            <v>0</v>
          </cell>
          <cell r="AH268">
            <v>10877744</v>
          </cell>
          <cell r="AI268">
            <v>-18751786</v>
          </cell>
          <cell r="AJ268">
            <v>-105464687</v>
          </cell>
          <cell r="AK268">
            <v>-592828</v>
          </cell>
          <cell r="AL268">
            <v>28713722</v>
          </cell>
          <cell r="AM268">
            <v>-37584723</v>
          </cell>
          <cell r="AN268">
            <v>-75548461</v>
          </cell>
          <cell r="AO268">
            <v>-16873000</v>
          </cell>
          <cell r="AP268">
            <v>-65461257</v>
          </cell>
          <cell r="AQ268">
            <v>-58826000</v>
          </cell>
          <cell r="AR268">
            <v>-13119816</v>
          </cell>
          <cell r="AS268">
            <v>0</v>
          </cell>
          <cell r="AT268">
            <v>-2226000</v>
          </cell>
          <cell r="AU268">
            <v>612000</v>
          </cell>
          <cell r="AV268">
            <v>21438871</v>
          </cell>
          <cell r="AW268">
            <v>0</v>
          </cell>
          <cell r="AX268">
            <v>0</v>
          </cell>
          <cell r="AY268">
            <v>0</v>
          </cell>
          <cell r="AZ268">
            <v>0</v>
          </cell>
          <cell r="BA268">
            <v>0</v>
          </cell>
          <cell r="BB268">
            <v>8240000</v>
          </cell>
          <cell r="BC268">
            <v>8724000</v>
          </cell>
          <cell r="BD268">
            <v>137045782</v>
          </cell>
          <cell r="BE268">
            <v>2531000</v>
          </cell>
          <cell r="BF268">
            <v>2381000</v>
          </cell>
          <cell r="BG268">
            <v>18163000</v>
          </cell>
          <cell r="BH268">
            <v>-168692169</v>
          </cell>
          <cell r="BI268">
            <v>-61068072</v>
          </cell>
          <cell r="BJ268" t="e">
            <v>#N/A</v>
          </cell>
          <cell r="BK268">
            <v>153143520</v>
          </cell>
          <cell r="BL268">
            <v>-309731220</v>
          </cell>
          <cell r="BM268" t="str">
            <v>N/A</v>
          </cell>
          <cell r="BN268" t="str">
            <v>N/A</v>
          </cell>
          <cell r="BO268" t="str">
            <v>N/A</v>
          </cell>
          <cell r="BP268">
            <v>0</v>
          </cell>
          <cell r="BQ268">
            <v>-153450383</v>
          </cell>
          <cell r="BR268">
            <v>-287169835</v>
          </cell>
          <cell r="BS268" t="e">
            <v>#N/A</v>
          </cell>
          <cell r="BT268">
            <v>-156587700</v>
          </cell>
          <cell r="BU268">
            <v>-106647314</v>
          </cell>
          <cell r="BV268">
            <v>1468571</v>
          </cell>
          <cell r="BW268">
            <v>5644760</v>
          </cell>
          <cell r="BX268">
            <v>2551601</v>
          </cell>
          <cell r="BY268">
            <v>-3437738</v>
          </cell>
          <cell r="BZ268" t="e">
            <v>#N/A</v>
          </cell>
          <cell r="CA268">
            <v>0</v>
          </cell>
          <cell r="CB268">
            <v>140483521</v>
          </cell>
          <cell r="CC268">
            <v>157447521</v>
          </cell>
          <cell r="CD268">
            <v>-264094834</v>
          </cell>
          <cell r="CE268">
            <v>0</v>
          </cell>
          <cell r="CF268">
            <v>-156587700</v>
          </cell>
          <cell r="CG268">
            <v>0</v>
          </cell>
          <cell r="CH268">
            <v>38186289</v>
          </cell>
        </row>
        <row r="269">
          <cell r="B269">
            <v>36136</v>
          </cell>
          <cell r="D269">
            <v>20413754</v>
          </cell>
          <cell r="E269">
            <v>-868051</v>
          </cell>
          <cell r="F269">
            <v>44927463</v>
          </cell>
          <cell r="G269">
            <v>0</v>
          </cell>
          <cell r="H269">
            <v>18095630</v>
          </cell>
          <cell r="I269">
            <v>15108331</v>
          </cell>
          <cell r="J269">
            <v>-5139452</v>
          </cell>
          <cell r="K269">
            <v>-353996</v>
          </cell>
          <cell r="L269">
            <v>5995000</v>
          </cell>
          <cell r="M269">
            <v>2600000</v>
          </cell>
          <cell r="N269">
            <v>7625000</v>
          </cell>
          <cell r="O269">
            <v>825000</v>
          </cell>
          <cell r="P269">
            <v>13561634</v>
          </cell>
          <cell r="Q269">
            <v>0</v>
          </cell>
          <cell r="R269">
            <v>0</v>
          </cell>
          <cell r="S269">
            <v>0</v>
          </cell>
          <cell r="T269">
            <v>5636000</v>
          </cell>
          <cell r="U269">
            <v>16133000</v>
          </cell>
          <cell r="V269">
            <v>-3445000</v>
          </cell>
          <cell r="W269">
            <v>6918000</v>
          </cell>
          <cell r="X269">
            <v>-4537000</v>
          </cell>
          <cell r="Y269">
            <v>0</v>
          </cell>
          <cell r="Z269">
            <v>0</v>
          </cell>
          <cell r="AA269">
            <v>0</v>
          </cell>
          <cell r="AB269">
            <v>0</v>
          </cell>
          <cell r="AC269">
            <v>0</v>
          </cell>
          <cell r="AD269">
            <v>0</v>
          </cell>
          <cell r="AE269">
            <v>2422000</v>
          </cell>
          <cell r="AF269">
            <v>193000</v>
          </cell>
          <cell r="AG269">
            <v>0</v>
          </cell>
          <cell r="AH269">
            <v>10859569</v>
          </cell>
          <cell r="AI269">
            <v>-18751686</v>
          </cell>
          <cell r="AJ269">
            <v>-105066583</v>
          </cell>
          <cell r="AK269">
            <v>-592652</v>
          </cell>
          <cell r="AL269">
            <v>28549179</v>
          </cell>
          <cell r="AM269">
            <v>-38298155</v>
          </cell>
          <cell r="AN269">
            <v>-76177429</v>
          </cell>
          <cell r="AO269">
            <v>-16919000</v>
          </cell>
          <cell r="AP269">
            <v>-65370015</v>
          </cell>
          <cell r="AQ269">
            <v>-58822000</v>
          </cell>
          <cell r="AR269">
            <v>-13241647</v>
          </cell>
          <cell r="AS269">
            <v>0</v>
          </cell>
          <cell r="AT269">
            <v>-2226000</v>
          </cell>
          <cell r="AU269">
            <v>612000</v>
          </cell>
          <cell r="AV269">
            <v>21452871</v>
          </cell>
          <cell r="AW269">
            <v>0</v>
          </cell>
          <cell r="AX269">
            <v>0</v>
          </cell>
          <cell r="AY269">
            <v>0</v>
          </cell>
          <cell r="AZ269">
            <v>0</v>
          </cell>
          <cell r="BA269">
            <v>13561634</v>
          </cell>
          <cell r="BB269">
            <v>8450000</v>
          </cell>
          <cell r="BC269">
            <v>8595000</v>
          </cell>
          <cell r="BD269">
            <v>137618398</v>
          </cell>
          <cell r="BE269">
            <v>2615000</v>
          </cell>
          <cell r="BF269">
            <v>2381000</v>
          </cell>
          <cell r="BG269">
            <v>18324000</v>
          </cell>
          <cell r="BH269">
            <v>-169119300</v>
          </cell>
          <cell r="BI269">
            <v>-61204078</v>
          </cell>
          <cell r="BJ269" t="e">
            <v>#N/A</v>
          </cell>
          <cell r="BK269">
            <v>167356981</v>
          </cell>
          <cell r="BL269">
            <v>-310671547</v>
          </cell>
          <cell r="BM269" t="str">
            <v>N/A</v>
          </cell>
          <cell r="BN269" t="str">
            <v>N/A</v>
          </cell>
          <cell r="BO269" t="str">
            <v>N/A</v>
          </cell>
          <cell r="BP269">
            <v>0</v>
          </cell>
          <cell r="BQ269">
            <v>-153812614</v>
          </cell>
          <cell r="BR269">
            <v>-288460404</v>
          </cell>
          <cell r="BS269" t="e">
            <v>#N/A</v>
          </cell>
          <cell r="BT269">
            <v>-143314567</v>
          </cell>
          <cell r="BU269">
            <v>-93544958</v>
          </cell>
          <cell r="BV269">
            <v>29651</v>
          </cell>
          <cell r="BW269">
            <v>6285069</v>
          </cell>
          <cell r="BX269">
            <v>3598703</v>
          </cell>
          <cell r="BY269">
            <v>-3370413</v>
          </cell>
          <cell r="BZ269" t="e">
            <v>#N/A</v>
          </cell>
          <cell r="CA269">
            <v>0</v>
          </cell>
          <cell r="CB269">
            <v>140988811</v>
          </cell>
          <cell r="CC269">
            <v>171595445</v>
          </cell>
          <cell r="CD269">
            <v>-265140403</v>
          </cell>
          <cell r="CE269">
            <v>0</v>
          </cell>
          <cell r="CF269">
            <v>-143314567</v>
          </cell>
          <cell r="CG269">
            <v>0</v>
          </cell>
          <cell r="CH269">
            <v>38023658</v>
          </cell>
        </row>
        <row r="270">
          <cell r="B270">
            <v>36137</v>
          </cell>
          <cell r="D270">
            <v>19526693</v>
          </cell>
          <cell r="E270">
            <v>-863579</v>
          </cell>
          <cell r="F270">
            <v>45156917</v>
          </cell>
          <cell r="G270">
            <v>0</v>
          </cell>
          <cell r="H270">
            <v>18153213</v>
          </cell>
          <cell r="I270">
            <v>14834041</v>
          </cell>
          <cell r="J270">
            <v>-5155807</v>
          </cell>
          <cell r="K270">
            <v>-355122</v>
          </cell>
          <cell r="L270">
            <v>6134000</v>
          </cell>
          <cell r="M270">
            <v>2587000</v>
          </cell>
          <cell r="N270">
            <v>15259532</v>
          </cell>
          <cell r="O270">
            <v>1591779</v>
          </cell>
          <cell r="P270">
            <v>0</v>
          </cell>
          <cell r="Q270">
            <v>0</v>
          </cell>
          <cell r="R270">
            <v>0</v>
          </cell>
          <cell r="S270">
            <v>0</v>
          </cell>
          <cell r="T270">
            <v>5673000</v>
          </cell>
          <cell r="U270">
            <v>16173000</v>
          </cell>
          <cell r="V270">
            <v>-3518000</v>
          </cell>
          <cell r="W270">
            <v>6936000</v>
          </cell>
          <cell r="X270">
            <v>-4319000</v>
          </cell>
          <cell r="Y270">
            <v>0</v>
          </cell>
          <cell r="Z270">
            <v>0</v>
          </cell>
          <cell r="AA270">
            <v>0</v>
          </cell>
          <cell r="AB270">
            <v>0</v>
          </cell>
          <cell r="AC270">
            <v>0</v>
          </cell>
          <cell r="AD270">
            <v>0</v>
          </cell>
          <cell r="AE270">
            <v>2417000</v>
          </cell>
          <cell r="AF270">
            <v>208000</v>
          </cell>
          <cell r="AG270">
            <v>0</v>
          </cell>
          <cell r="AH270">
            <v>10786841</v>
          </cell>
          <cell r="AI270">
            <v>-18755486</v>
          </cell>
          <cell r="AJ270">
            <v>-106688252</v>
          </cell>
          <cell r="AK270">
            <v>-592541</v>
          </cell>
          <cell r="AL270">
            <v>27253071</v>
          </cell>
          <cell r="AM270">
            <v>-38298155</v>
          </cell>
          <cell r="AN270">
            <v>-76552652</v>
          </cell>
          <cell r="AO270">
            <v>-17360000</v>
          </cell>
          <cell r="AP270">
            <v>-65565843</v>
          </cell>
          <cell r="AQ270">
            <v>-59219000</v>
          </cell>
          <cell r="AR270">
            <v>-13171730</v>
          </cell>
          <cell r="AS270">
            <v>0</v>
          </cell>
          <cell r="AT270">
            <v>-2228000</v>
          </cell>
          <cell r="AU270">
            <v>612000</v>
          </cell>
          <cell r="AV270">
            <v>21487015</v>
          </cell>
          <cell r="AW270">
            <v>0</v>
          </cell>
          <cell r="AX270">
            <v>0</v>
          </cell>
          <cell r="AY270">
            <v>0</v>
          </cell>
          <cell r="AZ270">
            <v>0</v>
          </cell>
          <cell r="BA270">
            <v>0</v>
          </cell>
          <cell r="BB270">
            <v>16851310</v>
          </cell>
          <cell r="BC270">
            <v>8721000</v>
          </cell>
          <cell r="BD270">
            <v>135850649</v>
          </cell>
          <cell r="BE270">
            <v>2625000</v>
          </cell>
          <cell r="BF270">
            <v>2617000</v>
          </cell>
          <cell r="BG270">
            <v>18328000</v>
          </cell>
          <cell r="BH270">
            <v>-172824845</v>
          </cell>
          <cell r="BI270">
            <v>-61603889</v>
          </cell>
          <cell r="BJ270" t="e">
            <v>#N/A</v>
          </cell>
          <cell r="BK270">
            <v>160559380</v>
          </cell>
          <cell r="BL270">
            <v>-314722731</v>
          </cell>
          <cell r="BM270" t="str">
            <v>N/A</v>
          </cell>
          <cell r="BN270" t="str">
            <v>N/A</v>
          </cell>
          <cell r="BO270" t="str">
            <v>N/A</v>
          </cell>
          <cell r="BP270">
            <v>0</v>
          </cell>
          <cell r="BQ270">
            <v>-157587359</v>
          </cell>
          <cell r="BR270">
            <v>-292597904</v>
          </cell>
          <cell r="BS270" t="e">
            <v>#N/A</v>
          </cell>
          <cell r="BT270">
            <v>-154163351</v>
          </cell>
          <cell r="BU270">
            <v>-104219645</v>
          </cell>
          <cell r="BV270">
            <v>-197094</v>
          </cell>
          <cell r="BW270">
            <v>6064342</v>
          </cell>
          <cell r="BX270">
            <v>2948946</v>
          </cell>
          <cell r="BY270">
            <v>-3385299</v>
          </cell>
          <cell r="BZ270" t="e">
            <v>#N/A</v>
          </cell>
          <cell r="CA270">
            <v>0</v>
          </cell>
          <cell r="CB270">
            <v>139235949</v>
          </cell>
          <cell r="CC270">
            <v>164808259</v>
          </cell>
          <cell r="CD270">
            <v>-269027903</v>
          </cell>
          <cell r="CE270">
            <v>0</v>
          </cell>
          <cell r="CF270">
            <v>-154163351</v>
          </cell>
          <cell r="CG270">
            <v>0</v>
          </cell>
          <cell r="CH270">
            <v>38259819</v>
          </cell>
        </row>
        <row r="271">
          <cell r="B271">
            <v>36138</v>
          </cell>
          <cell r="D271">
            <v>18932909</v>
          </cell>
          <cell r="E271">
            <v>-876567</v>
          </cell>
          <cell r="F271">
            <v>45454715</v>
          </cell>
          <cell r="G271">
            <v>0</v>
          </cell>
          <cell r="H271">
            <v>17974448</v>
          </cell>
          <cell r="I271">
            <v>14732658</v>
          </cell>
          <cell r="J271">
            <v>-5169516</v>
          </cell>
          <cell r="K271">
            <v>-356066</v>
          </cell>
          <cell r="L271">
            <v>12427043</v>
          </cell>
          <cell r="M271">
            <v>5180262</v>
          </cell>
          <cell r="N271">
            <v>15353283</v>
          </cell>
          <cell r="O271">
            <v>1641646</v>
          </cell>
          <cell r="P271">
            <v>13769817</v>
          </cell>
          <cell r="Q271">
            <v>0</v>
          </cell>
          <cell r="R271">
            <v>0</v>
          </cell>
          <cell r="S271">
            <v>0</v>
          </cell>
          <cell r="T271">
            <v>5558000</v>
          </cell>
          <cell r="U271">
            <v>16181000</v>
          </cell>
          <cell r="V271">
            <v>-3567000</v>
          </cell>
          <cell r="W271">
            <v>6937000</v>
          </cell>
          <cell r="X271">
            <v>-4943000</v>
          </cell>
          <cell r="Y271">
            <v>0</v>
          </cell>
          <cell r="Z271">
            <v>0</v>
          </cell>
          <cell r="AA271">
            <v>0</v>
          </cell>
          <cell r="AB271">
            <v>0</v>
          </cell>
          <cell r="AC271">
            <v>0</v>
          </cell>
          <cell r="AD271">
            <v>0</v>
          </cell>
          <cell r="AE271">
            <v>2457000</v>
          </cell>
          <cell r="AF271">
            <v>224000</v>
          </cell>
          <cell r="AG271">
            <v>0</v>
          </cell>
          <cell r="AH271">
            <v>10889321</v>
          </cell>
          <cell r="AI271">
            <v>-18768836</v>
          </cell>
          <cell r="AJ271">
            <v>-106777901</v>
          </cell>
          <cell r="AK271">
            <v>-592620</v>
          </cell>
          <cell r="AL271">
            <v>26215906</v>
          </cell>
          <cell r="AM271">
            <v>-36545749</v>
          </cell>
          <cell r="AN271">
            <v>-76415723</v>
          </cell>
          <cell r="AO271">
            <v>-16012000</v>
          </cell>
          <cell r="AP271">
            <v>-66815247</v>
          </cell>
          <cell r="AQ271">
            <v>-59592000</v>
          </cell>
          <cell r="AR271">
            <v>-13235036</v>
          </cell>
          <cell r="AS271">
            <v>0</v>
          </cell>
          <cell r="AT271">
            <v>-2228000</v>
          </cell>
          <cell r="AU271">
            <v>612000</v>
          </cell>
          <cell r="AV271">
            <v>21487100</v>
          </cell>
          <cell r="AW271">
            <v>0</v>
          </cell>
          <cell r="AX271">
            <v>0</v>
          </cell>
          <cell r="AY271">
            <v>0</v>
          </cell>
          <cell r="AZ271">
            <v>0</v>
          </cell>
          <cell r="BA271">
            <v>13769817</v>
          </cell>
          <cell r="BB271">
            <v>16994929</v>
          </cell>
          <cell r="BC271">
            <v>17607305</v>
          </cell>
          <cell r="BD271">
            <v>132998461</v>
          </cell>
          <cell r="BE271">
            <v>2681000</v>
          </cell>
          <cell r="BF271">
            <v>1994000</v>
          </cell>
          <cell r="BG271">
            <v>18172000</v>
          </cell>
          <cell r="BH271">
            <v>-172480074</v>
          </cell>
          <cell r="BI271">
            <v>-61937715</v>
          </cell>
          <cell r="BJ271" t="e">
            <v>#N/A</v>
          </cell>
          <cell r="BK271">
            <v>180493946</v>
          </cell>
          <cell r="BL271">
            <v>-314931784</v>
          </cell>
          <cell r="BM271" t="str">
            <v>N/A</v>
          </cell>
          <cell r="BN271" t="str">
            <v>N/A</v>
          </cell>
          <cell r="BO271" t="str">
            <v>N/A</v>
          </cell>
          <cell r="BP271">
            <v>0</v>
          </cell>
          <cell r="BQ271">
            <v>-157278238</v>
          </cell>
          <cell r="BR271">
            <v>-290834638</v>
          </cell>
          <cell r="BS271" t="e">
            <v>#N/A</v>
          </cell>
          <cell r="BT271">
            <v>-134437838</v>
          </cell>
          <cell r="BU271">
            <v>-83222824</v>
          </cell>
          <cell r="BV271">
            <v>278021</v>
          </cell>
          <cell r="BW271">
            <v>5324518</v>
          </cell>
          <cell r="BX271">
            <v>859527</v>
          </cell>
          <cell r="BY271">
            <v>-3394300</v>
          </cell>
          <cell r="BZ271" t="e">
            <v>#N/A</v>
          </cell>
          <cell r="CA271">
            <v>0</v>
          </cell>
          <cell r="CB271">
            <v>136392762</v>
          </cell>
          <cell r="CC271">
            <v>184764813</v>
          </cell>
          <cell r="CD271">
            <v>-267987637</v>
          </cell>
          <cell r="CE271">
            <v>0</v>
          </cell>
          <cell r="CF271">
            <v>-134437838</v>
          </cell>
          <cell r="CG271">
            <v>0</v>
          </cell>
          <cell r="CH271">
            <v>38361547</v>
          </cell>
        </row>
        <row r="272">
          <cell r="B272">
            <v>36139</v>
          </cell>
          <cell r="D272">
            <v>19126314</v>
          </cell>
          <cell r="E272">
            <v>-874430</v>
          </cell>
          <cell r="F272">
            <v>45419200</v>
          </cell>
          <cell r="G272">
            <v>0</v>
          </cell>
          <cell r="H272">
            <v>17860324</v>
          </cell>
          <cell r="I272">
            <v>14703861</v>
          </cell>
          <cell r="J272">
            <v>-5169516</v>
          </cell>
          <cell r="K272">
            <v>-356066</v>
          </cell>
          <cell r="L272">
            <v>12670398</v>
          </cell>
          <cell r="M272">
            <v>5194225</v>
          </cell>
          <cell r="N272">
            <v>15353283</v>
          </cell>
          <cell r="O272">
            <v>1843112</v>
          </cell>
          <cell r="P272">
            <v>13904491</v>
          </cell>
          <cell r="Q272">
            <v>0</v>
          </cell>
          <cell r="R272">
            <v>0</v>
          </cell>
          <cell r="S272">
            <v>0</v>
          </cell>
          <cell r="T272">
            <v>5640000</v>
          </cell>
          <cell r="U272">
            <v>16196000</v>
          </cell>
          <cell r="V272">
            <v>-3547000</v>
          </cell>
          <cell r="W272">
            <v>6952000</v>
          </cell>
          <cell r="X272">
            <v>-4242000</v>
          </cell>
          <cell r="Y272">
            <v>0</v>
          </cell>
          <cell r="Z272">
            <v>0</v>
          </cell>
          <cell r="AA272">
            <v>0</v>
          </cell>
          <cell r="AB272">
            <v>0</v>
          </cell>
          <cell r="AC272">
            <v>0</v>
          </cell>
          <cell r="AD272">
            <v>0</v>
          </cell>
          <cell r="AE272">
            <v>2462000</v>
          </cell>
          <cell r="AF272">
            <v>243000</v>
          </cell>
          <cell r="AG272">
            <v>0</v>
          </cell>
          <cell r="AH272">
            <v>11009151</v>
          </cell>
          <cell r="AI272">
            <v>-18810836</v>
          </cell>
          <cell r="AJ272">
            <v>-106993891</v>
          </cell>
          <cell r="AK272">
            <v>-592558</v>
          </cell>
          <cell r="AL272">
            <v>26367191</v>
          </cell>
          <cell r="AM272">
            <v>-36613739</v>
          </cell>
          <cell r="AN272">
            <v>-76442105</v>
          </cell>
          <cell r="AO272">
            <v>-16866000</v>
          </cell>
          <cell r="AP272">
            <v>-67957095</v>
          </cell>
          <cell r="AQ272">
            <v>-59831000</v>
          </cell>
          <cell r="AR272">
            <v>-13212372</v>
          </cell>
          <cell r="AS272">
            <v>0</v>
          </cell>
          <cell r="AT272">
            <v>-2226000</v>
          </cell>
          <cell r="AU272">
            <v>612000</v>
          </cell>
          <cell r="AV272">
            <v>21498600</v>
          </cell>
          <cell r="AW272">
            <v>0</v>
          </cell>
          <cell r="AX272">
            <v>0</v>
          </cell>
          <cell r="AY272">
            <v>0</v>
          </cell>
          <cell r="AZ272">
            <v>0</v>
          </cell>
          <cell r="BA272">
            <v>13904491</v>
          </cell>
          <cell r="BB272">
            <v>17196395</v>
          </cell>
          <cell r="BC272">
            <v>17864623</v>
          </cell>
          <cell r="BD272">
            <v>133909564</v>
          </cell>
          <cell r="BE272">
            <v>2705000</v>
          </cell>
          <cell r="BF272">
            <v>2710000</v>
          </cell>
          <cell r="BG272">
            <v>18289000</v>
          </cell>
          <cell r="BH272">
            <v>-173453599</v>
          </cell>
          <cell r="BI272">
            <v>-62034221</v>
          </cell>
          <cell r="BJ272" t="e">
            <v>#N/A</v>
          </cell>
          <cell r="BK272">
            <v>182000643</v>
          </cell>
          <cell r="BL272">
            <v>-316354653</v>
          </cell>
          <cell r="BM272" t="str">
            <v>N/A</v>
          </cell>
          <cell r="BN272" t="str">
            <v>N/A</v>
          </cell>
          <cell r="BO272" t="str">
            <v>N/A</v>
          </cell>
          <cell r="BP272">
            <v>0</v>
          </cell>
          <cell r="BQ272">
            <v>-158189763</v>
          </cell>
          <cell r="BR272">
            <v>-291986159</v>
          </cell>
          <cell r="BS272" t="e">
            <v>#N/A</v>
          </cell>
          <cell r="BT272">
            <v>-134354011</v>
          </cell>
          <cell r="BU272">
            <v>-82060645</v>
          </cell>
          <cell r="BV272">
            <v>227592</v>
          </cell>
          <cell r="BW272">
            <v>6471056</v>
          </cell>
          <cell r="BX272">
            <v>554952</v>
          </cell>
          <cell r="BY272">
            <v>-3346441</v>
          </cell>
          <cell r="BZ272" t="e">
            <v>#N/A</v>
          </cell>
          <cell r="CA272">
            <v>0</v>
          </cell>
          <cell r="CB272">
            <v>137256005</v>
          </cell>
          <cell r="CC272">
            <v>186221514</v>
          </cell>
          <cell r="CD272">
            <v>-268282158</v>
          </cell>
          <cell r="CE272">
            <v>0</v>
          </cell>
          <cell r="CF272">
            <v>-134354011</v>
          </cell>
          <cell r="CG272">
            <v>0</v>
          </cell>
          <cell r="CH272">
            <v>38418288</v>
          </cell>
        </row>
        <row r="273">
          <cell r="B273">
            <v>36140</v>
          </cell>
          <cell r="D273">
            <v>19328968</v>
          </cell>
          <cell r="E273">
            <v>-885039</v>
          </cell>
          <cell r="F273">
            <v>45980543</v>
          </cell>
          <cell r="G273">
            <v>0</v>
          </cell>
          <cell r="H273">
            <v>17662081</v>
          </cell>
          <cell r="I273">
            <v>15229180</v>
          </cell>
          <cell r="J273">
            <v>-5219476</v>
          </cell>
          <cell r="K273">
            <v>-359508</v>
          </cell>
          <cell r="L273">
            <v>13019472</v>
          </cell>
          <cell r="M273">
            <v>5218161</v>
          </cell>
          <cell r="N273">
            <v>15341315</v>
          </cell>
          <cell r="O273">
            <v>1266641</v>
          </cell>
          <cell r="P273">
            <v>14277449</v>
          </cell>
          <cell r="Q273">
            <v>0</v>
          </cell>
          <cell r="R273">
            <v>0</v>
          </cell>
          <cell r="S273">
            <v>0</v>
          </cell>
          <cell r="T273">
            <v>5630000</v>
          </cell>
          <cell r="U273">
            <v>16204000</v>
          </cell>
          <cell r="V273">
            <v>-3505000</v>
          </cell>
          <cell r="W273">
            <v>6956000</v>
          </cell>
          <cell r="X273">
            <v>-4344000</v>
          </cell>
          <cell r="Y273">
            <v>0</v>
          </cell>
          <cell r="Z273">
            <v>0</v>
          </cell>
          <cell r="AA273">
            <v>0</v>
          </cell>
          <cell r="AB273">
            <v>0</v>
          </cell>
          <cell r="AC273">
            <v>0</v>
          </cell>
          <cell r="AD273">
            <v>0</v>
          </cell>
          <cell r="AE273">
            <v>2477000</v>
          </cell>
          <cell r="AF273">
            <v>264000</v>
          </cell>
          <cell r="AG273">
            <v>0</v>
          </cell>
          <cell r="AH273">
            <v>11348814</v>
          </cell>
          <cell r="AI273">
            <v>-18861050</v>
          </cell>
          <cell r="AJ273">
            <v>-107045436</v>
          </cell>
          <cell r="AK273">
            <v>-585941</v>
          </cell>
          <cell r="AL273">
            <v>23708453</v>
          </cell>
          <cell r="AM273">
            <v>-36373362</v>
          </cell>
          <cell r="AN273">
            <v>-76515608</v>
          </cell>
          <cell r="AO273">
            <v>-16865000</v>
          </cell>
          <cell r="AP273">
            <v>-68293733</v>
          </cell>
          <cell r="AQ273">
            <v>-60431000</v>
          </cell>
          <cell r="AR273">
            <v>-13321180</v>
          </cell>
          <cell r="AS273">
            <v>0</v>
          </cell>
          <cell r="AT273">
            <v>-2226000</v>
          </cell>
          <cell r="AU273">
            <v>612000</v>
          </cell>
          <cell r="AV273">
            <v>21485906</v>
          </cell>
          <cell r="AW273">
            <v>0</v>
          </cell>
          <cell r="AX273">
            <v>0</v>
          </cell>
          <cell r="AY273">
            <v>0</v>
          </cell>
          <cell r="AZ273">
            <v>0</v>
          </cell>
          <cell r="BA273">
            <v>14277449</v>
          </cell>
          <cell r="BB273">
            <v>16607955</v>
          </cell>
          <cell r="BC273">
            <v>18237634</v>
          </cell>
          <cell r="BD273">
            <v>136858162</v>
          </cell>
          <cell r="BE273">
            <v>2741000</v>
          </cell>
          <cell r="BF273">
            <v>2612000</v>
          </cell>
          <cell r="BG273">
            <v>18329000</v>
          </cell>
          <cell r="BH273">
            <v>-176292676</v>
          </cell>
          <cell r="BI273">
            <v>-62403366</v>
          </cell>
          <cell r="BJ273" t="e">
            <v>#N/A</v>
          </cell>
          <cell r="BK273">
            <v>185096161</v>
          </cell>
          <cell r="BL273">
            <v>-319681136</v>
          </cell>
          <cell r="BM273" t="str">
            <v>N/A</v>
          </cell>
          <cell r="BN273" t="str">
            <v>N/A</v>
          </cell>
          <cell r="BO273" t="str">
            <v>N/A</v>
          </cell>
          <cell r="BP273">
            <v>0</v>
          </cell>
          <cell r="BQ273">
            <v>-160936626</v>
          </cell>
          <cell r="BR273">
            <v>-294941310</v>
          </cell>
          <cell r="BS273" t="e">
            <v>#N/A</v>
          </cell>
          <cell r="BT273">
            <v>-134584975</v>
          </cell>
          <cell r="BU273">
            <v>-81832213</v>
          </cell>
          <cell r="BV273">
            <v>189691</v>
          </cell>
          <cell r="BW273">
            <v>7063653</v>
          </cell>
          <cell r="BX273">
            <v>1616093</v>
          </cell>
          <cell r="BY273">
            <v>-3445896</v>
          </cell>
          <cell r="BZ273" t="e">
            <v>#N/A</v>
          </cell>
          <cell r="CA273">
            <v>0</v>
          </cell>
          <cell r="CB273">
            <v>140304058</v>
          </cell>
          <cell r="CC273">
            <v>189427096</v>
          </cell>
          <cell r="CD273">
            <v>-271259309</v>
          </cell>
          <cell r="CE273">
            <v>0</v>
          </cell>
          <cell r="CF273">
            <v>-134584975</v>
          </cell>
          <cell r="CG273">
            <v>0</v>
          </cell>
          <cell r="CH273">
            <v>38812834</v>
          </cell>
        </row>
        <row r="274">
          <cell r="B274">
            <v>36143</v>
          </cell>
          <cell r="D274">
            <v>19299948</v>
          </cell>
          <cell r="E274">
            <v>-889839</v>
          </cell>
          <cell r="F274">
            <v>46008246</v>
          </cell>
          <cell r="G274">
            <v>0</v>
          </cell>
          <cell r="H274">
            <v>17761000</v>
          </cell>
          <cell r="I274">
            <v>14520334</v>
          </cell>
          <cell r="J274">
            <v>-5261136</v>
          </cell>
          <cell r="K274">
            <v>-361144</v>
          </cell>
          <cell r="L274">
            <v>13091282</v>
          </cell>
          <cell r="M274">
            <v>5194225</v>
          </cell>
          <cell r="N274">
            <v>15371235</v>
          </cell>
          <cell r="O274">
            <v>1266641</v>
          </cell>
          <cell r="P274">
            <v>14292381</v>
          </cell>
          <cell r="Q274">
            <v>0</v>
          </cell>
          <cell r="R274">
            <v>0</v>
          </cell>
          <cell r="S274">
            <v>0</v>
          </cell>
          <cell r="T274">
            <v>5715000</v>
          </cell>
          <cell r="U274">
            <v>16212000</v>
          </cell>
          <cell r="V274">
            <v>-3518000</v>
          </cell>
          <cell r="W274">
            <v>6929000</v>
          </cell>
          <cell r="X274">
            <v>-10624000</v>
          </cell>
          <cell r="Y274">
            <v>0</v>
          </cell>
          <cell r="Z274">
            <v>0</v>
          </cell>
          <cell r="AA274">
            <v>0</v>
          </cell>
          <cell r="AB274">
            <v>0</v>
          </cell>
          <cell r="AC274">
            <v>0</v>
          </cell>
          <cell r="AD274">
            <v>0</v>
          </cell>
          <cell r="AE274">
            <v>2507000</v>
          </cell>
          <cell r="AF274">
            <v>248000</v>
          </cell>
          <cell r="AG274">
            <v>0</v>
          </cell>
          <cell r="AH274">
            <v>11298195</v>
          </cell>
          <cell r="AI274">
            <v>-18937400</v>
          </cell>
          <cell r="AJ274">
            <v>-107234072</v>
          </cell>
          <cell r="AK274">
            <v>-588841</v>
          </cell>
          <cell r="AL274">
            <v>24399422</v>
          </cell>
          <cell r="AM274">
            <v>-39073362</v>
          </cell>
          <cell r="AN274">
            <v>-77595267</v>
          </cell>
          <cell r="AO274">
            <v>-18656000</v>
          </cell>
          <cell r="AP274">
            <v>-68293733</v>
          </cell>
          <cell r="AQ274">
            <v>-60321000</v>
          </cell>
          <cell r="AR274">
            <v>-13247867</v>
          </cell>
          <cell r="AS274">
            <v>0</v>
          </cell>
          <cell r="AT274">
            <v>-2226000</v>
          </cell>
          <cell r="AU274">
            <v>612000</v>
          </cell>
          <cell r="AV274">
            <v>21503571</v>
          </cell>
          <cell r="AW274">
            <v>0</v>
          </cell>
          <cell r="AX274">
            <v>0</v>
          </cell>
          <cell r="AY274">
            <v>0</v>
          </cell>
          <cell r="AZ274">
            <v>0</v>
          </cell>
          <cell r="BA274">
            <v>14292381</v>
          </cell>
          <cell r="BB274">
            <v>16637876</v>
          </cell>
          <cell r="BC274">
            <v>18285507</v>
          </cell>
          <cell r="BD274">
            <v>135531042</v>
          </cell>
          <cell r="BE274">
            <v>2755000</v>
          </cell>
          <cell r="BF274">
            <v>-3695000</v>
          </cell>
          <cell r="BG274">
            <v>18409000</v>
          </cell>
          <cell r="BH274">
            <v>-178722587</v>
          </cell>
          <cell r="BI274">
            <v>-62270672</v>
          </cell>
          <cell r="BJ274" t="e">
            <v>#N/A</v>
          </cell>
          <cell r="BK274">
            <v>183856967</v>
          </cell>
          <cell r="BL274">
            <v>-330891353</v>
          </cell>
          <cell r="BM274" t="str">
            <v>N/A</v>
          </cell>
          <cell r="BN274" t="str">
            <v>N/A</v>
          </cell>
          <cell r="BO274" t="str">
            <v>N/A</v>
          </cell>
          <cell r="BP274">
            <v>0</v>
          </cell>
          <cell r="BQ274">
            <v>-163303187</v>
          </cell>
          <cell r="BR274">
            <v>-299956192</v>
          </cell>
          <cell r="BS274" t="e">
            <v>#N/A</v>
          </cell>
          <cell r="BT274">
            <v>-147034386</v>
          </cell>
          <cell r="BU274">
            <v>-94310674</v>
          </cell>
          <cell r="BV274">
            <v>232357</v>
          </cell>
          <cell r="BW274">
            <v>7057968</v>
          </cell>
          <cell r="BX274">
            <v>877709</v>
          </cell>
          <cell r="BY274">
            <v>-3429711</v>
          </cell>
          <cell r="BZ274" t="e">
            <v>#N/A</v>
          </cell>
          <cell r="CA274">
            <v>0</v>
          </cell>
          <cell r="CB274">
            <v>138960754</v>
          </cell>
          <cell r="CC274">
            <v>188176517</v>
          </cell>
          <cell r="CD274">
            <v>-282487191</v>
          </cell>
          <cell r="CE274">
            <v>0</v>
          </cell>
          <cell r="CF274">
            <v>-147034386</v>
          </cell>
          <cell r="CG274">
            <v>0</v>
          </cell>
          <cell r="CH274">
            <v>38825470</v>
          </cell>
        </row>
        <row r="275">
          <cell r="B275">
            <v>36144</v>
          </cell>
          <cell r="D275">
            <v>19351492</v>
          </cell>
          <cell r="E275">
            <v>-897003</v>
          </cell>
          <cell r="F275">
            <v>46031657</v>
          </cell>
          <cell r="G275">
            <v>0</v>
          </cell>
          <cell r="H275">
            <v>17253927</v>
          </cell>
          <cell r="I275">
            <v>14530228</v>
          </cell>
          <cell r="J275">
            <v>-5237393</v>
          </cell>
          <cell r="K275">
            <v>-359515</v>
          </cell>
          <cell r="L275">
            <v>12786091</v>
          </cell>
          <cell r="M275">
            <v>5180262</v>
          </cell>
          <cell r="N275">
            <v>20768921</v>
          </cell>
          <cell r="O275">
            <v>1324487</v>
          </cell>
          <cell r="P275">
            <v>14254244</v>
          </cell>
          <cell r="Q275">
            <v>0</v>
          </cell>
          <cell r="R275">
            <v>0</v>
          </cell>
          <cell r="S275">
            <v>0</v>
          </cell>
          <cell r="T275">
            <v>5667000</v>
          </cell>
          <cell r="U275">
            <v>16335000</v>
          </cell>
          <cell r="V275">
            <v>-3432000</v>
          </cell>
          <cell r="W275">
            <v>6899000</v>
          </cell>
          <cell r="X275">
            <v>-9768000</v>
          </cell>
          <cell r="Y275">
            <v>0</v>
          </cell>
          <cell r="Z275">
            <v>0</v>
          </cell>
          <cell r="AA275">
            <v>0</v>
          </cell>
          <cell r="AB275">
            <v>0</v>
          </cell>
          <cell r="AC275">
            <v>0</v>
          </cell>
          <cell r="AD275">
            <v>0</v>
          </cell>
          <cell r="AE275">
            <v>2546000</v>
          </cell>
          <cell r="AF275">
            <v>250000</v>
          </cell>
          <cell r="AG275">
            <v>0</v>
          </cell>
          <cell r="AH275">
            <v>11272939</v>
          </cell>
          <cell r="AI275">
            <v>-18838400</v>
          </cell>
          <cell r="AJ275">
            <v>-107611072</v>
          </cell>
          <cell r="AK275">
            <v>-588841</v>
          </cell>
          <cell r="AL275">
            <v>27637570</v>
          </cell>
          <cell r="AM275">
            <v>-41939894</v>
          </cell>
          <cell r="AN275">
            <v>-82394267</v>
          </cell>
          <cell r="AO275">
            <v>-19123000</v>
          </cell>
          <cell r="AP275">
            <v>-68293733</v>
          </cell>
          <cell r="AQ275">
            <v>-60224000</v>
          </cell>
          <cell r="AR275">
            <v>-13145551</v>
          </cell>
          <cell r="AS275">
            <v>0</v>
          </cell>
          <cell r="AT275">
            <v>-2224000</v>
          </cell>
          <cell r="AU275">
            <v>612000</v>
          </cell>
          <cell r="AV275">
            <v>22006571</v>
          </cell>
          <cell r="AW275">
            <v>0</v>
          </cell>
          <cell r="AX275">
            <v>0</v>
          </cell>
          <cell r="AY275">
            <v>0</v>
          </cell>
          <cell r="AZ275">
            <v>0</v>
          </cell>
          <cell r="BA275">
            <v>14254244</v>
          </cell>
          <cell r="BB275">
            <v>22093408</v>
          </cell>
          <cell r="BC275">
            <v>17966353</v>
          </cell>
          <cell r="BD275">
            <v>133611514</v>
          </cell>
          <cell r="BE275">
            <v>2796000</v>
          </cell>
          <cell r="BF275">
            <v>-2869000</v>
          </cell>
          <cell r="BG275">
            <v>18570000</v>
          </cell>
          <cell r="BH275">
            <v>-180523439</v>
          </cell>
          <cell r="BI275">
            <v>-62096612</v>
          </cell>
          <cell r="BJ275" t="e">
            <v>#N/A</v>
          </cell>
          <cell r="BK275">
            <v>187028516</v>
          </cell>
          <cell r="BL275">
            <v>-334356677</v>
          </cell>
          <cell r="BM275" t="str">
            <v>N/A</v>
          </cell>
          <cell r="BN275" t="str">
            <v>N/A</v>
          </cell>
          <cell r="BO275" t="str">
            <v>N/A</v>
          </cell>
          <cell r="BP275">
            <v>0</v>
          </cell>
          <cell r="BQ275">
            <v>-165117039</v>
          </cell>
          <cell r="BR275">
            <v>-304954516</v>
          </cell>
          <cell r="BS275" t="e">
            <v>#N/A</v>
          </cell>
          <cell r="BT275">
            <v>-147328161</v>
          </cell>
          <cell r="BU275">
            <v>-95096400</v>
          </cell>
          <cell r="BV275">
            <v>-1107250</v>
          </cell>
          <cell r="BW275">
            <v>7026117</v>
          </cell>
          <cell r="BX275">
            <v>852314</v>
          </cell>
          <cell r="BY275">
            <v>-3435596</v>
          </cell>
          <cell r="BZ275" t="e">
            <v>#N/A</v>
          </cell>
          <cell r="CA275">
            <v>0</v>
          </cell>
          <cell r="CB275">
            <v>137047110</v>
          </cell>
          <cell r="CC275">
            <v>191361115</v>
          </cell>
          <cell r="CD275">
            <v>-286457515</v>
          </cell>
          <cell r="CE275">
            <v>0</v>
          </cell>
          <cell r="CF275">
            <v>-147328161</v>
          </cell>
          <cell r="CG275">
            <v>0</v>
          </cell>
          <cell r="CH275">
            <v>38705533</v>
          </cell>
        </row>
        <row r="276">
          <cell r="B276">
            <v>36145</v>
          </cell>
          <cell r="D276">
            <v>19316594</v>
          </cell>
          <cell r="E276">
            <v>-893904</v>
          </cell>
          <cell r="F276">
            <v>46081489</v>
          </cell>
          <cell r="G276">
            <v>0</v>
          </cell>
          <cell r="H276">
            <v>17196015</v>
          </cell>
          <cell r="I276">
            <v>16221506</v>
          </cell>
          <cell r="J276">
            <v>-5204042</v>
          </cell>
          <cell r="K276">
            <v>-357225</v>
          </cell>
          <cell r="L276">
            <v>12508826</v>
          </cell>
          <cell r="M276">
            <v>5152336</v>
          </cell>
          <cell r="N276">
            <v>20846714</v>
          </cell>
          <cell r="O276">
            <v>1324487</v>
          </cell>
          <cell r="P276">
            <v>14246449</v>
          </cell>
          <cell r="Q276">
            <v>0</v>
          </cell>
          <cell r="R276">
            <v>0</v>
          </cell>
          <cell r="S276">
            <v>0</v>
          </cell>
          <cell r="T276">
            <v>5645000</v>
          </cell>
          <cell r="U276">
            <v>16341000</v>
          </cell>
          <cell r="V276">
            <v>-3476000</v>
          </cell>
          <cell r="W276">
            <v>6905000</v>
          </cell>
          <cell r="X276">
            <v>-10532000</v>
          </cell>
          <cell r="Y276">
            <v>0</v>
          </cell>
          <cell r="Z276">
            <v>0</v>
          </cell>
          <cell r="AA276">
            <v>0</v>
          </cell>
          <cell r="AB276">
            <v>0</v>
          </cell>
          <cell r="AC276">
            <v>0</v>
          </cell>
          <cell r="AD276">
            <v>0</v>
          </cell>
          <cell r="AE276">
            <v>2553000</v>
          </cell>
          <cell r="AF276">
            <v>253000</v>
          </cell>
          <cell r="AG276">
            <v>0</v>
          </cell>
          <cell r="AH276">
            <v>11472443</v>
          </cell>
          <cell r="AI276">
            <v>-18839100</v>
          </cell>
          <cell r="AJ276">
            <v>-115125162</v>
          </cell>
          <cell r="AK276">
            <v>-587711</v>
          </cell>
          <cell r="AL276">
            <v>27381384</v>
          </cell>
          <cell r="AM276">
            <v>-42348417</v>
          </cell>
          <cell r="AN276">
            <v>-83954906</v>
          </cell>
          <cell r="AO276">
            <v>-18990000</v>
          </cell>
          <cell r="AP276">
            <v>-73526239</v>
          </cell>
          <cell r="AQ276">
            <v>-60490000</v>
          </cell>
          <cell r="AR276">
            <v>-13135022</v>
          </cell>
          <cell r="AS276">
            <v>0</v>
          </cell>
          <cell r="AT276">
            <v>-2226000</v>
          </cell>
          <cell r="AU276">
            <v>612000</v>
          </cell>
          <cell r="AV276">
            <v>22011282</v>
          </cell>
          <cell r="AW276">
            <v>0</v>
          </cell>
          <cell r="AX276">
            <v>0</v>
          </cell>
          <cell r="AY276">
            <v>0</v>
          </cell>
          <cell r="AZ276">
            <v>0</v>
          </cell>
          <cell r="BA276">
            <v>14246449</v>
          </cell>
          <cell r="BB276">
            <v>22171202</v>
          </cell>
          <cell r="BC276">
            <v>17661162</v>
          </cell>
          <cell r="BD276">
            <v>135914265</v>
          </cell>
          <cell r="BE276">
            <v>2806000</v>
          </cell>
          <cell r="BF276">
            <v>-3627000</v>
          </cell>
          <cell r="BG276">
            <v>18510000</v>
          </cell>
          <cell r="BH276">
            <v>-189718213</v>
          </cell>
          <cell r="BI276">
            <v>-62152579</v>
          </cell>
          <cell r="BJ276" t="e">
            <v>#N/A</v>
          </cell>
          <cell r="BK276">
            <v>189099174</v>
          </cell>
          <cell r="BL276">
            <v>-350056447</v>
          </cell>
          <cell r="BM276" t="str">
            <v>N/A</v>
          </cell>
          <cell r="BN276" t="str">
            <v>N/A</v>
          </cell>
          <cell r="BO276" t="str">
            <v>N/A</v>
          </cell>
          <cell r="BP276">
            <v>0</v>
          </cell>
          <cell r="BQ276">
            <v>-174355113</v>
          </cell>
          <cell r="BR276">
            <v>-314616491</v>
          </cell>
          <cell r="BS276" t="e">
            <v>#N/A</v>
          </cell>
          <cell r="BT276">
            <v>-160957274</v>
          </cell>
          <cell r="BU276">
            <v>-103563147</v>
          </cell>
          <cell r="BV276">
            <v>-1192858</v>
          </cell>
          <cell r="BW276">
            <v>6692101</v>
          </cell>
          <cell r="BX276">
            <v>2102022</v>
          </cell>
          <cell r="BY276">
            <v>-3371266</v>
          </cell>
          <cell r="BZ276" t="e">
            <v>#N/A</v>
          </cell>
          <cell r="CA276">
            <v>0</v>
          </cell>
          <cell r="CB276">
            <v>139285531</v>
          </cell>
          <cell r="CC276">
            <v>193364344</v>
          </cell>
          <cell r="CD276">
            <v>-296927490</v>
          </cell>
          <cell r="CE276">
            <v>0</v>
          </cell>
          <cell r="CF276">
            <v>-160957274</v>
          </cell>
          <cell r="CG276">
            <v>0</v>
          </cell>
          <cell r="CH276">
            <v>38429930</v>
          </cell>
        </row>
        <row r="277">
          <cell r="B277">
            <v>36146</v>
          </cell>
          <cell r="D277">
            <v>19416631</v>
          </cell>
          <cell r="E277">
            <v>-898907</v>
          </cell>
          <cell r="F277">
            <v>46239619</v>
          </cell>
          <cell r="G277">
            <v>0</v>
          </cell>
          <cell r="H277">
            <v>17290048</v>
          </cell>
          <cell r="I277">
            <v>16218551</v>
          </cell>
          <cell r="J277">
            <v>-5218025</v>
          </cell>
          <cell r="K277">
            <v>-358185</v>
          </cell>
          <cell r="L277">
            <v>12909763</v>
          </cell>
          <cell r="M277">
            <v>5184251</v>
          </cell>
          <cell r="N277">
            <v>20872645</v>
          </cell>
          <cell r="O277">
            <v>1324487</v>
          </cell>
          <cell r="P277">
            <v>14357007</v>
          </cell>
          <cell r="Q277">
            <v>0</v>
          </cell>
          <cell r="R277">
            <v>0</v>
          </cell>
          <cell r="S277">
            <v>0</v>
          </cell>
          <cell r="T277">
            <v>5647000</v>
          </cell>
          <cell r="U277">
            <v>16343000</v>
          </cell>
          <cell r="V277">
            <v>-3458000</v>
          </cell>
          <cell r="W277">
            <v>6908000</v>
          </cell>
          <cell r="X277">
            <v>-9727000</v>
          </cell>
          <cell r="Y277">
            <v>0</v>
          </cell>
          <cell r="Z277">
            <v>0</v>
          </cell>
          <cell r="AA277">
            <v>0</v>
          </cell>
          <cell r="AB277">
            <v>0</v>
          </cell>
          <cell r="AC277">
            <v>0</v>
          </cell>
          <cell r="AD277">
            <v>0</v>
          </cell>
          <cell r="AE277">
            <v>2564000</v>
          </cell>
          <cell r="AF277">
            <v>247000</v>
          </cell>
          <cell r="AG277">
            <v>0</v>
          </cell>
          <cell r="AH277">
            <v>11417208</v>
          </cell>
          <cell r="AI277">
            <v>-18863450</v>
          </cell>
          <cell r="AJ277">
            <v>-117395405</v>
          </cell>
          <cell r="AK277">
            <v>-587749</v>
          </cell>
          <cell r="AL277">
            <v>27633328</v>
          </cell>
          <cell r="AM277">
            <v>-44055167</v>
          </cell>
          <cell r="AN277">
            <v>-84306154</v>
          </cell>
          <cell r="AO277">
            <v>-19546000</v>
          </cell>
          <cell r="AP277">
            <v>-74019019</v>
          </cell>
          <cell r="AQ277">
            <v>-60302000</v>
          </cell>
          <cell r="AR277">
            <v>-13194739</v>
          </cell>
          <cell r="AS277">
            <v>0</v>
          </cell>
          <cell r="AT277">
            <v>-2224000</v>
          </cell>
          <cell r="AU277">
            <v>612000</v>
          </cell>
          <cell r="AV277">
            <v>22016251</v>
          </cell>
          <cell r="AW277">
            <v>0</v>
          </cell>
          <cell r="AX277">
            <v>0</v>
          </cell>
          <cell r="AY277">
            <v>0</v>
          </cell>
          <cell r="AZ277">
            <v>0</v>
          </cell>
          <cell r="BA277">
            <v>14357007</v>
          </cell>
          <cell r="BB277">
            <v>22197133</v>
          </cell>
          <cell r="BC277">
            <v>18094014</v>
          </cell>
          <cell r="BD277">
            <v>135102718</v>
          </cell>
          <cell r="BE277">
            <v>2811000</v>
          </cell>
          <cell r="BF277">
            <v>-2819000</v>
          </cell>
          <cell r="BG277">
            <v>18532000</v>
          </cell>
          <cell r="BH277">
            <v>-192661179</v>
          </cell>
          <cell r="BI277">
            <v>-62079531</v>
          </cell>
          <cell r="BJ277" t="e">
            <v>#N/A</v>
          </cell>
          <cell r="BK277">
            <v>188851965</v>
          </cell>
          <cell r="BL277">
            <v>-354290895</v>
          </cell>
          <cell r="BM277" t="str">
            <v>N/A</v>
          </cell>
          <cell r="BN277" t="str">
            <v>N/A</v>
          </cell>
          <cell r="BO277" t="str">
            <v>N/A</v>
          </cell>
          <cell r="BP277">
            <v>0</v>
          </cell>
          <cell r="BQ277">
            <v>-177255729</v>
          </cell>
          <cell r="BR277">
            <v>-319200128</v>
          </cell>
          <cell r="BS277" t="e">
            <v>#N/A</v>
          </cell>
          <cell r="BT277">
            <v>-165438930</v>
          </cell>
          <cell r="BU277">
            <v>-107595478</v>
          </cell>
          <cell r="BV277">
            <v>-1897808</v>
          </cell>
          <cell r="BW277">
            <v>6710082</v>
          </cell>
          <cell r="BX277">
            <v>1504845</v>
          </cell>
          <cell r="BY277">
            <v>-3329777</v>
          </cell>
          <cell r="BZ277" t="e">
            <v>#N/A</v>
          </cell>
          <cell r="CA277">
            <v>0</v>
          </cell>
          <cell r="CB277">
            <v>138432494</v>
          </cell>
          <cell r="CC277">
            <v>193080649</v>
          </cell>
          <cell r="CD277">
            <v>-300676127</v>
          </cell>
          <cell r="CE277">
            <v>0</v>
          </cell>
          <cell r="CF277">
            <v>-165438930</v>
          </cell>
          <cell r="CG277">
            <v>0</v>
          </cell>
          <cell r="CH277">
            <v>38526737</v>
          </cell>
        </row>
        <row r="278">
          <cell r="B278">
            <v>36147</v>
          </cell>
          <cell r="D278">
            <v>18794475</v>
          </cell>
          <cell r="E278">
            <v>-900201</v>
          </cell>
          <cell r="F278">
            <v>46434859</v>
          </cell>
          <cell r="G278">
            <v>0</v>
          </cell>
          <cell r="H278">
            <v>17956438</v>
          </cell>
          <cell r="I278">
            <v>15838683</v>
          </cell>
          <cell r="J278">
            <v>-5455187</v>
          </cell>
          <cell r="K278">
            <v>-360178</v>
          </cell>
          <cell r="L278">
            <v>11960281</v>
          </cell>
          <cell r="M278">
            <v>5042627</v>
          </cell>
          <cell r="N278">
            <v>21024243</v>
          </cell>
          <cell r="O278">
            <v>1324487</v>
          </cell>
          <cell r="P278">
            <v>14484489</v>
          </cell>
          <cell r="Q278">
            <v>0</v>
          </cell>
          <cell r="R278">
            <v>0</v>
          </cell>
          <cell r="S278">
            <v>0</v>
          </cell>
          <cell r="T278">
            <v>5622000</v>
          </cell>
          <cell r="U278">
            <v>16325000</v>
          </cell>
          <cell r="V278">
            <v>-3431000</v>
          </cell>
          <cell r="W278">
            <v>6911000</v>
          </cell>
          <cell r="X278">
            <v>-9867000</v>
          </cell>
          <cell r="Y278">
            <v>0</v>
          </cell>
          <cell r="Z278">
            <v>0</v>
          </cell>
          <cell r="AA278">
            <v>0</v>
          </cell>
          <cell r="AB278">
            <v>0</v>
          </cell>
          <cell r="AC278">
            <v>0</v>
          </cell>
          <cell r="AD278">
            <v>0</v>
          </cell>
          <cell r="AE278">
            <v>2566000</v>
          </cell>
          <cell r="AF278">
            <v>250000</v>
          </cell>
          <cell r="AG278">
            <v>0</v>
          </cell>
          <cell r="AH278">
            <v>11425617</v>
          </cell>
          <cell r="AI278">
            <v>-18863800</v>
          </cell>
          <cell r="AJ278">
            <v>-117664159</v>
          </cell>
          <cell r="AK278">
            <v>-585907</v>
          </cell>
          <cell r="AL278">
            <v>27489854</v>
          </cell>
          <cell r="AM278">
            <v>-45580167</v>
          </cell>
          <cell r="AN278">
            <v>-83917157</v>
          </cell>
          <cell r="AO278">
            <v>-19387000</v>
          </cell>
          <cell r="AP278">
            <v>-73995807</v>
          </cell>
          <cell r="AQ278">
            <v>-60404000</v>
          </cell>
          <cell r="AR278">
            <v>-13151147</v>
          </cell>
          <cell r="AS278">
            <v>0</v>
          </cell>
          <cell r="AT278">
            <v>-2225000</v>
          </cell>
          <cell r="AU278">
            <v>612000</v>
          </cell>
          <cell r="AV278">
            <v>22022283</v>
          </cell>
          <cell r="AW278">
            <v>0</v>
          </cell>
          <cell r="AX278">
            <v>0</v>
          </cell>
          <cell r="AY278">
            <v>0</v>
          </cell>
          <cell r="AZ278">
            <v>0</v>
          </cell>
          <cell r="BA278">
            <v>14484489</v>
          </cell>
          <cell r="BB278">
            <v>22348731</v>
          </cell>
          <cell r="BC278">
            <v>17002908</v>
          </cell>
          <cell r="BD278">
            <v>133830297</v>
          </cell>
          <cell r="BE278">
            <v>2816000</v>
          </cell>
          <cell r="BF278">
            <v>-2956000</v>
          </cell>
          <cell r="BG278">
            <v>18516000</v>
          </cell>
          <cell r="BH278">
            <v>-192518886</v>
          </cell>
          <cell r="BI278">
            <v>-62129530</v>
          </cell>
          <cell r="BJ278" t="e">
            <v>#N/A</v>
          </cell>
          <cell r="BK278">
            <v>186766224</v>
          </cell>
          <cell r="BL278">
            <v>-355848389</v>
          </cell>
          <cell r="BM278" t="str">
            <v>N/A</v>
          </cell>
          <cell r="BN278" t="str">
            <v>N/A</v>
          </cell>
          <cell r="BO278" t="str">
            <v>N/A</v>
          </cell>
          <cell r="BP278">
            <v>0</v>
          </cell>
          <cell r="BQ278">
            <v>-177086086</v>
          </cell>
          <cell r="BR278">
            <v>-320637866</v>
          </cell>
          <cell r="BS278" t="e">
            <v>#N/A</v>
          </cell>
          <cell r="BT278">
            <v>-169082166</v>
          </cell>
          <cell r="BU278">
            <v>-111305762</v>
          </cell>
          <cell r="BV278">
            <v>-2056694</v>
          </cell>
          <cell r="BW278">
            <v>6833984</v>
          </cell>
          <cell r="BX278">
            <v>520206</v>
          </cell>
          <cell r="BY278">
            <v>-3289678</v>
          </cell>
          <cell r="BZ278" t="e">
            <v>#N/A</v>
          </cell>
          <cell r="CA278">
            <v>0</v>
          </cell>
          <cell r="CB278">
            <v>137119975</v>
          </cell>
          <cell r="CC278">
            <v>190956103</v>
          </cell>
          <cell r="CD278">
            <v>-302261865</v>
          </cell>
          <cell r="CE278">
            <v>0</v>
          </cell>
          <cell r="CF278">
            <v>-169082166</v>
          </cell>
          <cell r="CG278">
            <v>0</v>
          </cell>
          <cell r="CH278">
            <v>38613389</v>
          </cell>
        </row>
        <row r="279">
          <cell r="B279">
            <v>36150</v>
          </cell>
          <cell r="D279">
            <v>18770064</v>
          </cell>
          <cell r="E279">
            <v>-911580</v>
          </cell>
          <cell r="F279">
            <v>46334218</v>
          </cell>
          <cell r="G279">
            <v>0</v>
          </cell>
          <cell r="H279">
            <v>18391960</v>
          </cell>
          <cell r="I279">
            <v>16008504</v>
          </cell>
          <cell r="J279">
            <v>-5430856</v>
          </cell>
          <cell r="K279">
            <v>-358572</v>
          </cell>
          <cell r="L279">
            <v>0</v>
          </cell>
          <cell r="M279">
            <v>0</v>
          </cell>
          <cell r="N279">
            <v>21151905</v>
          </cell>
          <cell r="O279">
            <v>215429</v>
          </cell>
          <cell r="P279">
            <v>14533526</v>
          </cell>
          <cell r="Q279">
            <v>0</v>
          </cell>
          <cell r="R279">
            <v>0</v>
          </cell>
          <cell r="S279">
            <v>0</v>
          </cell>
          <cell r="T279">
            <v>5646000</v>
          </cell>
          <cell r="U279">
            <v>16331000</v>
          </cell>
          <cell r="V279">
            <v>-3365000</v>
          </cell>
          <cell r="W279">
            <v>6928000</v>
          </cell>
          <cell r="X279">
            <v>-8486000</v>
          </cell>
          <cell r="Y279">
            <v>0</v>
          </cell>
          <cell r="Z279">
            <v>0</v>
          </cell>
          <cell r="AA279">
            <v>0</v>
          </cell>
          <cell r="AB279">
            <v>0</v>
          </cell>
          <cell r="AC279">
            <v>0</v>
          </cell>
          <cell r="AD279">
            <v>0</v>
          </cell>
          <cell r="AE279">
            <v>2571000</v>
          </cell>
          <cell r="AF279">
            <v>227000</v>
          </cell>
          <cell r="AG279">
            <v>0</v>
          </cell>
          <cell r="AH279">
            <v>11331498</v>
          </cell>
          <cell r="AI279">
            <v>-18923800</v>
          </cell>
          <cell r="AJ279">
            <v>-115551062</v>
          </cell>
          <cell r="AK279">
            <v>-587355</v>
          </cell>
          <cell r="AL279">
            <v>27769287</v>
          </cell>
          <cell r="AM279">
            <v>-48728382</v>
          </cell>
          <cell r="AN279">
            <v>-83484865</v>
          </cell>
          <cell r="AO279">
            <v>-21809000</v>
          </cell>
          <cell r="AP279">
            <v>-76751649</v>
          </cell>
          <cell r="AQ279">
            <v>-58985000</v>
          </cell>
          <cell r="AR279">
            <v>-13102550</v>
          </cell>
          <cell r="AS279">
            <v>0</v>
          </cell>
          <cell r="AT279">
            <v>-2225000</v>
          </cell>
          <cell r="AU279">
            <v>612000</v>
          </cell>
          <cell r="AV279">
            <v>22024947</v>
          </cell>
          <cell r="AW279">
            <v>0</v>
          </cell>
          <cell r="AX279">
            <v>0</v>
          </cell>
          <cell r="AY279">
            <v>0</v>
          </cell>
          <cell r="AZ279">
            <v>0</v>
          </cell>
          <cell r="BA279">
            <v>14533526</v>
          </cell>
          <cell r="BB279">
            <v>21367334</v>
          </cell>
          <cell r="BC279">
            <v>0</v>
          </cell>
          <cell r="BD279">
            <v>134053631</v>
          </cell>
          <cell r="BE279">
            <v>2798000</v>
          </cell>
          <cell r="BF279">
            <v>-1558000</v>
          </cell>
          <cell r="BG279">
            <v>18612000</v>
          </cell>
          <cell r="BH279">
            <v>-192174848</v>
          </cell>
          <cell r="BI279">
            <v>-60756052</v>
          </cell>
          <cell r="BJ279" t="e">
            <v>#N/A</v>
          </cell>
          <cell r="BK279">
            <v>169042910</v>
          </cell>
          <cell r="BL279">
            <v>-358558930</v>
          </cell>
          <cell r="BM279" t="str">
            <v>N/A</v>
          </cell>
          <cell r="BN279" t="str">
            <v>N/A</v>
          </cell>
          <cell r="BO279" t="str">
            <v>N/A</v>
          </cell>
          <cell r="BP279">
            <v>0</v>
          </cell>
          <cell r="BQ279">
            <v>-176616048</v>
          </cell>
          <cell r="BR279">
            <v>-322071229</v>
          </cell>
          <cell r="BS279" t="e">
            <v>#N/A</v>
          </cell>
          <cell r="BT279">
            <v>-189516021</v>
          </cell>
          <cell r="BU279">
            <v>-128894158</v>
          </cell>
          <cell r="BV279">
            <v>-1756820</v>
          </cell>
          <cell r="BW279">
            <v>6803504</v>
          </cell>
          <cell r="BX279">
            <v>198741</v>
          </cell>
          <cell r="BY279">
            <v>-3370580</v>
          </cell>
          <cell r="BZ279" t="e">
            <v>#N/A</v>
          </cell>
          <cell r="CA279">
            <v>0</v>
          </cell>
          <cell r="CB279">
            <v>137424211</v>
          </cell>
          <cell r="CC279">
            <v>173325070</v>
          </cell>
          <cell r="CD279">
            <v>-302219228</v>
          </cell>
          <cell r="CE279">
            <v>0</v>
          </cell>
          <cell r="CF279">
            <v>-189516021</v>
          </cell>
          <cell r="CG279">
            <v>0</v>
          </cell>
          <cell r="CH279">
            <v>38463468</v>
          </cell>
        </row>
        <row r="280">
          <cell r="B280">
            <v>36151</v>
          </cell>
          <cell r="D280">
            <v>20902651</v>
          </cell>
          <cell r="E280">
            <v>-907343</v>
          </cell>
          <cell r="F280">
            <v>46136743</v>
          </cell>
          <cell r="G280">
            <v>0</v>
          </cell>
          <cell r="H280">
            <v>17301725</v>
          </cell>
          <cell r="I280">
            <v>15712653</v>
          </cell>
          <cell r="J280">
            <v>-5427830</v>
          </cell>
          <cell r="K280">
            <v>-358372</v>
          </cell>
          <cell r="L280">
            <v>11808683</v>
          </cell>
          <cell r="M280">
            <v>4964833</v>
          </cell>
          <cell r="N280">
            <v>21367334</v>
          </cell>
          <cell r="O280">
            <v>396947</v>
          </cell>
          <cell r="P280">
            <v>14387080</v>
          </cell>
          <cell r="Q280">
            <v>0</v>
          </cell>
          <cell r="R280">
            <v>0</v>
          </cell>
          <cell r="S280">
            <v>0</v>
          </cell>
          <cell r="T280">
            <v>5658000</v>
          </cell>
          <cell r="U280">
            <v>16322000</v>
          </cell>
          <cell r="V280">
            <v>-3342000</v>
          </cell>
          <cell r="W280">
            <v>6920000</v>
          </cell>
          <cell r="X280">
            <v>-8932000</v>
          </cell>
          <cell r="Y280">
            <v>0</v>
          </cell>
          <cell r="Z280">
            <v>0</v>
          </cell>
          <cell r="AA280">
            <v>0</v>
          </cell>
          <cell r="AB280">
            <v>0</v>
          </cell>
          <cell r="AC280">
            <v>0</v>
          </cell>
          <cell r="AD280">
            <v>0</v>
          </cell>
          <cell r="AE280">
            <v>2491000</v>
          </cell>
          <cell r="AF280">
            <v>216000</v>
          </cell>
          <cell r="AG280">
            <v>0</v>
          </cell>
          <cell r="AH280">
            <v>11272768</v>
          </cell>
          <cell r="AI280">
            <v>-18924500</v>
          </cell>
          <cell r="AJ280">
            <v>-115592458</v>
          </cell>
          <cell r="AK280">
            <v>-586926</v>
          </cell>
          <cell r="AL280">
            <v>26629805</v>
          </cell>
          <cell r="AM280">
            <v>-49106178</v>
          </cell>
          <cell r="AN280">
            <v>-83699037</v>
          </cell>
          <cell r="AO280">
            <v>-21728000</v>
          </cell>
          <cell r="AP280">
            <v>-101641186</v>
          </cell>
          <cell r="AQ280">
            <v>-59012000</v>
          </cell>
          <cell r="AR280">
            <v>-13059838</v>
          </cell>
          <cell r="AS280">
            <v>0</v>
          </cell>
          <cell r="AT280">
            <v>-2224000</v>
          </cell>
          <cell r="AU280">
            <v>612000</v>
          </cell>
          <cell r="AV280">
            <v>22024947</v>
          </cell>
          <cell r="AW280">
            <v>0</v>
          </cell>
          <cell r="AX280">
            <v>0</v>
          </cell>
          <cell r="AY280">
            <v>0</v>
          </cell>
          <cell r="AZ280">
            <v>0</v>
          </cell>
          <cell r="BA280">
            <v>14387080</v>
          </cell>
          <cell r="BB280">
            <v>21764281</v>
          </cell>
          <cell r="BC280">
            <v>16773516</v>
          </cell>
          <cell r="BD280">
            <v>134354448</v>
          </cell>
          <cell r="BE280">
            <v>2707000</v>
          </cell>
          <cell r="BF280">
            <v>-2012000</v>
          </cell>
          <cell r="BG280">
            <v>18638000</v>
          </cell>
          <cell r="BH280">
            <v>-193488169</v>
          </cell>
          <cell r="BI280">
            <v>-60799070</v>
          </cell>
          <cell r="BJ280" t="e">
            <v>#N/A</v>
          </cell>
          <cell r="BK280">
            <v>186371982</v>
          </cell>
          <cell r="BL280">
            <v>-385701602</v>
          </cell>
          <cell r="BM280" t="str">
            <v>N/A</v>
          </cell>
          <cell r="BN280" t="str">
            <v>N/A</v>
          </cell>
          <cell r="BO280" t="str">
            <v>N/A</v>
          </cell>
          <cell r="BP280">
            <v>0</v>
          </cell>
          <cell r="BQ280">
            <v>-177905669</v>
          </cell>
          <cell r="BR280">
            <v>-323806364</v>
          </cell>
          <cell r="BS280" t="e">
            <v>#N/A</v>
          </cell>
          <cell r="BT280">
            <v>-199329620</v>
          </cell>
          <cell r="BU280">
            <v>-113812070</v>
          </cell>
          <cell r="BV280">
            <v>-1884277</v>
          </cell>
          <cell r="BW280">
            <v>6799713</v>
          </cell>
          <cell r="BX280">
            <v>76103</v>
          </cell>
          <cell r="BY280">
            <v>-3381969</v>
          </cell>
          <cell r="BZ280" t="e">
            <v>#N/A</v>
          </cell>
          <cell r="CA280">
            <v>0</v>
          </cell>
          <cell r="CB280">
            <v>137736417</v>
          </cell>
          <cell r="CC280">
            <v>190661294</v>
          </cell>
          <cell r="CD280">
            <v>-304473363</v>
          </cell>
          <cell r="CE280">
            <v>0</v>
          </cell>
          <cell r="CF280">
            <v>-199329620</v>
          </cell>
          <cell r="CG280">
            <v>0</v>
          </cell>
          <cell r="CH280">
            <v>38477308</v>
          </cell>
        </row>
        <row r="281">
          <cell r="B281">
            <v>36152</v>
          </cell>
          <cell r="D281">
            <v>20962274</v>
          </cell>
          <cell r="E281">
            <v>0</v>
          </cell>
          <cell r="F281">
            <v>46111049</v>
          </cell>
          <cell r="G281">
            <v>0</v>
          </cell>
          <cell r="H281">
            <v>17292089</v>
          </cell>
          <cell r="I281">
            <v>15703903</v>
          </cell>
          <cell r="J281">
            <v>-5424807</v>
          </cell>
          <cell r="K281">
            <v>-358172</v>
          </cell>
          <cell r="L281">
            <v>11848577</v>
          </cell>
          <cell r="M281">
            <v>4990764</v>
          </cell>
          <cell r="N281">
            <v>21367334</v>
          </cell>
          <cell r="O281">
            <v>396947</v>
          </cell>
          <cell r="P281">
            <v>14743766</v>
          </cell>
          <cell r="Q281">
            <v>0</v>
          </cell>
          <cell r="R281">
            <v>0</v>
          </cell>
          <cell r="S281">
            <v>0</v>
          </cell>
          <cell r="T281">
            <v>5663000</v>
          </cell>
          <cell r="U281">
            <v>16328000</v>
          </cell>
          <cell r="V281">
            <v>-3333000</v>
          </cell>
          <cell r="W281">
            <v>6928000</v>
          </cell>
          <cell r="X281">
            <v>-6212000</v>
          </cell>
          <cell r="Y281">
            <v>0</v>
          </cell>
          <cell r="Z281">
            <v>0</v>
          </cell>
          <cell r="AA281">
            <v>0</v>
          </cell>
          <cell r="AB281">
            <v>0</v>
          </cell>
          <cell r="AC281">
            <v>0</v>
          </cell>
          <cell r="AD281">
            <v>0</v>
          </cell>
          <cell r="AE281">
            <v>2526000</v>
          </cell>
          <cell r="AF281">
            <v>202000</v>
          </cell>
          <cell r="AG281">
            <v>0</v>
          </cell>
          <cell r="AH281">
            <v>11271089</v>
          </cell>
          <cell r="AI281">
            <v>-19044500</v>
          </cell>
          <cell r="AJ281">
            <v>-115591458</v>
          </cell>
          <cell r="AK281">
            <v>-586926</v>
          </cell>
          <cell r="AL281">
            <v>26960805</v>
          </cell>
          <cell r="AM281">
            <v>-48241532</v>
          </cell>
          <cell r="AN281">
            <v>-83649037</v>
          </cell>
          <cell r="AO281">
            <v>-21728000</v>
          </cell>
          <cell r="AP281">
            <v>-101641186</v>
          </cell>
          <cell r="AQ281">
            <v>-59100000</v>
          </cell>
          <cell r="AR281">
            <v>-13062910</v>
          </cell>
          <cell r="AS281">
            <v>0</v>
          </cell>
          <cell r="AT281">
            <v>-2224000</v>
          </cell>
          <cell r="AU281">
            <v>612000</v>
          </cell>
          <cell r="AV281">
            <v>22024947</v>
          </cell>
          <cell r="AW281">
            <v>0</v>
          </cell>
          <cell r="AX281">
            <v>0</v>
          </cell>
          <cell r="AY281">
            <v>0</v>
          </cell>
          <cell r="AZ281">
            <v>0</v>
          </cell>
          <cell r="BA281">
            <v>14743766</v>
          </cell>
          <cell r="BB281">
            <v>21764281</v>
          </cell>
          <cell r="BC281">
            <v>16839342</v>
          </cell>
          <cell r="BD281">
            <v>133519902</v>
          </cell>
          <cell r="BE281">
            <v>2728000</v>
          </cell>
          <cell r="BF281">
            <v>716000</v>
          </cell>
          <cell r="BG281">
            <v>18658000</v>
          </cell>
          <cell r="BH281">
            <v>-193226169</v>
          </cell>
          <cell r="BI281">
            <v>-60891821</v>
          </cell>
          <cell r="BJ281" t="e">
            <v>#N/A</v>
          </cell>
          <cell r="BK281">
            <v>186867291</v>
          </cell>
          <cell r="BL281">
            <v>-381898707</v>
          </cell>
          <cell r="BM281" t="str">
            <v>N/A</v>
          </cell>
          <cell r="BN281" t="str">
            <v>N/A</v>
          </cell>
          <cell r="BO281" t="str">
            <v>N/A</v>
          </cell>
          <cell r="BP281">
            <v>0</v>
          </cell>
          <cell r="BQ281">
            <v>-177514669</v>
          </cell>
          <cell r="BR281">
            <v>-322772469</v>
          </cell>
          <cell r="BS281" t="e">
            <v>#N/A</v>
          </cell>
          <cell r="BT281">
            <v>-195031416</v>
          </cell>
          <cell r="BU281">
            <v>-110441655</v>
          </cell>
          <cell r="BV281">
            <v>-2703239</v>
          </cell>
          <cell r="BW281">
            <v>6795926</v>
          </cell>
          <cell r="BX281">
            <v>76060</v>
          </cell>
          <cell r="BY281">
            <v>-3361522</v>
          </cell>
          <cell r="BZ281" t="e">
            <v>#N/A</v>
          </cell>
          <cell r="CA281">
            <v>0</v>
          </cell>
          <cell r="CB281">
            <v>136881424</v>
          </cell>
          <cell r="CC281">
            <v>190228813</v>
          </cell>
          <cell r="CD281">
            <v>-300670468</v>
          </cell>
          <cell r="CE281">
            <v>0</v>
          </cell>
          <cell r="CF281">
            <v>-195031416</v>
          </cell>
          <cell r="CG281">
            <v>0</v>
          </cell>
          <cell r="CH281">
            <v>38426340</v>
          </cell>
        </row>
        <row r="282">
          <cell r="B282">
            <v>36153</v>
          </cell>
          <cell r="D282">
            <v>20831899</v>
          </cell>
          <cell r="E282">
            <v>-917011</v>
          </cell>
          <cell r="F282">
            <v>45938543</v>
          </cell>
          <cell r="G282">
            <v>0</v>
          </cell>
          <cell r="H282">
            <v>17423378</v>
          </cell>
          <cell r="I282">
            <v>15587980</v>
          </cell>
          <cell r="J282">
            <v>-5391067</v>
          </cell>
          <cell r="K282">
            <v>-355945</v>
          </cell>
          <cell r="L282">
            <v>11928366</v>
          </cell>
          <cell r="M282">
            <v>4847145</v>
          </cell>
          <cell r="N282">
            <v>21367334</v>
          </cell>
          <cell r="O282">
            <v>396947</v>
          </cell>
          <cell r="P282">
            <v>0</v>
          </cell>
          <cell r="Q282">
            <v>0</v>
          </cell>
          <cell r="R282">
            <v>0</v>
          </cell>
          <cell r="S282">
            <v>0</v>
          </cell>
          <cell r="T282">
            <v>5667000</v>
          </cell>
          <cell r="U282">
            <v>16331000</v>
          </cell>
          <cell r="V282">
            <v>-3287000</v>
          </cell>
          <cell r="W282">
            <v>6924000</v>
          </cell>
          <cell r="X282">
            <v>-6103000</v>
          </cell>
          <cell r="Y282">
            <v>0</v>
          </cell>
          <cell r="Z282">
            <v>0</v>
          </cell>
          <cell r="AA282">
            <v>0</v>
          </cell>
          <cell r="AB282">
            <v>0</v>
          </cell>
          <cell r="AC282">
            <v>0</v>
          </cell>
          <cell r="AD282">
            <v>0</v>
          </cell>
          <cell r="AE282">
            <v>2563000</v>
          </cell>
          <cell r="AF282">
            <v>198000</v>
          </cell>
          <cell r="AG282">
            <v>0</v>
          </cell>
          <cell r="AH282">
            <v>11195547</v>
          </cell>
          <cell r="AI282">
            <v>-18982200</v>
          </cell>
          <cell r="AJ282">
            <v>-116343048</v>
          </cell>
          <cell r="AK282">
            <v>-587107</v>
          </cell>
          <cell r="AL282">
            <v>27121838</v>
          </cell>
          <cell r="AM282">
            <v>-47032137</v>
          </cell>
          <cell r="AN282">
            <v>-83452804</v>
          </cell>
          <cell r="AO282">
            <v>-21728000</v>
          </cell>
          <cell r="AP282">
            <v>-102579052</v>
          </cell>
          <cell r="AQ282">
            <v>-59204000</v>
          </cell>
          <cell r="AR282">
            <v>-13026946</v>
          </cell>
          <cell r="AS282">
            <v>0</v>
          </cell>
          <cell r="AT282">
            <v>-2222000</v>
          </cell>
          <cell r="AU282">
            <v>612000</v>
          </cell>
          <cell r="AV282">
            <v>21971947</v>
          </cell>
          <cell r="AW282">
            <v>0</v>
          </cell>
          <cell r="AX282">
            <v>0</v>
          </cell>
          <cell r="AY282">
            <v>0</v>
          </cell>
          <cell r="AZ282">
            <v>0</v>
          </cell>
          <cell r="BA282">
            <v>0</v>
          </cell>
          <cell r="BB282">
            <v>21764281</v>
          </cell>
          <cell r="BC282">
            <v>16775511</v>
          </cell>
          <cell r="BD282">
            <v>133810631</v>
          </cell>
          <cell r="BE282">
            <v>2761000</v>
          </cell>
          <cell r="BF282">
            <v>821000</v>
          </cell>
          <cell r="BG282">
            <v>18711000</v>
          </cell>
          <cell r="BH282">
            <v>-193609374</v>
          </cell>
          <cell r="BI282">
            <v>-61035399</v>
          </cell>
          <cell r="BJ282" t="e">
            <v>#N/A</v>
          </cell>
          <cell r="BK282">
            <v>171433412</v>
          </cell>
          <cell r="BL282">
            <v>-381962961</v>
          </cell>
          <cell r="BM282" t="str">
            <v>N/A</v>
          </cell>
          <cell r="BN282" t="str">
            <v>N/A</v>
          </cell>
          <cell r="BO282" t="str">
            <v>N/A</v>
          </cell>
          <cell r="BP282">
            <v>0</v>
          </cell>
          <cell r="BQ282">
            <v>-177914174</v>
          </cell>
          <cell r="BR282">
            <v>-322038857</v>
          </cell>
          <cell r="BS282" t="e">
            <v>#N/A</v>
          </cell>
          <cell r="BT282">
            <v>-210529549</v>
          </cell>
          <cell r="BU282">
            <v>-124033735</v>
          </cell>
          <cell r="BV282">
            <v>-2253019</v>
          </cell>
          <cell r="BW282">
            <v>6753659</v>
          </cell>
          <cell r="BX282">
            <v>432685</v>
          </cell>
          <cell r="BY282">
            <v>-3361698</v>
          </cell>
          <cell r="BZ282" t="e">
            <v>#N/A</v>
          </cell>
          <cell r="CA282">
            <v>0</v>
          </cell>
          <cell r="CB282">
            <v>137172330</v>
          </cell>
          <cell r="CC282">
            <v>175712122</v>
          </cell>
          <cell r="CD282">
            <v>-299745856</v>
          </cell>
          <cell r="CE282">
            <v>0</v>
          </cell>
          <cell r="CF282">
            <v>-210529549</v>
          </cell>
          <cell r="CG282">
            <v>0</v>
          </cell>
          <cell r="CH282">
            <v>38204216</v>
          </cell>
        </row>
        <row r="283">
          <cell r="B283">
            <v>36157</v>
          </cell>
          <cell r="D283">
            <v>20063952</v>
          </cell>
          <cell r="E283">
            <v>-897849</v>
          </cell>
          <cell r="F283">
            <v>46118423</v>
          </cell>
          <cell r="G283">
            <v>0</v>
          </cell>
          <cell r="H283">
            <v>17491602</v>
          </cell>
          <cell r="I283">
            <v>15649018</v>
          </cell>
          <cell r="J283">
            <v>-5249295</v>
          </cell>
          <cell r="K283">
            <v>-357338</v>
          </cell>
          <cell r="L283">
            <v>11874509</v>
          </cell>
          <cell r="M283">
            <v>4847145</v>
          </cell>
          <cell r="N283">
            <v>21500979</v>
          </cell>
          <cell r="O283">
            <v>396947</v>
          </cell>
          <cell r="P283">
            <v>14566745</v>
          </cell>
          <cell r="Q283">
            <v>0</v>
          </cell>
          <cell r="R283">
            <v>0</v>
          </cell>
          <cell r="S283">
            <v>0</v>
          </cell>
          <cell r="T283">
            <v>5671000</v>
          </cell>
          <cell r="U283">
            <v>16336000</v>
          </cell>
          <cell r="V283">
            <v>-3248000</v>
          </cell>
          <cell r="W283">
            <v>6952000</v>
          </cell>
          <cell r="X283">
            <v>-5830000</v>
          </cell>
          <cell r="Y283">
            <v>0</v>
          </cell>
          <cell r="Z283">
            <v>0</v>
          </cell>
          <cell r="AA283">
            <v>0</v>
          </cell>
          <cell r="AB283">
            <v>0</v>
          </cell>
          <cell r="AC283">
            <v>0</v>
          </cell>
          <cell r="AD283">
            <v>0</v>
          </cell>
          <cell r="AE283">
            <v>2582000</v>
          </cell>
          <cell r="AF283">
            <v>173000</v>
          </cell>
          <cell r="AG283">
            <v>0</v>
          </cell>
          <cell r="AH283">
            <v>11195547</v>
          </cell>
          <cell r="AI283">
            <v>-18982200</v>
          </cell>
          <cell r="AJ283">
            <v>-116343048</v>
          </cell>
          <cell r="AK283">
            <v>-587107</v>
          </cell>
          <cell r="AL283">
            <v>27121838</v>
          </cell>
          <cell r="AM283">
            <v>-47798534</v>
          </cell>
          <cell r="AN283">
            <v>-83626804</v>
          </cell>
          <cell r="AO283">
            <v>-21728000</v>
          </cell>
          <cell r="AP283">
            <v>-102579052</v>
          </cell>
          <cell r="AQ283">
            <v>-59204000</v>
          </cell>
          <cell r="AR283">
            <v>-13026946</v>
          </cell>
          <cell r="AS283">
            <v>0</v>
          </cell>
          <cell r="AT283">
            <v>-2226000</v>
          </cell>
          <cell r="AU283">
            <v>612000</v>
          </cell>
          <cell r="AV283">
            <v>21971947</v>
          </cell>
          <cell r="AW283">
            <v>0</v>
          </cell>
          <cell r="AX283">
            <v>0</v>
          </cell>
          <cell r="AY283">
            <v>0</v>
          </cell>
          <cell r="AZ283">
            <v>0</v>
          </cell>
          <cell r="BA283">
            <v>14566745</v>
          </cell>
          <cell r="BB283">
            <v>21897926</v>
          </cell>
          <cell r="BC283">
            <v>16721654</v>
          </cell>
          <cell r="BD283">
            <v>133542306</v>
          </cell>
          <cell r="BE283">
            <v>2755000</v>
          </cell>
          <cell r="BF283">
            <v>1122000</v>
          </cell>
          <cell r="BG283">
            <v>18759000</v>
          </cell>
          <cell r="BH283">
            <v>-193787374</v>
          </cell>
          <cell r="BI283">
            <v>-61035399</v>
          </cell>
          <cell r="BJ283" t="e">
            <v>#N/A</v>
          </cell>
          <cell r="BK283">
            <v>185830783</v>
          </cell>
          <cell r="BL283">
            <v>-382564358</v>
          </cell>
          <cell r="BM283" t="str">
            <v>N/A</v>
          </cell>
          <cell r="BN283" t="str">
            <v>N/A</v>
          </cell>
          <cell r="BO283" t="str">
            <v>N/A</v>
          </cell>
          <cell r="BP283">
            <v>0</v>
          </cell>
          <cell r="BQ283">
            <v>-178053174</v>
          </cell>
          <cell r="BR283">
            <v>-322979254</v>
          </cell>
          <cell r="BS283" t="e">
            <v>#N/A</v>
          </cell>
          <cell r="BT283">
            <v>-196733576</v>
          </cell>
          <cell r="BU283">
            <v>-110260926</v>
          </cell>
          <cell r="BV283">
            <v>-2034240</v>
          </cell>
          <cell r="BW283">
            <v>6429890</v>
          </cell>
          <cell r="BX283">
            <v>434379</v>
          </cell>
          <cell r="BY283">
            <v>-3353696</v>
          </cell>
          <cell r="BZ283" t="e">
            <v>#N/A</v>
          </cell>
          <cell r="CA283">
            <v>0</v>
          </cell>
          <cell r="CB283">
            <v>136896002</v>
          </cell>
          <cell r="CC283">
            <v>190082328</v>
          </cell>
          <cell r="CD283">
            <v>-300343253</v>
          </cell>
          <cell r="CE283">
            <v>0</v>
          </cell>
          <cell r="CF283">
            <v>-196733576</v>
          </cell>
          <cell r="CG283">
            <v>0</v>
          </cell>
          <cell r="CH283">
            <v>38349612</v>
          </cell>
        </row>
        <row r="284">
          <cell r="B284">
            <v>36158</v>
          </cell>
          <cell r="D284">
            <v>19681050</v>
          </cell>
          <cell r="E284">
            <v>-905323</v>
          </cell>
          <cell r="F284">
            <v>46270988</v>
          </cell>
          <cell r="G284">
            <v>0</v>
          </cell>
          <cell r="H284">
            <v>17152358</v>
          </cell>
          <cell r="I284">
            <v>14001814</v>
          </cell>
          <cell r="J284">
            <v>-5261266</v>
          </cell>
          <cell r="K284">
            <v>-358153</v>
          </cell>
          <cell r="L284">
            <v>12000175</v>
          </cell>
          <cell r="M284">
            <v>4902997</v>
          </cell>
          <cell r="N284">
            <v>21800186</v>
          </cell>
          <cell r="O284">
            <v>396947</v>
          </cell>
          <cell r="P284">
            <v>14751072</v>
          </cell>
          <cell r="Q284">
            <v>0</v>
          </cell>
          <cell r="R284">
            <v>0</v>
          </cell>
          <cell r="S284">
            <v>0</v>
          </cell>
          <cell r="T284">
            <v>5672000</v>
          </cell>
          <cell r="U284">
            <v>16340000</v>
          </cell>
          <cell r="V284">
            <v>-3243000</v>
          </cell>
          <cell r="W284">
            <v>6954000</v>
          </cell>
          <cell r="X284">
            <v>-6848000</v>
          </cell>
          <cell r="Y284">
            <v>0</v>
          </cell>
          <cell r="Z284">
            <v>0</v>
          </cell>
          <cell r="AA284">
            <v>0</v>
          </cell>
          <cell r="AB284">
            <v>0</v>
          </cell>
          <cell r="AC284">
            <v>0</v>
          </cell>
          <cell r="AD284">
            <v>0</v>
          </cell>
          <cell r="AE284">
            <v>2582000</v>
          </cell>
          <cell r="AF284">
            <v>173000</v>
          </cell>
          <cell r="AG284">
            <v>0</v>
          </cell>
          <cell r="AH284">
            <v>11294590</v>
          </cell>
          <cell r="AI284">
            <v>-19110550</v>
          </cell>
          <cell r="AJ284">
            <v>-116545210</v>
          </cell>
          <cell r="AK284">
            <v>-586529</v>
          </cell>
          <cell r="AL284">
            <v>25398286</v>
          </cell>
          <cell r="AM284">
            <v>-46554208</v>
          </cell>
          <cell r="AN284">
            <v>-80462039</v>
          </cell>
          <cell r="AO284">
            <v>-21171000</v>
          </cell>
          <cell r="AP284">
            <v>-105633434</v>
          </cell>
          <cell r="AQ284">
            <v>-59282000</v>
          </cell>
          <cell r="AR284">
            <v>-13046946</v>
          </cell>
          <cell r="AS284">
            <v>0</v>
          </cell>
          <cell r="AT284">
            <v>-2225000</v>
          </cell>
          <cell r="AU284">
            <v>612000</v>
          </cell>
          <cell r="AV284">
            <v>21983947</v>
          </cell>
          <cell r="AW284">
            <v>0</v>
          </cell>
          <cell r="AX284">
            <v>0</v>
          </cell>
          <cell r="AY284">
            <v>0</v>
          </cell>
          <cell r="AZ284">
            <v>0</v>
          </cell>
          <cell r="BA284">
            <v>14751072</v>
          </cell>
          <cell r="BB284">
            <v>22197133</v>
          </cell>
          <cell r="BC284">
            <v>16903173</v>
          </cell>
          <cell r="BD284">
            <v>131652231</v>
          </cell>
          <cell r="BE284">
            <v>2755000</v>
          </cell>
          <cell r="BF284">
            <v>106000</v>
          </cell>
          <cell r="BG284">
            <v>18769000</v>
          </cell>
          <cell r="BH284">
            <v>-192106095</v>
          </cell>
          <cell r="BI284">
            <v>-61034356</v>
          </cell>
          <cell r="BJ284" t="e">
            <v>#N/A</v>
          </cell>
          <cell r="BK284">
            <v>184598285</v>
          </cell>
          <cell r="BL284">
            <v>-383698092</v>
          </cell>
          <cell r="BM284" t="str">
            <v>N/A</v>
          </cell>
          <cell r="BN284" t="str">
            <v>N/A</v>
          </cell>
          <cell r="BO284" t="str">
            <v>N/A</v>
          </cell>
          <cell r="BP284">
            <v>0</v>
          </cell>
          <cell r="BQ284">
            <v>-176238545</v>
          </cell>
          <cell r="BR284">
            <v>-320065606</v>
          </cell>
          <cell r="BS284" t="e">
            <v>#N/A</v>
          </cell>
          <cell r="BT284">
            <v>-199099807</v>
          </cell>
          <cell r="BU284">
            <v>-109549439</v>
          </cell>
          <cell r="BV284">
            <v>-2424588</v>
          </cell>
          <cell r="BW284">
            <v>6579378</v>
          </cell>
          <cell r="BX284">
            <v>963905</v>
          </cell>
          <cell r="BY284">
            <v>-3382558</v>
          </cell>
          <cell r="BZ284" t="e">
            <v>#N/A</v>
          </cell>
          <cell r="CA284">
            <v>0</v>
          </cell>
          <cell r="CB284">
            <v>135034788</v>
          </cell>
          <cell r="CC284">
            <v>188886166</v>
          </cell>
          <cell r="CD284">
            <v>-298435605</v>
          </cell>
          <cell r="CE284">
            <v>0</v>
          </cell>
          <cell r="CF284">
            <v>-199099807</v>
          </cell>
          <cell r="CG284">
            <v>0</v>
          </cell>
          <cell r="CH284">
            <v>38429303</v>
          </cell>
        </row>
        <row r="285">
          <cell r="B285">
            <v>36159</v>
          </cell>
          <cell r="D285">
            <v>20592874</v>
          </cell>
          <cell r="E285">
            <v>-912744</v>
          </cell>
          <cell r="F285">
            <v>46419931</v>
          </cell>
          <cell r="G285">
            <v>0</v>
          </cell>
          <cell r="H285">
            <v>17207571</v>
          </cell>
          <cell r="I285">
            <v>14046885</v>
          </cell>
          <cell r="J285">
            <v>-5278202</v>
          </cell>
          <cell r="K285">
            <v>-359306</v>
          </cell>
          <cell r="L285">
            <v>12191668</v>
          </cell>
          <cell r="M285">
            <v>4914965</v>
          </cell>
          <cell r="N285">
            <v>21800186</v>
          </cell>
          <cell r="O285">
            <v>396947</v>
          </cell>
          <cell r="P285">
            <v>15010703</v>
          </cell>
          <cell r="Q285">
            <v>0</v>
          </cell>
          <cell r="R285">
            <v>0</v>
          </cell>
          <cell r="S285">
            <v>0</v>
          </cell>
          <cell r="T285">
            <v>5678000</v>
          </cell>
          <cell r="U285">
            <v>16423000</v>
          </cell>
          <cell r="V285">
            <v>-3211000</v>
          </cell>
          <cell r="W285">
            <v>6959000</v>
          </cell>
          <cell r="X285">
            <v>-6174000</v>
          </cell>
          <cell r="Y285">
            <v>0</v>
          </cell>
          <cell r="Z285">
            <v>0</v>
          </cell>
          <cell r="AA285">
            <v>0</v>
          </cell>
          <cell r="AB285">
            <v>0</v>
          </cell>
          <cell r="AC285">
            <v>0</v>
          </cell>
          <cell r="AD285">
            <v>0</v>
          </cell>
          <cell r="AE285">
            <v>2591000</v>
          </cell>
          <cell r="AF285">
            <v>65000</v>
          </cell>
          <cell r="AG285">
            <v>0</v>
          </cell>
          <cell r="AH285">
            <v>9959117</v>
          </cell>
          <cell r="AI285">
            <v>-19157550</v>
          </cell>
          <cell r="AJ285">
            <v>-116545210</v>
          </cell>
          <cell r="AK285">
            <v>-586529</v>
          </cell>
          <cell r="AL285">
            <v>25609286</v>
          </cell>
          <cell r="AM285">
            <v>-46051743</v>
          </cell>
          <cell r="AN285">
            <v>-82377039</v>
          </cell>
          <cell r="AO285">
            <v>-21105000</v>
          </cell>
          <cell r="AP285">
            <v>-105633434</v>
          </cell>
          <cell r="AQ285">
            <v>-59431000</v>
          </cell>
          <cell r="AR285">
            <v>-13085946</v>
          </cell>
          <cell r="AS285">
            <v>0</v>
          </cell>
          <cell r="AT285">
            <v>-2224000</v>
          </cell>
          <cell r="AU285">
            <v>612000</v>
          </cell>
          <cell r="AV285">
            <v>21606947</v>
          </cell>
          <cell r="AW285">
            <v>0</v>
          </cell>
          <cell r="AX285">
            <v>0</v>
          </cell>
          <cell r="AY285">
            <v>0</v>
          </cell>
          <cell r="AZ285">
            <v>0</v>
          </cell>
          <cell r="BA285">
            <v>15010703</v>
          </cell>
          <cell r="BB285">
            <v>22197133</v>
          </cell>
          <cell r="BC285">
            <v>17106633</v>
          </cell>
          <cell r="BD285">
            <v>132909923</v>
          </cell>
          <cell r="BE285">
            <v>2656000</v>
          </cell>
          <cell r="BF285">
            <v>785000</v>
          </cell>
          <cell r="BG285">
            <v>18890000</v>
          </cell>
          <cell r="BH285">
            <v>-194167095</v>
          </cell>
          <cell r="BI285">
            <v>-62557829</v>
          </cell>
          <cell r="BJ285" t="e">
            <v>#N/A</v>
          </cell>
          <cell r="BK285">
            <v>186311648</v>
          </cell>
          <cell r="BL285">
            <v>-386079100</v>
          </cell>
          <cell r="BM285" t="str">
            <v>N/A</v>
          </cell>
          <cell r="BN285" t="str">
            <v>N/A</v>
          </cell>
          <cell r="BO285" t="str">
            <v>N/A</v>
          </cell>
          <cell r="BP285">
            <v>0</v>
          </cell>
          <cell r="BQ285">
            <v>-178220545</v>
          </cell>
          <cell r="BR285">
            <v>-322771614</v>
          </cell>
          <cell r="BS285" t="e">
            <v>#N/A</v>
          </cell>
          <cell r="BT285">
            <v>-199767452</v>
          </cell>
          <cell r="BU285">
            <v>-109830756</v>
          </cell>
          <cell r="BV285">
            <v>-2384378</v>
          </cell>
          <cell r="BW285">
            <v>6600557</v>
          </cell>
          <cell r="BX285">
            <v>967008</v>
          </cell>
          <cell r="BY285">
            <v>-3385465</v>
          </cell>
          <cell r="BZ285" t="e">
            <v>#N/A</v>
          </cell>
          <cell r="CA285">
            <v>0</v>
          </cell>
          <cell r="CB285">
            <v>136295388</v>
          </cell>
          <cell r="CC285">
            <v>190609858</v>
          </cell>
          <cell r="CD285">
            <v>-300440613</v>
          </cell>
          <cell r="CE285">
            <v>0</v>
          </cell>
          <cell r="CF285">
            <v>-199767452</v>
          </cell>
          <cell r="CG285">
            <v>0</v>
          </cell>
          <cell r="CH285">
            <v>38482449</v>
          </cell>
        </row>
        <row r="286">
          <cell r="B286">
            <v>36160</v>
          </cell>
          <cell r="D286" t="e">
            <v>#N/A</v>
          </cell>
          <cell r="E286" t="e">
            <v>#N/A</v>
          </cell>
          <cell r="F286" t="e">
            <v>#N/A</v>
          </cell>
          <cell r="G286" t="e">
            <v>#N/A</v>
          </cell>
          <cell r="H286" t="e">
            <v>#N/A</v>
          </cell>
          <cell r="I286" t="e">
            <v>#N/A</v>
          </cell>
          <cell r="J286" t="e">
            <v>#N/A</v>
          </cell>
          <cell r="K286" t="e">
            <v>#N/A</v>
          </cell>
          <cell r="L286" t="e">
            <v>#N/A</v>
          </cell>
          <cell r="M286" t="e">
            <v>#N/A</v>
          </cell>
          <cell r="N286" t="e">
            <v>#N/A</v>
          </cell>
          <cell r="O286" t="e">
            <v>#N/A</v>
          </cell>
          <cell r="P286" t="e">
            <v>#N/A</v>
          </cell>
          <cell r="Q286" t="e">
            <v>#N/A</v>
          </cell>
          <cell r="R286" t="e">
            <v>#N/A</v>
          </cell>
          <cell r="S286" t="e">
            <v>#N/A</v>
          </cell>
          <cell r="T286" t="e">
            <v>#N/A</v>
          </cell>
          <cell r="U286" t="e">
            <v>#N/A</v>
          </cell>
          <cell r="V286" t="e">
            <v>#N/A</v>
          </cell>
          <cell r="W286" t="e">
            <v>#N/A</v>
          </cell>
          <cell r="X286" t="e">
            <v>#N/A</v>
          </cell>
          <cell r="Y286" t="e">
            <v>#N/A</v>
          </cell>
          <cell r="Z286" t="e">
            <v>#N/A</v>
          </cell>
          <cell r="AA286" t="e">
            <v>#N/A</v>
          </cell>
          <cell r="AB286" t="e">
            <v>#N/A</v>
          </cell>
          <cell r="AC286" t="e">
            <v>#N/A</v>
          </cell>
          <cell r="AD286" t="e">
            <v>#N/A</v>
          </cell>
          <cell r="AE286" t="e">
            <v>#N/A</v>
          </cell>
          <cell r="AF286" t="e">
            <v>#N/A</v>
          </cell>
          <cell r="AG286" t="e">
            <v>#N/A</v>
          </cell>
          <cell r="AH286" t="e">
            <v>#N/A</v>
          </cell>
          <cell r="AI286" t="e">
            <v>#N/A</v>
          </cell>
          <cell r="AJ286" t="e">
            <v>#N/A</v>
          </cell>
          <cell r="AK286" t="e">
            <v>#N/A</v>
          </cell>
          <cell r="AL286" t="e">
            <v>#N/A</v>
          </cell>
          <cell r="AM286" t="e">
            <v>#N/A</v>
          </cell>
          <cell r="AN286" t="e">
            <v>#N/A</v>
          </cell>
          <cell r="AO286" t="e">
            <v>#N/A</v>
          </cell>
          <cell r="AP286" t="e">
            <v>#N/A</v>
          </cell>
          <cell r="AQ286" t="e">
            <v>#N/A</v>
          </cell>
          <cell r="AR286" t="e">
            <v>#N/A</v>
          </cell>
          <cell r="AS286" t="e">
            <v>#N/A</v>
          </cell>
          <cell r="AT286" t="e">
            <v>#N/A</v>
          </cell>
          <cell r="AU286" t="e">
            <v>#N/A</v>
          </cell>
          <cell r="AV286" t="e">
            <v>#N/A</v>
          </cell>
          <cell r="AW286" t="e">
            <v>#N/A</v>
          </cell>
          <cell r="AX286" t="e">
            <v>#N/A</v>
          </cell>
          <cell r="AY286" t="e">
            <v>#N/A</v>
          </cell>
          <cell r="AZ286" t="e">
            <v>#N/A</v>
          </cell>
          <cell r="BA286" t="e">
            <v>#N/A</v>
          </cell>
          <cell r="BB286" t="e">
            <v>#N/A</v>
          </cell>
          <cell r="BC286" t="e">
            <v>#N/A</v>
          </cell>
          <cell r="BD286" t="e">
            <v>#N/A</v>
          </cell>
          <cell r="BE286" t="e">
            <v>#N/A</v>
          </cell>
          <cell r="BF286" t="e">
            <v>#N/A</v>
          </cell>
          <cell r="BG286" t="e">
            <v>#N/A</v>
          </cell>
          <cell r="BH286" t="e">
            <v>#N/A</v>
          </cell>
          <cell r="BI286" t="e">
            <v>#N/A</v>
          </cell>
          <cell r="BJ286" t="e">
            <v>#N/A</v>
          </cell>
          <cell r="BK286" t="e">
            <v>#N/A</v>
          </cell>
          <cell r="BL286" t="e">
            <v>#N/A</v>
          </cell>
          <cell r="BM286" t="e">
            <v>#N/A</v>
          </cell>
          <cell r="BN286" t="e">
            <v>#N/A</v>
          </cell>
          <cell r="BO286" t="e">
            <v>#N/A</v>
          </cell>
          <cell r="BP286" t="e">
            <v>#N/A</v>
          </cell>
          <cell r="BQ286" t="e">
            <v>#N/A</v>
          </cell>
          <cell r="BR286" t="e">
            <v>#N/A</v>
          </cell>
          <cell r="BS286" t="e">
            <v>#N/A</v>
          </cell>
          <cell r="BT286" t="e">
            <v>#N/A</v>
          </cell>
          <cell r="BU286" t="e">
            <v>#N/A</v>
          </cell>
          <cell r="BV286" t="e">
            <v>#N/A</v>
          </cell>
          <cell r="BW286" t="e">
            <v>#N/A</v>
          </cell>
          <cell r="BX286" t="e">
            <v>#N/A</v>
          </cell>
          <cell r="BY286" t="e">
            <v>#N/A</v>
          </cell>
          <cell r="BZ286" t="e">
            <v>#N/A</v>
          </cell>
          <cell r="CA286" t="e">
            <v>#N/A</v>
          </cell>
          <cell r="CB286" t="e">
            <v>#N/A</v>
          </cell>
          <cell r="CC286" t="e">
            <v>#N/A</v>
          </cell>
          <cell r="CD286" t="e">
            <v>#N/A</v>
          </cell>
          <cell r="CE286" t="e">
            <v>#N/A</v>
          </cell>
          <cell r="CF286" t="e">
            <v>#N/A</v>
          </cell>
          <cell r="CG286" t="e">
            <v>#N/A</v>
          </cell>
          <cell r="CH286" t="e">
            <v>#N/A</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98VaR"/>
      <sheetName val="P&amp;Lfig"/>
      <sheetName val="CUMP&amp;Lfig"/>
      <sheetName val="Capital Charge"/>
    </sheetNames>
    <sheetDataSet>
      <sheetData sheetId="0"/>
      <sheetData sheetId="1"/>
      <sheetData sheetId="2" refreshError="1">
        <row r="156">
          <cell r="B156">
            <v>35977</v>
          </cell>
          <cell r="G156">
            <v>0</v>
          </cell>
          <cell r="K156">
            <v>0</v>
          </cell>
          <cell r="N156">
            <v>0</v>
          </cell>
          <cell r="O156">
            <v>0</v>
          </cell>
          <cell r="P156">
            <v>0</v>
          </cell>
          <cell r="Q156">
            <v>0</v>
          </cell>
          <cell r="R156">
            <v>0</v>
          </cell>
          <cell r="S156">
            <v>0</v>
          </cell>
          <cell r="Y156">
            <v>0</v>
          </cell>
          <cell r="Z156">
            <v>0</v>
          </cell>
          <cell r="AA156">
            <v>0</v>
          </cell>
          <cell r="AB156">
            <v>0</v>
          </cell>
          <cell r="AC156">
            <v>0</v>
          </cell>
          <cell r="AD156">
            <v>0</v>
          </cell>
          <cell r="AG156">
            <v>0</v>
          </cell>
          <cell r="AK156">
            <v>0</v>
          </cell>
          <cell r="AS156">
            <v>0</v>
          </cell>
          <cell r="AT156">
            <v>0</v>
          </cell>
          <cell r="AU156">
            <v>0</v>
          </cell>
          <cell r="AW156">
            <v>0</v>
          </cell>
          <cell r="AX156">
            <v>0</v>
          </cell>
          <cell r="AY156">
            <v>0</v>
          </cell>
          <cell r="AZ156">
            <v>0</v>
          </cell>
          <cell r="BA156">
            <v>5909317.5</v>
          </cell>
          <cell r="BB156">
            <v>0</v>
          </cell>
          <cell r="BE156">
            <v>0</v>
          </cell>
          <cell r="BF156">
            <v>0</v>
          </cell>
          <cell r="BG156">
            <v>0</v>
          </cell>
          <cell r="BH156">
            <v>0</v>
          </cell>
          <cell r="BI156">
            <v>0</v>
          </cell>
          <cell r="BJ156">
            <v>0</v>
          </cell>
          <cell r="BM156">
            <v>0</v>
          </cell>
          <cell r="BN156">
            <v>0</v>
          </cell>
          <cell r="BO156">
            <v>0</v>
          </cell>
          <cell r="BP156">
            <v>0</v>
          </cell>
          <cell r="BQ156">
            <v>0</v>
          </cell>
          <cell r="BR156">
            <v>0</v>
          </cell>
          <cell r="BT156">
            <v>0</v>
          </cell>
          <cell r="BU156">
            <v>0</v>
          </cell>
          <cell r="BV156" t="e">
            <v>#REF!</v>
          </cell>
          <cell r="BW156">
            <v>0</v>
          </cell>
          <cell r="BX156">
            <v>0</v>
          </cell>
          <cell r="BY156">
            <v>0</v>
          </cell>
        </row>
        <row r="157">
          <cell r="B157">
            <v>35978</v>
          </cell>
          <cell r="G157">
            <v>0</v>
          </cell>
          <cell r="K157">
            <v>0</v>
          </cell>
          <cell r="N157">
            <v>0</v>
          </cell>
          <cell r="O157">
            <v>0</v>
          </cell>
          <cell r="P157">
            <v>0</v>
          </cell>
          <cell r="Q157">
            <v>0</v>
          </cell>
          <cell r="R157">
            <v>0</v>
          </cell>
          <cell r="S157">
            <v>0</v>
          </cell>
          <cell r="Y157">
            <v>0</v>
          </cell>
          <cell r="Z157">
            <v>0</v>
          </cell>
          <cell r="AA157">
            <v>0</v>
          </cell>
          <cell r="AB157">
            <v>0</v>
          </cell>
          <cell r="AC157">
            <v>0</v>
          </cell>
          <cell r="AD157">
            <v>0</v>
          </cell>
          <cell r="AG157">
            <v>0</v>
          </cell>
          <cell r="AK157">
            <v>0</v>
          </cell>
          <cell r="AS157">
            <v>0</v>
          </cell>
          <cell r="AT157">
            <v>0</v>
          </cell>
          <cell r="AU157">
            <v>0</v>
          </cell>
          <cell r="AW157">
            <v>0</v>
          </cell>
          <cell r="AX157">
            <v>0</v>
          </cell>
          <cell r="AY157">
            <v>0</v>
          </cell>
          <cell r="AZ157">
            <v>0</v>
          </cell>
          <cell r="BA157">
            <v>6007368.5</v>
          </cell>
          <cell r="BB157">
            <v>0</v>
          </cell>
          <cell r="BE157">
            <v>0</v>
          </cell>
          <cell r="BF157">
            <v>0</v>
          </cell>
          <cell r="BG157">
            <v>0</v>
          </cell>
          <cell r="BH157">
            <v>0</v>
          </cell>
          <cell r="BI157">
            <v>0</v>
          </cell>
          <cell r="BJ157">
            <v>0</v>
          </cell>
          <cell r="BM157">
            <v>0</v>
          </cell>
          <cell r="BN157">
            <v>0</v>
          </cell>
          <cell r="BO157">
            <v>0</v>
          </cell>
          <cell r="BP157">
            <v>0</v>
          </cell>
          <cell r="BQ157">
            <v>0</v>
          </cell>
          <cell r="BR157">
            <v>0</v>
          </cell>
          <cell r="BT157">
            <v>0</v>
          </cell>
          <cell r="BU157">
            <v>0</v>
          </cell>
          <cell r="BV157" t="e">
            <v>#REF!</v>
          </cell>
          <cell r="BW157">
            <v>0</v>
          </cell>
          <cell r="BX157">
            <v>0</v>
          </cell>
          <cell r="BY157">
            <v>0</v>
          </cell>
        </row>
        <row r="158">
          <cell r="B158">
            <v>35979</v>
          </cell>
          <cell r="G158">
            <v>0</v>
          </cell>
          <cell r="K158">
            <v>0</v>
          </cell>
          <cell r="N158">
            <v>0</v>
          </cell>
          <cell r="O158">
            <v>0</v>
          </cell>
          <cell r="P158">
            <v>0</v>
          </cell>
          <cell r="Q158">
            <v>0</v>
          </cell>
          <cell r="R158">
            <v>0</v>
          </cell>
          <cell r="S158">
            <v>0</v>
          </cell>
          <cell r="Y158">
            <v>0</v>
          </cell>
          <cell r="Z158">
            <v>0</v>
          </cell>
          <cell r="AA158">
            <v>0</v>
          </cell>
          <cell r="AB158">
            <v>0</v>
          </cell>
          <cell r="AC158">
            <v>0</v>
          </cell>
          <cell r="AD158">
            <v>0</v>
          </cell>
          <cell r="AG158">
            <v>0</v>
          </cell>
          <cell r="AK158">
            <v>0</v>
          </cell>
          <cell r="AS158">
            <v>0</v>
          </cell>
          <cell r="AT158">
            <v>0</v>
          </cell>
          <cell r="AU158">
            <v>0</v>
          </cell>
          <cell r="AW158">
            <v>0</v>
          </cell>
          <cell r="AX158">
            <v>0</v>
          </cell>
          <cell r="AY158">
            <v>0</v>
          </cell>
          <cell r="AZ158">
            <v>0</v>
          </cell>
          <cell r="BA158">
            <v>6108242.5</v>
          </cell>
          <cell r="BB158">
            <v>0</v>
          </cell>
          <cell r="BE158">
            <v>0</v>
          </cell>
          <cell r="BF158">
            <v>0</v>
          </cell>
          <cell r="BG158">
            <v>0</v>
          </cell>
          <cell r="BH158">
            <v>0</v>
          </cell>
          <cell r="BI158">
            <v>0</v>
          </cell>
          <cell r="BJ158">
            <v>0</v>
          </cell>
          <cell r="BM158">
            <v>0</v>
          </cell>
          <cell r="BN158">
            <v>0</v>
          </cell>
          <cell r="BO158">
            <v>0</v>
          </cell>
          <cell r="BP158">
            <v>0</v>
          </cell>
          <cell r="BQ158">
            <v>0</v>
          </cell>
          <cell r="BR158">
            <v>0</v>
          </cell>
          <cell r="BT158">
            <v>0</v>
          </cell>
          <cell r="BU158">
            <v>0</v>
          </cell>
          <cell r="BV158" t="e">
            <v>#REF!</v>
          </cell>
          <cell r="BW158">
            <v>0</v>
          </cell>
          <cell r="BX158">
            <v>0</v>
          </cell>
          <cell r="BY158">
            <v>0</v>
          </cell>
        </row>
        <row r="159">
          <cell r="B159">
            <v>35982</v>
          </cell>
          <cell r="G159">
            <v>0</v>
          </cell>
          <cell r="K159">
            <v>0</v>
          </cell>
          <cell r="N159">
            <v>0</v>
          </cell>
          <cell r="O159">
            <v>0</v>
          </cell>
          <cell r="P159">
            <v>0</v>
          </cell>
          <cell r="Q159">
            <v>0</v>
          </cell>
          <cell r="R159">
            <v>0</v>
          </cell>
          <cell r="S159">
            <v>0</v>
          </cell>
          <cell r="Y159">
            <v>0</v>
          </cell>
          <cell r="Z159">
            <v>0</v>
          </cell>
          <cell r="AA159">
            <v>0</v>
          </cell>
          <cell r="AB159">
            <v>0</v>
          </cell>
          <cell r="AC159">
            <v>0</v>
          </cell>
          <cell r="AD159">
            <v>0</v>
          </cell>
          <cell r="AG159">
            <v>0</v>
          </cell>
          <cell r="AK159">
            <v>0</v>
          </cell>
          <cell r="AS159">
            <v>0</v>
          </cell>
          <cell r="AT159">
            <v>0</v>
          </cell>
          <cell r="AU159">
            <v>0</v>
          </cell>
          <cell r="AW159">
            <v>0</v>
          </cell>
          <cell r="AX159">
            <v>0</v>
          </cell>
          <cell r="AY159">
            <v>0</v>
          </cell>
          <cell r="AZ159">
            <v>0</v>
          </cell>
          <cell r="BA159">
            <v>6090732.5</v>
          </cell>
          <cell r="BB159">
            <v>0</v>
          </cell>
          <cell r="BE159">
            <v>0</v>
          </cell>
          <cell r="BF159">
            <v>0</v>
          </cell>
          <cell r="BG159">
            <v>0</v>
          </cell>
          <cell r="BH159">
            <v>0</v>
          </cell>
          <cell r="BI159">
            <v>0</v>
          </cell>
          <cell r="BJ159">
            <v>0</v>
          </cell>
          <cell r="BM159">
            <v>0</v>
          </cell>
          <cell r="BN159">
            <v>0</v>
          </cell>
          <cell r="BO159">
            <v>0</v>
          </cell>
          <cell r="BP159">
            <v>0</v>
          </cell>
          <cell r="BQ159">
            <v>0</v>
          </cell>
          <cell r="BR159">
            <v>0</v>
          </cell>
          <cell r="BT159">
            <v>0</v>
          </cell>
          <cell r="BU159">
            <v>0</v>
          </cell>
          <cell r="BV159" t="e">
            <v>#REF!</v>
          </cell>
          <cell r="BW159">
            <v>0</v>
          </cell>
          <cell r="BX159">
            <v>0</v>
          </cell>
          <cell r="BY159">
            <v>0</v>
          </cell>
        </row>
        <row r="160">
          <cell r="B160">
            <v>35983</v>
          </cell>
          <cell r="G160">
            <v>0</v>
          </cell>
          <cell r="K160">
            <v>0</v>
          </cell>
          <cell r="N160">
            <v>0</v>
          </cell>
          <cell r="O160">
            <v>0</v>
          </cell>
          <cell r="P160">
            <v>0</v>
          </cell>
          <cell r="Q160">
            <v>0</v>
          </cell>
          <cell r="R160">
            <v>0</v>
          </cell>
          <cell r="S160">
            <v>0</v>
          </cell>
          <cell r="Y160">
            <v>0</v>
          </cell>
          <cell r="Z160">
            <v>0</v>
          </cell>
          <cell r="AA160">
            <v>0</v>
          </cell>
          <cell r="AB160">
            <v>0</v>
          </cell>
          <cell r="AC160">
            <v>0</v>
          </cell>
          <cell r="AD160">
            <v>0</v>
          </cell>
          <cell r="AG160">
            <v>0</v>
          </cell>
          <cell r="AK160">
            <v>0</v>
          </cell>
          <cell r="AS160">
            <v>0</v>
          </cell>
          <cell r="AT160">
            <v>0</v>
          </cell>
          <cell r="AU160">
            <v>0</v>
          </cell>
          <cell r="AW160">
            <v>0</v>
          </cell>
          <cell r="AX160">
            <v>0</v>
          </cell>
          <cell r="AY160">
            <v>0</v>
          </cell>
          <cell r="AZ160">
            <v>0</v>
          </cell>
          <cell r="BA160">
            <v>6127583.5</v>
          </cell>
          <cell r="BB160">
            <v>0</v>
          </cell>
          <cell r="BE160">
            <v>0</v>
          </cell>
          <cell r="BF160">
            <v>0</v>
          </cell>
          <cell r="BG160">
            <v>0</v>
          </cell>
          <cell r="BH160">
            <v>0</v>
          </cell>
          <cell r="BI160">
            <v>0</v>
          </cell>
          <cell r="BJ160">
            <v>0</v>
          </cell>
          <cell r="BM160">
            <v>0</v>
          </cell>
          <cell r="BN160">
            <v>0</v>
          </cell>
          <cell r="BO160">
            <v>0</v>
          </cell>
          <cell r="BP160">
            <v>0</v>
          </cell>
          <cell r="BQ160">
            <v>0</v>
          </cell>
          <cell r="BR160">
            <v>0</v>
          </cell>
          <cell r="BT160">
            <v>0</v>
          </cell>
          <cell r="BU160">
            <v>0</v>
          </cell>
          <cell r="BV160" t="e">
            <v>#REF!</v>
          </cell>
          <cell r="BW160">
            <v>0</v>
          </cell>
          <cell r="BX160">
            <v>0</v>
          </cell>
          <cell r="BY160">
            <v>0</v>
          </cell>
        </row>
        <row r="161">
          <cell r="B161">
            <v>35984</v>
          </cell>
          <cell r="G161">
            <v>0</v>
          </cell>
          <cell r="K161">
            <v>0</v>
          </cell>
          <cell r="N161">
            <v>0</v>
          </cell>
          <cell r="O161">
            <v>0</v>
          </cell>
          <cell r="P161">
            <v>0</v>
          </cell>
          <cell r="Q161">
            <v>0</v>
          </cell>
          <cell r="R161">
            <v>0</v>
          </cell>
          <cell r="S161">
            <v>0</v>
          </cell>
          <cell r="Y161">
            <v>0</v>
          </cell>
          <cell r="Z161">
            <v>0</v>
          </cell>
          <cell r="AA161">
            <v>0</v>
          </cell>
          <cell r="AB161">
            <v>0</v>
          </cell>
          <cell r="AC161">
            <v>0</v>
          </cell>
          <cell r="AD161">
            <v>0</v>
          </cell>
          <cell r="AG161">
            <v>0</v>
          </cell>
          <cell r="AK161">
            <v>0</v>
          </cell>
          <cell r="AS161">
            <v>0</v>
          </cell>
          <cell r="AT161">
            <v>0</v>
          </cell>
          <cell r="AU161">
            <v>0</v>
          </cell>
          <cell r="AW161">
            <v>0</v>
          </cell>
          <cell r="AX161">
            <v>0</v>
          </cell>
          <cell r="AY161">
            <v>0</v>
          </cell>
          <cell r="AZ161">
            <v>0</v>
          </cell>
          <cell r="BA161">
            <v>6162716.5</v>
          </cell>
          <cell r="BB161">
            <v>0</v>
          </cell>
          <cell r="BE161">
            <v>0</v>
          </cell>
          <cell r="BF161">
            <v>0</v>
          </cell>
          <cell r="BG161">
            <v>0</v>
          </cell>
          <cell r="BH161">
            <v>0</v>
          </cell>
          <cell r="BI161">
            <v>0</v>
          </cell>
          <cell r="BJ161">
            <v>0</v>
          </cell>
          <cell r="BM161">
            <v>0</v>
          </cell>
          <cell r="BN161">
            <v>0</v>
          </cell>
          <cell r="BO161">
            <v>0</v>
          </cell>
          <cell r="BP161">
            <v>0</v>
          </cell>
          <cell r="BQ161">
            <v>0</v>
          </cell>
          <cell r="BR161">
            <v>0</v>
          </cell>
          <cell r="BT161">
            <v>0</v>
          </cell>
          <cell r="BU161">
            <v>0</v>
          </cell>
          <cell r="BV161" t="e">
            <v>#REF!</v>
          </cell>
          <cell r="BW161">
            <v>0</v>
          </cell>
          <cell r="BX161">
            <v>0</v>
          </cell>
          <cell r="BY161">
            <v>0</v>
          </cell>
        </row>
        <row r="162">
          <cell r="B162">
            <v>35985</v>
          </cell>
          <cell r="G162">
            <v>0</v>
          </cell>
          <cell r="K162">
            <v>0</v>
          </cell>
          <cell r="N162">
            <v>0</v>
          </cell>
          <cell r="O162">
            <v>0</v>
          </cell>
          <cell r="P162">
            <v>0</v>
          </cell>
          <cell r="Q162">
            <v>0</v>
          </cell>
          <cell r="R162">
            <v>0</v>
          </cell>
          <cell r="S162">
            <v>0</v>
          </cell>
          <cell r="Y162">
            <v>0</v>
          </cell>
          <cell r="Z162">
            <v>0</v>
          </cell>
          <cell r="AA162">
            <v>0</v>
          </cell>
          <cell r="AB162">
            <v>0</v>
          </cell>
          <cell r="AC162">
            <v>0</v>
          </cell>
          <cell r="AD162">
            <v>0</v>
          </cell>
          <cell r="AG162">
            <v>0</v>
          </cell>
          <cell r="AK162">
            <v>0</v>
          </cell>
          <cell r="AS162">
            <v>0</v>
          </cell>
          <cell r="AT162">
            <v>0</v>
          </cell>
          <cell r="AU162">
            <v>0</v>
          </cell>
          <cell r="AW162">
            <v>0</v>
          </cell>
          <cell r="AX162">
            <v>0</v>
          </cell>
          <cell r="AY162">
            <v>0</v>
          </cell>
          <cell r="AZ162">
            <v>0</v>
          </cell>
          <cell r="BA162">
            <v>6165740.5</v>
          </cell>
          <cell r="BB162">
            <v>0</v>
          </cell>
          <cell r="BE162">
            <v>0</v>
          </cell>
          <cell r="BF162">
            <v>0</v>
          </cell>
          <cell r="BG162">
            <v>0</v>
          </cell>
          <cell r="BH162">
            <v>0</v>
          </cell>
          <cell r="BI162">
            <v>0</v>
          </cell>
          <cell r="BJ162">
            <v>0</v>
          </cell>
          <cell r="BM162">
            <v>0</v>
          </cell>
          <cell r="BN162">
            <v>0</v>
          </cell>
          <cell r="BO162">
            <v>0</v>
          </cell>
          <cell r="BP162">
            <v>0</v>
          </cell>
          <cell r="BQ162">
            <v>0</v>
          </cell>
          <cell r="BR162">
            <v>0</v>
          </cell>
          <cell r="BT162">
            <v>0</v>
          </cell>
          <cell r="BU162">
            <v>0</v>
          </cell>
          <cell r="BV162" t="e">
            <v>#REF!</v>
          </cell>
          <cell r="BW162">
            <v>0</v>
          </cell>
          <cell r="BX162">
            <v>0</v>
          </cell>
          <cell r="BY162">
            <v>0</v>
          </cell>
        </row>
        <row r="163">
          <cell r="B163">
            <v>35986</v>
          </cell>
          <cell r="G163">
            <v>0</v>
          </cell>
          <cell r="K163">
            <v>0</v>
          </cell>
          <cell r="N163">
            <v>0</v>
          </cell>
          <cell r="O163">
            <v>0</v>
          </cell>
          <cell r="P163">
            <v>0</v>
          </cell>
          <cell r="Q163">
            <v>0</v>
          </cell>
          <cell r="R163">
            <v>0</v>
          </cell>
          <cell r="S163">
            <v>0</v>
          </cell>
          <cell r="Y163">
            <v>0</v>
          </cell>
          <cell r="Z163">
            <v>0</v>
          </cell>
          <cell r="AA163">
            <v>0</v>
          </cell>
          <cell r="AB163">
            <v>0</v>
          </cell>
          <cell r="AC163">
            <v>0</v>
          </cell>
          <cell r="AD163">
            <v>0</v>
          </cell>
          <cell r="AG163">
            <v>0</v>
          </cell>
          <cell r="AK163">
            <v>0</v>
          </cell>
          <cell r="AS163">
            <v>0</v>
          </cell>
          <cell r="AT163">
            <v>0</v>
          </cell>
          <cell r="AU163">
            <v>0</v>
          </cell>
          <cell r="AW163">
            <v>0</v>
          </cell>
          <cell r="AX163">
            <v>0</v>
          </cell>
          <cell r="AY163">
            <v>0</v>
          </cell>
          <cell r="AZ163">
            <v>0</v>
          </cell>
          <cell r="BA163">
            <v>6178045.5</v>
          </cell>
          <cell r="BB163">
            <v>0</v>
          </cell>
          <cell r="BE163">
            <v>0</v>
          </cell>
          <cell r="BF163">
            <v>0</v>
          </cell>
          <cell r="BG163">
            <v>0</v>
          </cell>
          <cell r="BH163">
            <v>0</v>
          </cell>
          <cell r="BI163">
            <v>0</v>
          </cell>
          <cell r="BJ163">
            <v>0</v>
          </cell>
          <cell r="BM163">
            <v>0</v>
          </cell>
          <cell r="BN163">
            <v>0</v>
          </cell>
          <cell r="BO163">
            <v>0</v>
          </cell>
          <cell r="BP163">
            <v>0</v>
          </cell>
          <cell r="BQ163">
            <v>0</v>
          </cell>
          <cell r="BR163">
            <v>0</v>
          </cell>
          <cell r="BT163">
            <v>0</v>
          </cell>
          <cell r="BU163">
            <v>0</v>
          </cell>
          <cell r="BV163" t="e">
            <v>#REF!</v>
          </cell>
          <cell r="BW163">
            <v>0</v>
          </cell>
          <cell r="BX163">
            <v>0</v>
          </cell>
          <cell r="BY163">
            <v>0</v>
          </cell>
        </row>
        <row r="164">
          <cell r="B164">
            <v>35989</v>
          </cell>
          <cell r="G164">
            <v>0</v>
          </cell>
          <cell r="K164">
            <v>0</v>
          </cell>
          <cell r="N164">
            <v>0</v>
          </cell>
          <cell r="O164">
            <v>0</v>
          </cell>
          <cell r="P164">
            <v>0</v>
          </cell>
          <cell r="Q164">
            <v>0</v>
          </cell>
          <cell r="R164">
            <v>0</v>
          </cell>
          <cell r="S164">
            <v>0</v>
          </cell>
          <cell r="Y164">
            <v>0</v>
          </cell>
          <cell r="Z164">
            <v>0</v>
          </cell>
          <cell r="AA164">
            <v>0</v>
          </cell>
          <cell r="AB164">
            <v>0</v>
          </cell>
          <cell r="AC164">
            <v>0</v>
          </cell>
          <cell r="AD164">
            <v>0</v>
          </cell>
          <cell r="AG164">
            <v>0</v>
          </cell>
          <cell r="AK164">
            <v>0</v>
          </cell>
          <cell r="AS164">
            <v>0</v>
          </cell>
          <cell r="AT164">
            <v>0</v>
          </cell>
          <cell r="AU164">
            <v>0</v>
          </cell>
          <cell r="AW164">
            <v>0</v>
          </cell>
          <cell r="AX164">
            <v>0</v>
          </cell>
          <cell r="AY164">
            <v>0</v>
          </cell>
          <cell r="AZ164">
            <v>0</v>
          </cell>
          <cell r="BA164">
            <v>6276807.5</v>
          </cell>
          <cell r="BB164">
            <v>0</v>
          </cell>
          <cell r="BE164">
            <v>0</v>
          </cell>
          <cell r="BF164">
            <v>0</v>
          </cell>
          <cell r="BG164">
            <v>0</v>
          </cell>
          <cell r="BH164">
            <v>0</v>
          </cell>
          <cell r="BI164">
            <v>0</v>
          </cell>
          <cell r="BJ164">
            <v>0</v>
          </cell>
          <cell r="BM164">
            <v>0</v>
          </cell>
          <cell r="BN164">
            <v>0</v>
          </cell>
          <cell r="BO164">
            <v>0</v>
          </cell>
          <cell r="BP164">
            <v>0</v>
          </cell>
          <cell r="BQ164">
            <v>0</v>
          </cell>
          <cell r="BR164">
            <v>0</v>
          </cell>
          <cell r="BT164">
            <v>0</v>
          </cell>
          <cell r="BU164">
            <v>0</v>
          </cell>
          <cell r="BV164" t="e">
            <v>#REF!</v>
          </cell>
          <cell r="BW164">
            <v>0</v>
          </cell>
          <cell r="BX164">
            <v>0</v>
          </cell>
          <cell r="BY164">
            <v>0</v>
          </cell>
        </row>
        <row r="165">
          <cell r="B165">
            <v>35990</v>
          </cell>
          <cell r="G165">
            <v>0</v>
          </cell>
          <cell r="K165">
            <v>0</v>
          </cell>
          <cell r="N165">
            <v>0</v>
          </cell>
          <cell r="O165">
            <v>0</v>
          </cell>
          <cell r="P165">
            <v>0</v>
          </cell>
          <cell r="Q165">
            <v>0</v>
          </cell>
          <cell r="R165">
            <v>0</v>
          </cell>
          <cell r="S165">
            <v>0</v>
          </cell>
          <cell r="Y165">
            <v>0</v>
          </cell>
          <cell r="Z165">
            <v>0</v>
          </cell>
          <cell r="AA165">
            <v>0</v>
          </cell>
          <cell r="AB165">
            <v>0</v>
          </cell>
          <cell r="AC165">
            <v>0</v>
          </cell>
          <cell r="AD165">
            <v>0</v>
          </cell>
          <cell r="AG165">
            <v>0</v>
          </cell>
          <cell r="AK165">
            <v>0</v>
          </cell>
          <cell r="AS165">
            <v>0</v>
          </cell>
          <cell r="AT165">
            <v>0</v>
          </cell>
          <cell r="AU165">
            <v>0</v>
          </cell>
          <cell r="AW165">
            <v>0</v>
          </cell>
          <cell r="AX165">
            <v>0</v>
          </cell>
          <cell r="AY165">
            <v>0</v>
          </cell>
          <cell r="AZ165">
            <v>0</v>
          </cell>
          <cell r="BA165">
            <v>6247377.5</v>
          </cell>
          <cell r="BB165">
            <v>0</v>
          </cell>
          <cell r="BE165">
            <v>0</v>
          </cell>
          <cell r="BF165">
            <v>0</v>
          </cell>
          <cell r="BG165">
            <v>0</v>
          </cell>
          <cell r="BH165">
            <v>0</v>
          </cell>
          <cell r="BI165">
            <v>0</v>
          </cell>
          <cell r="BJ165">
            <v>0</v>
          </cell>
          <cell r="BM165">
            <v>0</v>
          </cell>
          <cell r="BN165">
            <v>0</v>
          </cell>
          <cell r="BO165">
            <v>0</v>
          </cell>
          <cell r="BP165">
            <v>0</v>
          </cell>
          <cell r="BQ165">
            <v>0</v>
          </cell>
          <cell r="BR165">
            <v>0</v>
          </cell>
          <cell r="BT165">
            <v>0</v>
          </cell>
          <cell r="BU165">
            <v>0</v>
          </cell>
          <cell r="BV165" t="e">
            <v>#REF!</v>
          </cell>
          <cell r="BW165">
            <v>0</v>
          </cell>
          <cell r="BX165">
            <v>0</v>
          </cell>
          <cell r="BY165">
            <v>0</v>
          </cell>
        </row>
        <row r="166">
          <cell r="B166">
            <v>35991</v>
          </cell>
          <cell r="G166">
            <v>0</v>
          </cell>
          <cell r="K166">
            <v>0</v>
          </cell>
          <cell r="N166">
            <v>0</v>
          </cell>
          <cell r="O166">
            <v>0</v>
          </cell>
          <cell r="P166">
            <v>0</v>
          </cell>
          <cell r="Q166">
            <v>0</v>
          </cell>
          <cell r="R166">
            <v>0</v>
          </cell>
          <cell r="S166">
            <v>0</v>
          </cell>
          <cell r="Y166">
            <v>0</v>
          </cell>
          <cell r="Z166">
            <v>0</v>
          </cell>
          <cell r="AA166">
            <v>0</v>
          </cell>
          <cell r="AB166">
            <v>0</v>
          </cell>
          <cell r="AC166">
            <v>0</v>
          </cell>
          <cell r="AD166">
            <v>0</v>
          </cell>
          <cell r="AG166">
            <v>0</v>
          </cell>
          <cell r="AK166">
            <v>0</v>
          </cell>
          <cell r="AS166">
            <v>0</v>
          </cell>
          <cell r="AT166">
            <v>0</v>
          </cell>
          <cell r="AU166">
            <v>0</v>
          </cell>
          <cell r="AW166">
            <v>0</v>
          </cell>
          <cell r="AX166">
            <v>0</v>
          </cell>
          <cell r="AY166">
            <v>0</v>
          </cell>
          <cell r="AZ166">
            <v>0</v>
          </cell>
          <cell r="BA166">
            <v>6312911.5</v>
          </cell>
          <cell r="BB166">
            <v>0</v>
          </cell>
          <cell r="BE166">
            <v>0</v>
          </cell>
          <cell r="BF166">
            <v>0</v>
          </cell>
          <cell r="BG166">
            <v>0</v>
          </cell>
          <cell r="BH166">
            <v>0</v>
          </cell>
          <cell r="BI166">
            <v>0</v>
          </cell>
          <cell r="BJ166">
            <v>0</v>
          </cell>
          <cell r="BM166">
            <v>0</v>
          </cell>
          <cell r="BN166">
            <v>0</v>
          </cell>
          <cell r="BO166">
            <v>0</v>
          </cell>
          <cell r="BP166">
            <v>0</v>
          </cell>
          <cell r="BQ166">
            <v>0</v>
          </cell>
          <cell r="BR166">
            <v>0</v>
          </cell>
          <cell r="BT166">
            <v>0</v>
          </cell>
          <cell r="BU166">
            <v>0</v>
          </cell>
          <cell r="BV166" t="e">
            <v>#REF!</v>
          </cell>
          <cell r="BW166">
            <v>0</v>
          </cell>
          <cell r="BX166">
            <v>0</v>
          </cell>
          <cell r="BY166">
            <v>0</v>
          </cell>
        </row>
        <row r="167">
          <cell r="B167">
            <v>35992</v>
          </cell>
          <cell r="G167">
            <v>0</v>
          </cell>
          <cell r="K167">
            <v>0</v>
          </cell>
          <cell r="N167">
            <v>0</v>
          </cell>
          <cell r="O167">
            <v>0</v>
          </cell>
          <cell r="P167">
            <v>0</v>
          </cell>
          <cell r="Q167">
            <v>0</v>
          </cell>
          <cell r="R167">
            <v>0</v>
          </cell>
          <cell r="S167">
            <v>0</v>
          </cell>
          <cell r="Y167">
            <v>0</v>
          </cell>
          <cell r="Z167">
            <v>0</v>
          </cell>
          <cell r="AA167">
            <v>0</v>
          </cell>
          <cell r="AB167">
            <v>0</v>
          </cell>
          <cell r="AC167">
            <v>0</v>
          </cell>
          <cell r="AD167">
            <v>0</v>
          </cell>
          <cell r="AG167">
            <v>0</v>
          </cell>
          <cell r="AK167">
            <v>0</v>
          </cell>
          <cell r="AS167">
            <v>0</v>
          </cell>
          <cell r="AT167">
            <v>0</v>
          </cell>
          <cell r="AU167">
            <v>0</v>
          </cell>
          <cell r="AW167">
            <v>0</v>
          </cell>
          <cell r="AX167">
            <v>0</v>
          </cell>
          <cell r="AY167">
            <v>0</v>
          </cell>
          <cell r="AZ167">
            <v>0</v>
          </cell>
          <cell r="BA167">
            <v>6439996.5</v>
          </cell>
          <cell r="BB167">
            <v>0</v>
          </cell>
          <cell r="BE167">
            <v>0</v>
          </cell>
          <cell r="BF167">
            <v>0</v>
          </cell>
          <cell r="BG167">
            <v>0</v>
          </cell>
          <cell r="BH167">
            <v>0</v>
          </cell>
          <cell r="BI167">
            <v>0</v>
          </cell>
          <cell r="BJ167">
            <v>0</v>
          </cell>
          <cell r="BM167">
            <v>0</v>
          </cell>
          <cell r="BN167">
            <v>0</v>
          </cell>
          <cell r="BO167">
            <v>0</v>
          </cell>
          <cell r="BP167">
            <v>0</v>
          </cell>
          <cell r="BQ167">
            <v>0</v>
          </cell>
          <cell r="BR167">
            <v>0</v>
          </cell>
          <cell r="BT167">
            <v>0</v>
          </cell>
          <cell r="BU167">
            <v>0</v>
          </cell>
          <cell r="BV167" t="e">
            <v>#REF!</v>
          </cell>
          <cell r="BW167">
            <v>0</v>
          </cell>
          <cell r="BX167">
            <v>0</v>
          </cell>
          <cell r="BY167">
            <v>0</v>
          </cell>
        </row>
        <row r="168">
          <cell r="B168">
            <v>35993</v>
          </cell>
          <cell r="G168">
            <v>0</v>
          </cell>
          <cell r="K168">
            <v>0</v>
          </cell>
          <cell r="N168">
            <v>0</v>
          </cell>
          <cell r="O168">
            <v>0</v>
          </cell>
          <cell r="P168">
            <v>0</v>
          </cell>
          <cell r="Q168">
            <v>0</v>
          </cell>
          <cell r="R168">
            <v>0</v>
          </cell>
          <cell r="S168">
            <v>0</v>
          </cell>
          <cell r="Y168">
            <v>0</v>
          </cell>
          <cell r="Z168">
            <v>0</v>
          </cell>
          <cell r="AA168">
            <v>0</v>
          </cell>
          <cell r="AB168">
            <v>0</v>
          </cell>
          <cell r="AC168">
            <v>0</v>
          </cell>
          <cell r="AD168">
            <v>0</v>
          </cell>
          <cell r="AG168">
            <v>0</v>
          </cell>
          <cell r="AK168">
            <v>0</v>
          </cell>
          <cell r="AS168">
            <v>0</v>
          </cell>
          <cell r="AT168">
            <v>0</v>
          </cell>
          <cell r="AU168">
            <v>0</v>
          </cell>
          <cell r="AW168">
            <v>0</v>
          </cell>
          <cell r="AX168">
            <v>0</v>
          </cell>
          <cell r="AY168">
            <v>0</v>
          </cell>
          <cell r="AZ168">
            <v>0</v>
          </cell>
          <cell r="BA168">
            <v>6436337.5</v>
          </cell>
          <cell r="BB168">
            <v>0</v>
          </cell>
          <cell r="BE168">
            <v>0</v>
          </cell>
          <cell r="BF168">
            <v>0</v>
          </cell>
          <cell r="BG168">
            <v>0</v>
          </cell>
          <cell r="BH168">
            <v>0</v>
          </cell>
          <cell r="BI168">
            <v>0</v>
          </cell>
          <cell r="BJ168">
            <v>0</v>
          </cell>
          <cell r="BM168">
            <v>0</v>
          </cell>
          <cell r="BN168">
            <v>0</v>
          </cell>
          <cell r="BO168">
            <v>0</v>
          </cell>
          <cell r="BP168">
            <v>0</v>
          </cell>
          <cell r="BQ168">
            <v>0</v>
          </cell>
          <cell r="BR168">
            <v>0</v>
          </cell>
          <cell r="BT168">
            <v>0</v>
          </cell>
          <cell r="BU168">
            <v>0</v>
          </cell>
          <cell r="BV168" t="e">
            <v>#REF!</v>
          </cell>
          <cell r="BW168">
            <v>0</v>
          </cell>
          <cell r="BX168">
            <v>0</v>
          </cell>
          <cell r="BY168">
            <v>0</v>
          </cell>
        </row>
        <row r="169">
          <cell r="B169">
            <v>35996</v>
          </cell>
          <cell r="G169">
            <v>0</v>
          </cell>
          <cell r="K169">
            <v>0</v>
          </cell>
          <cell r="N169">
            <v>0</v>
          </cell>
          <cell r="O169">
            <v>0</v>
          </cell>
          <cell r="P169">
            <v>0</v>
          </cell>
          <cell r="Q169">
            <v>0</v>
          </cell>
          <cell r="R169">
            <v>0</v>
          </cell>
          <cell r="S169">
            <v>0</v>
          </cell>
          <cell r="Y169">
            <v>0</v>
          </cell>
          <cell r="Z169">
            <v>0</v>
          </cell>
          <cell r="AA169">
            <v>0</v>
          </cell>
          <cell r="AB169">
            <v>0</v>
          </cell>
          <cell r="AC169">
            <v>0</v>
          </cell>
          <cell r="AD169">
            <v>0</v>
          </cell>
          <cell r="AG169">
            <v>0</v>
          </cell>
          <cell r="AK169">
            <v>0</v>
          </cell>
          <cell r="AS169">
            <v>0</v>
          </cell>
          <cell r="AT169">
            <v>0</v>
          </cell>
          <cell r="AU169">
            <v>0</v>
          </cell>
          <cell r="AW169">
            <v>0</v>
          </cell>
          <cell r="AX169">
            <v>0</v>
          </cell>
          <cell r="AY169">
            <v>0</v>
          </cell>
          <cell r="AZ169">
            <v>0</v>
          </cell>
          <cell r="BA169">
            <v>6414025.5</v>
          </cell>
          <cell r="BB169">
            <v>0</v>
          </cell>
          <cell r="BE169">
            <v>0</v>
          </cell>
          <cell r="BF169">
            <v>0</v>
          </cell>
          <cell r="BG169">
            <v>0</v>
          </cell>
          <cell r="BH169">
            <v>0</v>
          </cell>
          <cell r="BI169">
            <v>0</v>
          </cell>
          <cell r="BJ169">
            <v>0</v>
          </cell>
          <cell r="BM169">
            <v>0</v>
          </cell>
          <cell r="BN169">
            <v>0</v>
          </cell>
          <cell r="BO169">
            <v>0</v>
          </cell>
          <cell r="BP169">
            <v>0</v>
          </cell>
          <cell r="BQ169">
            <v>0</v>
          </cell>
          <cell r="BR169">
            <v>0</v>
          </cell>
          <cell r="BT169">
            <v>0</v>
          </cell>
          <cell r="BU169">
            <v>0</v>
          </cell>
          <cell r="BV169" t="e">
            <v>#REF!</v>
          </cell>
          <cell r="BW169">
            <v>0</v>
          </cell>
          <cell r="BX169">
            <v>0</v>
          </cell>
          <cell r="BY169">
            <v>0</v>
          </cell>
        </row>
        <row r="170">
          <cell r="B170">
            <v>35997</v>
          </cell>
          <cell r="G170">
            <v>0</v>
          </cell>
          <cell r="K170">
            <v>0</v>
          </cell>
          <cell r="N170">
            <v>0</v>
          </cell>
          <cell r="O170">
            <v>0</v>
          </cell>
          <cell r="P170">
            <v>0</v>
          </cell>
          <cell r="Q170">
            <v>0</v>
          </cell>
          <cell r="R170">
            <v>0</v>
          </cell>
          <cell r="S170">
            <v>0</v>
          </cell>
          <cell r="Y170">
            <v>0</v>
          </cell>
          <cell r="Z170">
            <v>0</v>
          </cell>
          <cell r="AA170">
            <v>0</v>
          </cell>
          <cell r="AB170">
            <v>0</v>
          </cell>
          <cell r="AC170">
            <v>0</v>
          </cell>
          <cell r="AD170">
            <v>0</v>
          </cell>
          <cell r="AG170">
            <v>0</v>
          </cell>
          <cell r="AK170">
            <v>0</v>
          </cell>
          <cell r="AS170">
            <v>0</v>
          </cell>
          <cell r="AT170">
            <v>0</v>
          </cell>
          <cell r="AU170">
            <v>0</v>
          </cell>
          <cell r="AW170">
            <v>0</v>
          </cell>
          <cell r="AX170">
            <v>0</v>
          </cell>
          <cell r="AY170">
            <v>0</v>
          </cell>
          <cell r="AZ170">
            <v>0</v>
          </cell>
          <cell r="BA170">
            <v>6398712.5</v>
          </cell>
          <cell r="BB170">
            <v>0</v>
          </cell>
          <cell r="BE170">
            <v>0</v>
          </cell>
          <cell r="BF170">
            <v>0</v>
          </cell>
          <cell r="BG170">
            <v>0</v>
          </cell>
          <cell r="BH170">
            <v>0</v>
          </cell>
          <cell r="BI170">
            <v>0</v>
          </cell>
          <cell r="BJ170">
            <v>0</v>
          </cell>
          <cell r="BM170">
            <v>0</v>
          </cell>
          <cell r="BN170">
            <v>0</v>
          </cell>
          <cell r="BO170">
            <v>0</v>
          </cell>
          <cell r="BP170">
            <v>0</v>
          </cell>
          <cell r="BQ170">
            <v>0</v>
          </cell>
          <cell r="BR170">
            <v>0</v>
          </cell>
          <cell r="BT170">
            <v>0</v>
          </cell>
          <cell r="BU170">
            <v>0</v>
          </cell>
          <cell r="BV170" t="e">
            <v>#REF!</v>
          </cell>
          <cell r="BW170">
            <v>0</v>
          </cell>
          <cell r="BX170">
            <v>0</v>
          </cell>
          <cell r="BY170">
            <v>0</v>
          </cell>
        </row>
        <row r="171">
          <cell r="B171">
            <v>35998</v>
          </cell>
          <cell r="G171">
            <v>0</v>
          </cell>
          <cell r="K171">
            <v>0</v>
          </cell>
          <cell r="N171">
            <v>0</v>
          </cell>
          <cell r="O171">
            <v>0</v>
          </cell>
          <cell r="P171">
            <v>0</v>
          </cell>
          <cell r="Q171">
            <v>0</v>
          </cell>
          <cell r="R171">
            <v>0</v>
          </cell>
          <cell r="S171">
            <v>0</v>
          </cell>
          <cell r="Y171">
            <v>0</v>
          </cell>
          <cell r="Z171">
            <v>0</v>
          </cell>
          <cell r="AA171">
            <v>0</v>
          </cell>
          <cell r="AB171">
            <v>0</v>
          </cell>
          <cell r="AC171">
            <v>0</v>
          </cell>
          <cell r="AD171">
            <v>0</v>
          </cell>
          <cell r="AG171">
            <v>0</v>
          </cell>
          <cell r="AK171">
            <v>0</v>
          </cell>
          <cell r="AS171">
            <v>0</v>
          </cell>
          <cell r="AT171">
            <v>0</v>
          </cell>
          <cell r="AU171">
            <v>0</v>
          </cell>
          <cell r="AW171">
            <v>0</v>
          </cell>
          <cell r="AX171">
            <v>0</v>
          </cell>
          <cell r="AY171">
            <v>0</v>
          </cell>
          <cell r="AZ171">
            <v>0</v>
          </cell>
          <cell r="BA171">
            <v>6441359.5</v>
          </cell>
          <cell r="BB171">
            <v>0</v>
          </cell>
          <cell r="BE171">
            <v>0</v>
          </cell>
          <cell r="BF171">
            <v>0</v>
          </cell>
          <cell r="BG171">
            <v>0</v>
          </cell>
          <cell r="BH171">
            <v>0</v>
          </cell>
          <cell r="BI171">
            <v>0</v>
          </cell>
          <cell r="BJ171">
            <v>0</v>
          </cell>
          <cell r="BM171">
            <v>0</v>
          </cell>
          <cell r="BN171">
            <v>0</v>
          </cell>
          <cell r="BO171">
            <v>0</v>
          </cell>
          <cell r="BP171">
            <v>0</v>
          </cell>
          <cell r="BQ171">
            <v>0</v>
          </cell>
          <cell r="BR171">
            <v>0</v>
          </cell>
          <cell r="BT171">
            <v>0</v>
          </cell>
          <cell r="BU171">
            <v>0</v>
          </cell>
          <cell r="BV171" t="e">
            <v>#REF!</v>
          </cell>
          <cell r="BW171">
            <v>0</v>
          </cell>
          <cell r="BX171">
            <v>0</v>
          </cell>
          <cell r="BY171">
            <v>0</v>
          </cell>
        </row>
        <row r="172">
          <cell r="B172">
            <v>35999</v>
          </cell>
          <cell r="G172">
            <v>0</v>
          </cell>
          <cell r="K172">
            <v>0</v>
          </cell>
          <cell r="N172">
            <v>0</v>
          </cell>
          <cell r="O172">
            <v>0</v>
          </cell>
          <cell r="P172">
            <v>0</v>
          </cell>
          <cell r="Q172">
            <v>0</v>
          </cell>
          <cell r="R172">
            <v>0</v>
          </cell>
          <cell r="S172">
            <v>0</v>
          </cell>
          <cell r="Y172">
            <v>0</v>
          </cell>
          <cell r="Z172">
            <v>0</v>
          </cell>
          <cell r="AA172">
            <v>0</v>
          </cell>
          <cell r="AB172">
            <v>0</v>
          </cell>
          <cell r="AC172">
            <v>0</v>
          </cell>
          <cell r="AD172">
            <v>0</v>
          </cell>
          <cell r="AG172">
            <v>0</v>
          </cell>
          <cell r="AK172">
            <v>0</v>
          </cell>
          <cell r="AS172">
            <v>0</v>
          </cell>
          <cell r="AT172">
            <v>0</v>
          </cell>
          <cell r="AU172">
            <v>0</v>
          </cell>
          <cell r="AW172">
            <v>0</v>
          </cell>
          <cell r="AX172">
            <v>0</v>
          </cell>
          <cell r="AY172">
            <v>0</v>
          </cell>
          <cell r="AZ172">
            <v>0</v>
          </cell>
          <cell r="BA172">
            <v>6414465.5</v>
          </cell>
          <cell r="BB172">
            <v>0</v>
          </cell>
          <cell r="BE172">
            <v>0</v>
          </cell>
          <cell r="BF172">
            <v>0</v>
          </cell>
          <cell r="BG172">
            <v>0</v>
          </cell>
          <cell r="BH172">
            <v>0</v>
          </cell>
          <cell r="BI172">
            <v>0</v>
          </cell>
          <cell r="BJ172">
            <v>0</v>
          </cell>
          <cell r="BM172">
            <v>0</v>
          </cell>
          <cell r="BN172">
            <v>0</v>
          </cell>
          <cell r="BO172">
            <v>0</v>
          </cell>
          <cell r="BP172">
            <v>0</v>
          </cell>
          <cell r="BQ172">
            <v>0</v>
          </cell>
          <cell r="BR172">
            <v>0</v>
          </cell>
          <cell r="BT172">
            <v>0</v>
          </cell>
          <cell r="BU172">
            <v>0</v>
          </cell>
          <cell r="BW172">
            <v>0</v>
          </cell>
          <cell r="BX172">
            <v>0</v>
          </cell>
          <cell r="BY172">
            <v>0</v>
          </cell>
        </row>
        <row r="173">
          <cell r="B173">
            <v>36000</v>
          </cell>
          <cell r="G173">
            <v>0</v>
          </cell>
          <cell r="K173">
            <v>0</v>
          </cell>
          <cell r="N173">
            <v>0</v>
          </cell>
          <cell r="O173">
            <v>0</v>
          </cell>
          <cell r="P173">
            <v>0</v>
          </cell>
          <cell r="Q173">
            <v>0</v>
          </cell>
          <cell r="R173">
            <v>0</v>
          </cell>
          <cell r="S173">
            <v>0</v>
          </cell>
          <cell r="Y173">
            <v>0</v>
          </cell>
          <cell r="Z173">
            <v>0</v>
          </cell>
          <cell r="AA173">
            <v>0</v>
          </cell>
          <cell r="AB173">
            <v>0</v>
          </cell>
          <cell r="AC173">
            <v>0</v>
          </cell>
          <cell r="AD173">
            <v>0</v>
          </cell>
          <cell r="AG173">
            <v>0</v>
          </cell>
          <cell r="AK173">
            <v>0</v>
          </cell>
          <cell r="AS173">
            <v>0</v>
          </cell>
          <cell r="AT173">
            <v>0</v>
          </cell>
          <cell r="AU173">
            <v>0</v>
          </cell>
          <cell r="AW173">
            <v>0</v>
          </cell>
          <cell r="AX173">
            <v>0</v>
          </cell>
          <cell r="AY173">
            <v>0</v>
          </cell>
          <cell r="AZ173">
            <v>0</v>
          </cell>
          <cell r="BA173">
            <v>6423811.5</v>
          </cell>
          <cell r="BB173">
            <v>0</v>
          </cell>
          <cell r="BE173">
            <v>0</v>
          </cell>
          <cell r="BF173">
            <v>0</v>
          </cell>
          <cell r="BG173">
            <v>0</v>
          </cell>
          <cell r="BH173">
            <v>0</v>
          </cell>
          <cell r="BI173">
            <v>0</v>
          </cell>
          <cell r="BJ173">
            <v>0</v>
          </cell>
          <cell r="BM173">
            <v>0</v>
          </cell>
          <cell r="BN173">
            <v>0</v>
          </cell>
          <cell r="BO173">
            <v>0</v>
          </cell>
          <cell r="BP173">
            <v>0</v>
          </cell>
          <cell r="BQ173">
            <v>0</v>
          </cell>
          <cell r="BR173">
            <v>0</v>
          </cell>
          <cell r="BT173">
            <v>0</v>
          </cell>
          <cell r="BU173">
            <v>0</v>
          </cell>
          <cell r="BW173">
            <v>0</v>
          </cell>
          <cell r="BX173">
            <v>0</v>
          </cell>
          <cell r="BY173">
            <v>0</v>
          </cell>
        </row>
        <row r="174">
          <cell r="B174">
            <v>36003</v>
          </cell>
          <cell r="G174">
            <v>0</v>
          </cell>
          <cell r="K174">
            <v>0</v>
          </cell>
          <cell r="N174">
            <v>0</v>
          </cell>
          <cell r="O174">
            <v>0</v>
          </cell>
          <cell r="P174">
            <v>0</v>
          </cell>
          <cell r="Q174">
            <v>0</v>
          </cell>
          <cell r="R174">
            <v>0</v>
          </cell>
          <cell r="S174">
            <v>0</v>
          </cell>
          <cell r="Y174">
            <v>0</v>
          </cell>
          <cell r="Z174">
            <v>0</v>
          </cell>
          <cell r="AA174">
            <v>0</v>
          </cell>
          <cell r="AB174">
            <v>0</v>
          </cell>
          <cell r="AC174">
            <v>0</v>
          </cell>
          <cell r="AD174">
            <v>0</v>
          </cell>
          <cell r="AG174">
            <v>0</v>
          </cell>
          <cell r="AK174">
            <v>0</v>
          </cell>
          <cell r="AS174">
            <v>0</v>
          </cell>
          <cell r="AT174">
            <v>0</v>
          </cell>
          <cell r="AU174">
            <v>0</v>
          </cell>
          <cell r="AW174">
            <v>0</v>
          </cell>
          <cell r="AX174">
            <v>0</v>
          </cell>
          <cell r="AY174">
            <v>0</v>
          </cell>
          <cell r="AZ174">
            <v>0</v>
          </cell>
          <cell r="BA174">
            <v>6321865.5</v>
          </cell>
          <cell r="BB174">
            <v>0</v>
          </cell>
          <cell r="BE174">
            <v>0</v>
          </cell>
          <cell r="BF174">
            <v>0</v>
          </cell>
          <cell r="BG174">
            <v>0</v>
          </cell>
          <cell r="BH174">
            <v>0</v>
          </cell>
          <cell r="BI174">
            <v>0</v>
          </cell>
          <cell r="BJ174">
            <v>0</v>
          </cell>
          <cell r="BM174">
            <v>0</v>
          </cell>
          <cell r="BN174">
            <v>0</v>
          </cell>
          <cell r="BO174">
            <v>0</v>
          </cell>
          <cell r="BP174">
            <v>0</v>
          </cell>
          <cell r="BQ174">
            <v>0</v>
          </cell>
          <cell r="BR174">
            <v>0</v>
          </cell>
          <cell r="BT174">
            <v>0</v>
          </cell>
          <cell r="BU174">
            <v>0</v>
          </cell>
          <cell r="BW174">
            <v>0</v>
          </cell>
          <cell r="BX174">
            <v>0</v>
          </cell>
          <cell r="BY174">
            <v>0</v>
          </cell>
        </row>
        <row r="175">
          <cell r="B175">
            <v>36004</v>
          </cell>
          <cell r="G175">
            <v>0</v>
          </cell>
          <cell r="K175">
            <v>0</v>
          </cell>
          <cell r="N175">
            <v>0</v>
          </cell>
          <cell r="O175">
            <v>0</v>
          </cell>
          <cell r="P175">
            <v>0</v>
          </cell>
          <cell r="Q175">
            <v>0</v>
          </cell>
          <cell r="R175">
            <v>0</v>
          </cell>
          <cell r="S175">
            <v>0</v>
          </cell>
          <cell r="Y175">
            <v>0</v>
          </cell>
          <cell r="Z175">
            <v>0</v>
          </cell>
          <cell r="AA175">
            <v>0</v>
          </cell>
          <cell r="AB175">
            <v>0</v>
          </cell>
          <cell r="AC175">
            <v>0</v>
          </cell>
          <cell r="AD175">
            <v>0</v>
          </cell>
          <cell r="AG175">
            <v>0</v>
          </cell>
          <cell r="AK175">
            <v>0</v>
          </cell>
          <cell r="AS175">
            <v>0</v>
          </cell>
          <cell r="AT175">
            <v>0</v>
          </cell>
          <cell r="AU175">
            <v>0</v>
          </cell>
          <cell r="AW175">
            <v>0</v>
          </cell>
          <cell r="AX175">
            <v>0</v>
          </cell>
          <cell r="AY175">
            <v>0</v>
          </cell>
          <cell r="AZ175">
            <v>0</v>
          </cell>
          <cell r="BA175">
            <v>6335246.5</v>
          </cell>
          <cell r="BB175">
            <v>0</v>
          </cell>
          <cell r="BE175">
            <v>0</v>
          </cell>
          <cell r="BF175">
            <v>0</v>
          </cell>
          <cell r="BG175">
            <v>0</v>
          </cell>
          <cell r="BH175">
            <v>0</v>
          </cell>
          <cell r="BI175">
            <v>0</v>
          </cell>
          <cell r="BJ175">
            <v>0</v>
          </cell>
          <cell r="BM175">
            <v>0</v>
          </cell>
          <cell r="BN175">
            <v>0</v>
          </cell>
          <cell r="BO175">
            <v>0</v>
          </cell>
          <cell r="BP175">
            <v>0</v>
          </cell>
          <cell r="BQ175">
            <v>0</v>
          </cell>
          <cell r="BR175">
            <v>0</v>
          </cell>
          <cell r="BT175">
            <v>0</v>
          </cell>
          <cell r="BU175">
            <v>0</v>
          </cell>
          <cell r="BW175">
            <v>0</v>
          </cell>
          <cell r="BX175">
            <v>0</v>
          </cell>
          <cell r="BY175">
            <v>0</v>
          </cell>
        </row>
        <row r="176">
          <cell r="B176">
            <v>36005</v>
          </cell>
          <cell r="G176">
            <v>0</v>
          </cell>
          <cell r="K176">
            <v>0</v>
          </cell>
          <cell r="N176">
            <v>0</v>
          </cell>
          <cell r="O176">
            <v>0</v>
          </cell>
          <cell r="P176">
            <v>0</v>
          </cell>
          <cell r="Q176">
            <v>0</v>
          </cell>
          <cell r="R176">
            <v>0</v>
          </cell>
          <cell r="S176">
            <v>0</v>
          </cell>
          <cell r="Y176">
            <v>0</v>
          </cell>
          <cell r="Z176">
            <v>0</v>
          </cell>
          <cell r="AA176">
            <v>0</v>
          </cell>
          <cell r="AB176">
            <v>0</v>
          </cell>
          <cell r="AC176">
            <v>0</v>
          </cell>
          <cell r="AD176">
            <v>0</v>
          </cell>
          <cell r="AG176">
            <v>0</v>
          </cell>
          <cell r="AK176">
            <v>0</v>
          </cell>
          <cell r="AS176">
            <v>0</v>
          </cell>
          <cell r="AT176">
            <v>0</v>
          </cell>
          <cell r="AU176">
            <v>0</v>
          </cell>
          <cell r="AW176">
            <v>0</v>
          </cell>
          <cell r="AX176">
            <v>0</v>
          </cell>
          <cell r="AY176">
            <v>0</v>
          </cell>
          <cell r="AZ176">
            <v>0</v>
          </cell>
          <cell r="BA176">
            <v>6470276.5</v>
          </cell>
          <cell r="BB176">
            <v>0</v>
          </cell>
          <cell r="BE176">
            <v>0</v>
          </cell>
          <cell r="BF176">
            <v>0</v>
          </cell>
          <cell r="BG176">
            <v>0</v>
          </cell>
          <cell r="BH176">
            <v>0</v>
          </cell>
          <cell r="BI176">
            <v>0</v>
          </cell>
          <cell r="BJ176">
            <v>0</v>
          </cell>
          <cell r="BM176">
            <v>0</v>
          </cell>
          <cell r="BN176">
            <v>0</v>
          </cell>
          <cell r="BO176">
            <v>0</v>
          </cell>
          <cell r="BP176">
            <v>0</v>
          </cell>
          <cell r="BQ176">
            <v>0</v>
          </cell>
          <cell r="BR176">
            <v>0</v>
          </cell>
          <cell r="BT176">
            <v>0</v>
          </cell>
          <cell r="BU176">
            <v>0</v>
          </cell>
          <cell r="BW176">
            <v>0</v>
          </cell>
          <cell r="BX176">
            <v>0</v>
          </cell>
          <cell r="BY176">
            <v>0</v>
          </cell>
        </row>
        <row r="177">
          <cell r="B177">
            <v>36006</v>
          </cell>
          <cell r="G177">
            <v>0</v>
          </cell>
          <cell r="K177">
            <v>0</v>
          </cell>
          <cell r="N177">
            <v>0</v>
          </cell>
          <cell r="O177">
            <v>0</v>
          </cell>
          <cell r="P177">
            <v>0</v>
          </cell>
          <cell r="Q177">
            <v>0</v>
          </cell>
          <cell r="R177">
            <v>0</v>
          </cell>
          <cell r="S177">
            <v>0</v>
          </cell>
          <cell r="Y177">
            <v>0</v>
          </cell>
          <cell r="Z177">
            <v>0</v>
          </cell>
          <cell r="AA177">
            <v>0</v>
          </cell>
          <cell r="AB177">
            <v>0</v>
          </cell>
          <cell r="AC177">
            <v>0</v>
          </cell>
          <cell r="AD177">
            <v>0</v>
          </cell>
          <cell r="AG177">
            <v>0</v>
          </cell>
          <cell r="AK177">
            <v>0</v>
          </cell>
          <cell r="AS177">
            <v>0</v>
          </cell>
          <cell r="AT177">
            <v>0</v>
          </cell>
          <cell r="AU177">
            <v>0</v>
          </cell>
          <cell r="AW177">
            <v>0</v>
          </cell>
          <cell r="AX177">
            <v>0</v>
          </cell>
          <cell r="AY177">
            <v>0</v>
          </cell>
          <cell r="AZ177">
            <v>0</v>
          </cell>
          <cell r="BA177">
            <v>6489125.5</v>
          </cell>
          <cell r="BB177">
            <v>0</v>
          </cell>
          <cell r="BE177">
            <v>0</v>
          </cell>
          <cell r="BF177">
            <v>0</v>
          </cell>
          <cell r="BG177">
            <v>0</v>
          </cell>
          <cell r="BH177">
            <v>0</v>
          </cell>
          <cell r="BI177">
            <v>0</v>
          </cell>
          <cell r="BJ177">
            <v>0</v>
          </cell>
          <cell r="BM177">
            <v>0</v>
          </cell>
          <cell r="BN177">
            <v>0</v>
          </cell>
          <cell r="BO177">
            <v>0</v>
          </cell>
          <cell r="BP177">
            <v>0</v>
          </cell>
          <cell r="BQ177">
            <v>0</v>
          </cell>
          <cell r="BR177">
            <v>0</v>
          </cell>
          <cell r="BT177">
            <v>0</v>
          </cell>
          <cell r="BU177">
            <v>0</v>
          </cell>
          <cell r="BW177">
            <v>0</v>
          </cell>
          <cell r="BX177">
            <v>0</v>
          </cell>
          <cell r="BY177">
            <v>0</v>
          </cell>
        </row>
        <row r="178">
          <cell r="B178">
            <v>36007</v>
          </cell>
          <cell r="G178">
            <v>0</v>
          </cell>
          <cell r="K178">
            <v>0</v>
          </cell>
          <cell r="N178">
            <v>0</v>
          </cell>
          <cell r="O178">
            <v>0</v>
          </cell>
          <cell r="P178">
            <v>0</v>
          </cell>
          <cell r="Q178">
            <v>0</v>
          </cell>
          <cell r="R178">
            <v>0</v>
          </cell>
          <cell r="S178">
            <v>0</v>
          </cell>
          <cell r="Y178">
            <v>0</v>
          </cell>
          <cell r="Z178">
            <v>0</v>
          </cell>
          <cell r="AA178">
            <v>0</v>
          </cell>
          <cell r="AB178">
            <v>0</v>
          </cell>
          <cell r="AC178">
            <v>0</v>
          </cell>
          <cell r="AD178">
            <v>0</v>
          </cell>
          <cell r="AG178">
            <v>0</v>
          </cell>
          <cell r="AK178">
            <v>0</v>
          </cell>
          <cell r="AS178">
            <v>0</v>
          </cell>
          <cell r="AT178">
            <v>0</v>
          </cell>
          <cell r="AU178">
            <v>0</v>
          </cell>
          <cell r="AW178">
            <v>0</v>
          </cell>
          <cell r="AX178">
            <v>0</v>
          </cell>
          <cell r="AY178">
            <v>0</v>
          </cell>
          <cell r="AZ178">
            <v>0</v>
          </cell>
          <cell r="BA178">
            <v>6475887.5</v>
          </cell>
          <cell r="BB178">
            <v>0</v>
          </cell>
          <cell r="BE178">
            <v>0</v>
          </cell>
          <cell r="BF178">
            <v>0</v>
          </cell>
          <cell r="BG178">
            <v>0</v>
          </cell>
          <cell r="BH178">
            <v>0</v>
          </cell>
          <cell r="BI178">
            <v>0</v>
          </cell>
          <cell r="BJ178">
            <v>0</v>
          </cell>
          <cell r="BM178">
            <v>0</v>
          </cell>
          <cell r="BN178">
            <v>0</v>
          </cell>
          <cell r="BO178">
            <v>0</v>
          </cell>
          <cell r="BP178">
            <v>0</v>
          </cell>
          <cell r="BQ178">
            <v>0</v>
          </cell>
          <cell r="BR178">
            <v>0</v>
          </cell>
          <cell r="BT178">
            <v>0</v>
          </cell>
          <cell r="BU178">
            <v>0</v>
          </cell>
          <cell r="BW178">
            <v>0</v>
          </cell>
          <cell r="BX178">
            <v>0</v>
          </cell>
          <cell r="BY178">
            <v>0</v>
          </cell>
        </row>
        <row r="179">
          <cell r="B179">
            <v>36010</v>
          </cell>
          <cell r="G179">
            <v>0</v>
          </cell>
          <cell r="K179">
            <v>0</v>
          </cell>
          <cell r="N179">
            <v>0</v>
          </cell>
          <cell r="O179">
            <v>0</v>
          </cell>
          <cell r="P179">
            <v>0</v>
          </cell>
          <cell r="Q179">
            <v>0</v>
          </cell>
          <cell r="R179">
            <v>0</v>
          </cell>
          <cell r="S179">
            <v>0</v>
          </cell>
          <cell r="Y179">
            <v>0</v>
          </cell>
          <cell r="Z179">
            <v>0</v>
          </cell>
          <cell r="AA179">
            <v>0</v>
          </cell>
          <cell r="AB179">
            <v>0</v>
          </cell>
          <cell r="AC179">
            <v>0</v>
          </cell>
          <cell r="AD179">
            <v>0</v>
          </cell>
          <cell r="AG179">
            <v>0</v>
          </cell>
          <cell r="AK179">
            <v>0</v>
          </cell>
          <cell r="AS179">
            <v>0</v>
          </cell>
          <cell r="AT179">
            <v>0</v>
          </cell>
          <cell r="AU179">
            <v>0</v>
          </cell>
          <cell r="AW179">
            <v>0</v>
          </cell>
          <cell r="AX179">
            <v>0</v>
          </cell>
          <cell r="AY179">
            <v>0</v>
          </cell>
          <cell r="AZ179">
            <v>0</v>
          </cell>
          <cell r="BA179">
            <v>6445352.5</v>
          </cell>
          <cell r="BB179">
            <v>0</v>
          </cell>
          <cell r="BE179">
            <v>0</v>
          </cell>
          <cell r="BF179">
            <v>0</v>
          </cell>
          <cell r="BG179">
            <v>0</v>
          </cell>
          <cell r="BH179">
            <v>0</v>
          </cell>
          <cell r="BI179">
            <v>0</v>
          </cell>
          <cell r="BJ179">
            <v>0</v>
          </cell>
          <cell r="BM179">
            <v>0</v>
          </cell>
          <cell r="BN179">
            <v>0</v>
          </cell>
          <cell r="BO179">
            <v>0</v>
          </cell>
          <cell r="BP179">
            <v>0</v>
          </cell>
          <cell r="BQ179">
            <v>0</v>
          </cell>
          <cell r="BR179">
            <v>0</v>
          </cell>
          <cell r="BT179">
            <v>0</v>
          </cell>
          <cell r="BU179">
            <v>0</v>
          </cell>
          <cell r="BW179">
            <v>0</v>
          </cell>
          <cell r="BX179">
            <v>0</v>
          </cell>
          <cell r="BY179">
            <v>0</v>
          </cell>
        </row>
        <row r="180">
          <cell r="B180">
            <v>36011</v>
          </cell>
          <cell r="G180">
            <v>0</v>
          </cell>
          <cell r="K180">
            <v>0</v>
          </cell>
          <cell r="N180">
            <v>0</v>
          </cell>
          <cell r="O180">
            <v>0</v>
          </cell>
          <cell r="P180">
            <v>0</v>
          </cell>
          <cell r="Q180">
            <v>0</v>
          </cell>
          <cell r="R180">
            <v>0</v>
          </cell>
          <cell r="S180">
            <v>0</v>
          </cell>
          <cell r="Y180">
            <v>0</v>
          </cell>
          <cell r="Z180">
            <v>0</v>
          </cell>
          <cell r="AA180">
            <v>0</v>
          </cell>
          <cell r="AB180">
            <v>0</v>
          </cell>
          <cell r="AC180">
            <v>0</v>
          </cell>
          <cell r="AD180">
            <v>0</v>
          </cell>
          <cell r="AG180">
            <v>0</v>
          </cell>
          <cell r="AK180">
            <v>0</v>
          </cell>
          <cell r="AS180">
            <v>0</v>
          </cell>
          <cell r="AT180">
            <v>0</v>
          </cell>
          <cell r="AU180">
            <v>0</v>
          </cell>
          <cell r="AW180">
            <v>0</v>
          </cell>
          <cell r="AX180">
            <v>0</v>
          </cell>
          <cell r="AY180">
            <v>0</v>
          </cell>
          <cell r="AZ180">
            <v>0</v>
          </cell>
          <cell r="BA180">
            <v>6485700.5</v>
          </cell>
          <cell r="BB180">
            <v>0</v>
          </cell>
          <cell r="BE180">
            <v>0</v>
          </cell>
          <cell r="BF180">
            <v>0</v>
          </cell>
          <cell r="BG180">
            <v>0</v>
          </cell>
          <cell r="BH180">
            <v>0</v>
          </cell>
          <cell r="BI180">
            <v>0</v>
          </cell>
          <cell r="BJ180">
            <v>0</v>
          </cell>
          <cell r="BM180">
            <v>0</v>
          </cell>
          <cell r="BN180">
            <v>0</v>
          </cell>
          <cell r="BO180">
            <v>0</v>
          </cell>
          <cell r="BP180">
            <v>0</v>
          </cell>
          <cell r="BQ180">
            <v>0</v>
          </cell>
          <cell r="BR180">
            <v>0</v>
          </cell>
          <cell r="BT180">
            <v>0</v>
          </cell>
          <cell r="BU180">
            <v>0</v>
          </cell>
          <cell r="BW180">
            <v>0</v>
          </cell>
          <cell r="BX180">
            <v>0</v>
          </cell>
          <cell r="BY180">
            <v>0</v>
          </cell>
        </row>
        <row r="181">
          <cell r="B181">
            <v>36012</v>
          </cell>
          <cell r="G181">
            <v>0</v>
          </cell>
          <cell r="K181">
            <v>0</v>
          </cell>
          <cell r="N181">
            <v>0</v>
          </cell>
          <cell r="O181">
            <v>0</v>
          </cell>
          <cell r="P181">
            <v>0</v>
          </cell>
          <cell r="Q181">
            <v>0</v>
          </cell>
          <cell r="R181">
            <v>0</v>
          </cell>
          <cell r="S181">
            <v>0</v>
          </cell>
          <cell r="Y181">
            <v>0</v>
          </cell>
          <cell r="Z181">
            <v>0</v>
          </cell>
          <cell r="AA181">
            <v>0</v>
          </cell>
          <cell r="AB181">
            <v>0</v>
          </cell>
          <cell r="AC181">
            <v>0</v>
          </cell>
          <cell r="AD181">
            <v>0</v>
          </cell>
          <cell r="AG181">
            <v>0</v>
          </cell>
          <cell r="AK181">
            <v>0</v>
          </cell>
          <cell r="AS181">
            <v>0</v>
          </cell>
          <cell r="AT181">
            <v>0</v>
          </cell>
          <cell r="AU181">
            <v>0</v>
          </cell>
          <cell r="AW181">
            <v>0</v>
          </cell>
          <cell r="AX181">
            <v>0</v>
          </cell>
          <cell r="AY181">
            <v>0</v>
          </cell>
          <cell r="AZ181">
            <v>0</v>
          </cell>
          <cell r="BA181">
            <v>6467825.5</v>
          </cell>
          <cell r="BB181">
            <v>0</v>
          </cell>
          <cell r="BE181">
            <v>0</v>
          </cell>
          <cell r="BF181">
            <v>0</v>
          </cell>
          <cell r="BG181">
            <v>0</v>
          </cell>
          <cell r="BH181">
            <v>0</v>
          </cell>
          <cell r="BI181">
            <v>0</v>
          </cell>
          <cell r="BJ181">
            <v>0</v>
          </cell>
          <cell r="BM181">
            <v>0</v>
          </cell>
          <cell r="BN181">
            <v>0</v>
          </cell>
          <cell r="BO181">
            <v>0</v>
          </cell>
          <cell r="BP181">
            <v>0</v>
          </cell>
          <cell r="BQ181">
            <v>0</v>
          </cell>
          <cell r="BR181">
            <v>0</v>
          </cell>
          <cell r="BT181">
            <v>0</v>
          </cell>
          <cell r="BU181">
            <v>0</v>
          </cell>
          <cell r="BW181">
            <v>0</v>
          </cell>
          <cell r="BX181">
            <v>0</v>
          </cell>
          <cell r="BY181">
            <v>0</v>
          </cell>
        </row>
        <row r="182">
          <cell r="B182">
            <v>36013</v>
          </cell>
          <cell r="G182">
            <v>0</v>
          </cell>
          <cell r="K182">
            <v>0</v>
          </cell>
          <cell r="N182">
            <v>0</v>
          </cell>
          <cell r="O182">
            <v>0</v>
          </cell>
          <cell r="P182">
            <v>0</v>
          </cell>
          <cell r="Q182">
            <v>0</v>
          </cell>
          <cell r="R182">
            <v>0</v>
          </cell>
          <cell r="S182">
            <v>0</v>
          </cell>
          <cell r="Y182">
            <v>0</v>
          </cell>
          <cell r="Z182">
            <v>0</v>
          </cell>
          <cell r="AA182">
            <v>0</v>
          </cell>
          <cell r="AB182">
            <v>0</v>
          </cell>
          <cell r="AC182">
            <v>0</v>
          </cell>
          <cell r="AD182">
            <v>0</v>
          </cell>
          <cell r="AG182">
            <v>0</v>
          </cell>
          <cell r="AK182">
            <v>0</v>
          </cell>
          <cell r="AS182">
            <v>0</v>
          </cell>
          <cell r="AT182">
            <v>0</v>
          </cell>
          <cell r="AU182">
            <v>0</v>
          </cell>
          <cell r="AW182">
            <v>0</v>
          </cell>
          <cell r="AX182">
            <v>0</v>
          </cell>
          <cell r="AY182">
            <v>0</v>
          </cell>
          <cell r="AZ182">
            <v>0</v>
          </cell>
          <cell r="BA182">
            <v>6446443.5</v>
          </cell>
          <cell r="BB182">
            <v>0</v>
          </cell>
          <cell r="BE182">
            <v>0</v>
          </cell>
          <cell r="BF182">
            <v>0</v>
          </cell>
          <cell r="BG182">
            <v>0</v>
          </cell>
          <cell r="BH182">
            <v>0</v>
          </cell>
          <cell r="BI182">
            <v>0</v>
          </cell>
          <cell r="BJ182">
            <v>0</v>
          </cell>
          <cell r="BM182">
            <v>0</v>
          </cell>
          <cell r="BN182">
            <v>0</v>
          </cell>
          <cell r="BO182">
            <v>0</v>
          </cell>
          <cell r="BP182">
            <v>0</v>
          </cell>
          <cell r="BQ182">
            <v>0</v>
          </cell>
          <cell r="BR182">
            <v>0</v>
          </cell>
          <cell r="BT182">
            <v>0</v>
          </cell>
          <cell r="BU182">
            <v>0</v>
          </cell>
          <cell r="BW182">
            <v>0</v>
          </cell>
          <cell r="BX182">
            <v>0</v>
          </cell>
          <cell r="BY182">
            <v>0</v>
          </cell>
        </row>
        <row r="183">
          <cell r="B183">
            <v>36014</v>
          </cell>
          <cell r="G183">
            <v>0</v>
          </cell>
          <cell r="K183">
            <v>0</v>
          </cell>
          <cell r="N183">
            <v>0</v>
          </cell>
          <cell r="O183">
            <v>0</v>
          </cell>
          <cell r="P183">
            <v>0</v>
          </cell>
          <cell r="Q183">
            <v>0</v>
          </cell>
          <cell r="R183">
            <v>0</v>
          </cell>
          <cell r="S183">
            <v>0</v>
          </cell>
          <cell r="Y183">
            <v>0</v>
          </cell>
          <cell r="Z183">
            <v>0</v>
          </cell>
          <cell r="AA183">
            <v>0</v>
          </cell>
          <cell r="AB183">
            <v>0</v>
          </cell>
          <cell r="AC183">
            <v>0</v>
          </cell>
          <cell r="AD183">
            <v>0</v>
          </cell>
          <cell r="AG183">
            <v>0</v>
          </cell>
          <cell r="AK183">
            <v>0</v>
          </cell>
          <cell r="AS183">
            <v>0</v>
          </cell>
          <cell r="AT183">
            <v>0</v>
          </cell>
          <cell r="AU183">
            <v>0</v>
          </cell>
          <cell r="AW183">
            <v>0</v>
          </cell>
          <cell r="AX183">
            <v>0</v>
          </cell>
          <cell r="AY183">
            <v>0</v>
          </cell>
          <cell r="AZ183">
            <v>0</v>
          </cell>
          <cell r="BA183">
            <v>6459838.5</v>
          </cell>
          <cell r="BB183">
            <v>0</v>
          </cell>
          <cell r="BE183">
            <v>0</v>
          </cell>
          <cell r="BF183">
            <v>0</v>
          </cell>
          <cell r="BG183">
            <v>0</v>
          </cell>
          <cell r="BH183">
            <v>0</v>
          </cell>
          <cell r="BI183">
            <v>0</v>
          </cell>
          <cell r="BJ183">
            <v>0</v>
          </cell>
          <cell r="BM183">
            <v>0</v>
          </cell>
          <cell r="BN183">
            <v>0</v>
          </cell>
          <cell r="BO183">
            <v>0</v>
          </cell>
          <cell r="BP183">
            <v>0</v>
          </cell>
          <cell r="BQ183">
            <v>0</v>
          </cell>
          <cell r="BR183">
            <v>0</v>
          </cell>
          <cell r="BT183">
            <v>0</v>
          </cell>
          <cell r="BU183">
            <v>0</v>
          </cell>
          <cell r="BW183">
            <v>0</v>
          </cell>
          <cell r="BX183">
            <v>0</v>
          </cell>
          <cell r="BY183">
            <v>0</v>
          </cell>
        </row>
        <row r="184">
          <cell r="B184">
            <v>36017</v>
          </cell>
          <cell r="G184">
            <v>0</v>
          </cell>
          <cell r="K184">
            <v>0</v>
          </cell>
          <cell r="N184">
            <v>0</v>
          </cell>
          <cell r="O184">
            <v>0</v>
          </cell>
          <cell r="P184">
            <v>0</v>
          </cell>
          <cell r="Q184">
            <v>0</v>
          </cell>
          <cell r="R184">
            <v>0</v>
          </cell>
          <cell r="S184">
            <v>0</v>
          </cell>
          <cell r="Y184">
            <v>0</v>
          </cell>
          <cell r="Z184">
            <v>0</v>
          </cell>
          <cell r="AA184">
            <v>0</v>
          </cell>
          <cell r="AB184">
            <v>0</v>
          </cell>
          <cell r="AC184">
            <v>0</v>
          </cell>
          <cell r="AD184">
            <v>0</v>
          </cell>
          <cell r="AG184">
            <v>0</v>
          </cell>
          <cell r="AK184">
            <v>0</v>
          </cell>
          <cell r="AS184">
            <v>0</v>
          </cell>
          <cell r="AT184">
            <v>0</v>
          </cell>
          <cell r="AU184">
            <v>0</v>
          </cell>
          <cell r="AW184">
            <v>0</v>
          </cell>
          <cell r="AX184">
            <v>0</v>
          </cell>
          <cell r="AY184">
            <v>0</v>
          </cell>
          <cell r="AZ184">
            <v>0</v>
          </cell>
          <cell r="BA184">
            <v>6577082.5</v>
          </cell>
          <cell r="BB184">
            <v>0</v>
          </cell>
          <cell r="BE184">
            <v>0</v>
          </cell>
          <cell r="BF184">
            <v>0</v>
          </cell>
          <cell r="BG184">
            <v>0</v>
          </cell>
          <cell r="BH184">
            <v>0</v>
          </cell>
          <cell r="BI184">
            <v>0</v>
          </cell>
          <cell r="BJ184">
            <v>0</v>
          </cell>
          <cell r="BM184">
            <v>0</v>
          </cell>
          <cell r="BN184">
            <v>0</v>
          </cell>
          <cell r="BO184">
            <v>0</v>
          </cell>
          <cell r="BP184">
            <v>0</v>
          </cell>
          <cell r="BQ184">
            <v>0</v>
          </cell>
          <cell r="BR184">
            <v>0</v>
          </cell>
          <cell r="BT184">
            <v>0</v>
          </cell>
          <cell r="BU184">
            <v>0</v>
          </cell>
          <cell r="BW184">
            <v>0</v>
          </cell>
          <cell r="BX184">
            <v>0</v>
          </cell>
          <cell r="BY184">
            <v>0</v>
          </cell>
        </row>
        <row r="185">
          <cell r="B185">
            <v>36018</v>
          </cell>
          <cell r="G185">
            <v>0</v>
          </cell>
          <cell r="K185">
            <v>0</v>
          </cell>
          <cell r="N185">
            <v>0</v>
          </cell>
          <cell r="O185">
            <v>0</v>
          </cell>
          <cell r="P185">
            <v>0</v>
          </cell>
          <cell r="Q185">
            <v>0</v>
          </cell>
          <cell r="R185">
            <v>0</v>
          </cell>
          <cell r="S185">
            <v>0</v>
          </cell>
          <cell r="Y185">
            <v>0</v>
          </cell>
          <cell r="Z185">
            <v>0</v>
          </cell>
          <cell r="AA185">
            <v>0</v>
          </cell>
          <cell r="AB185">
            <v>0</v>
          </cell>
          <cell r="AC185">
            <v>0</v>
          </cell>
          <cell r="AD185">
            <v>0</v>
          </cell>
          <cell r="AG185">
            <v>0</v>
          </cell>
          <cell r="AK185">
            <v>0</v>
          </cell>
          <cell r="AS185">
            <v>0</v>
          </cell>
          <cell r="AT185">
            <v>0</v>
          </cell>
          <cell r="AU185">
            <v>0</v>
          </cell>
          <cell r="AW185">
            <v>0</v>
          </cell>
          <cell r="AX185">
            <v>0</v>
          </cell>
          <cell r="AY185">
            <v>0</v>
          </cell>
          <cell r="AZ185">
            <v>0</v>
          </cell>
          <cell r="BA185">
            <v>6676099.5</v>
          </cell>
          <cell r="BB185">
            <v>0</v>
          </cell>
          <cell r="BE185">
            <v>0</v>
          </cell>
          <cell r="BF185">
            <v>0</v>
          </cell>
          <cell r="BG185">
            <v>0</v>
          </cell>
          <cell r="BH185">
            <v>0</v>
          </cell>
          <cell r="BI185">
            <v>0</v>
          </cell>
          <cell r="BJ185">
            <v>0</v>
          </cell>
          <cell r="BM185">
            <v>0</v>
          </cell>
          <cell r="BN185">
            <v>0</v>
          </cell>
          <cell r="BO185">
            <v>0</v>
          </cell>
          <cell r="BP185">
            <v>0</v>
          </cell>
          <cell r="BQ185">
            <v>0</v>
          </cell>
          <cell r="BR185">
            <v>0</v>
          </cell>
          <cell r="BT185">
            <v>0</v>
          </cell>
          <cell r="BU185">
            <v>0</v>
          </cell>
          <cell r="BW185">
            <v>0</v>
          </cell>
          <cell r="BX185">
            <v>0</v>
          </cell>
          <cell r="BY185">
            <v>0</v>
          </cell>
        </row>
        <row r="186">
          <cell r="B186">
            <v>36019</v>
          </cell>
          <cell r="G186">
            <v>0</v>
          </cell>
          <cell r="K186">
            <v>0</v>
          </cell>
          <cell r="N186">
            <v>0</v>
          </cell>
          <cell r="O186">
            <v>0</v>
          </cell>
          <cell r="P186">
            <v>0</v>
          </cell>
          <cell r="Q186">
            <v>0</v>
          </cell>
          <cell r="R186">
            <v>0</v>
          </cell>
          <cell r="S186">
            <v>0</v>
          </cell>
          <cell r="Y186">
            <v>0</v>
          </cell>
          <cell r="Z186">
            <v>0</v>
          </cell>
          <cell r="AA186">
            <v>0</v>
          </cell>
          <cell r="AB186">
            <v>0</v>
          </cell>
          <cell r="AC186">
            <v>0</v>
          </cell>
          <cell r="AD186">
            <v>0</v>
          </cell>
          <cell r="AG186">
            <v>0</v>
          </cell>
          <cell r="AK186">
            <v>0</v>
          </cell>
          <cell r="AS186">
            <v>0</v>
          </cell>
          <cell r="AT186">
            <v>0</v>
          </cell>
          <cell r="AU186">
            <v>0</v>
          </cell>
          <cell r="AW186">
            <v>0</v>
          </cell>
          <cell r="AX186">
            <v>0</v>
          </cell>
          <cell r="AY186">
            <v>0</v>
          </cell>
          <cell r="AZ186">
            <v>0</v>
          </cell>
          <cell r="BA186">
            <v>6713213.5</v>
          </cell>
          <cell r="BB186">
            <v>0</v>
          </cell>
          <cell r="BE186">
            <v>0</v>
          </cell>
          <cell r="BF186">
            <v>0</v>
          </cell>
          <cell r="BG186">
            <v>0</v>
          </cell>
          <cell r="BH186">
            <v>0</v>
          </cell>
          <cell r="BI186">
            <v>0</v>
          </cell>
          <cell r="BJ186">
            <v>0</v>
          </cell>
          <cell r="BM186">
            <v>0</v>
          </cell>
          <cell r="BN186">
            <v>0</v>
          </cell>
          <cell r="BO186">
            <v>0</v>
          </cell>
          <cell r="BP186">
            <v>0</v>
          </cell>
          <cell r="BQ186">
            <v>0</v>
          </cell>
          <cell r="BR186">
            <v>0</v>
          </cell>
          <cell r="BT186">
            <v>0</v>
          </cell>
          <cell r="BU186">
            <v>0</v>
          </cell>
          <cell r="BW186">
            <v>0</v>
          </cell>
          <cell r="BX186">
            <v>0</v>
          </cell>
          <cell r="BY186">
            <v>0</v>
          </cell>
        </row>
        <row r="187">
          <cell r="B187">
            <v>36020</v>
          </cell>
          <cell r="G187">
            <v>0</v>
          </cell>
          <cell r="K187">
            <v>0</v>
          </cell>
          <cell r="N187">
            <v>0</v>
          </cell>
          <cell r="O187">
            <v>0</v>
          </cell>
          <cell r="P187">
            <v>0</v>
          </cell>
          <cell r="Q187">
            <v>0</v>
          </cell>
          <cell r="R187">
            <v>0</v>
          </cell>
          <cell r="S187">
            <v>0</v>
          </cell>
          <cell r="Y187">
            <v>0</v>
          </cell>
          <cell r="Z187">
            <v>0</v>
          </cell>
          <cell r="AA187">
            <v>0</v>
          </cell>
          <cell r="AB187">
            <v>0</v>
          </cell>
          <cell r="AC187">
            <v>0</v>
          </cell>
          <cell r="AD187">
            <v>0</v>
          </cell>
          <cell r="AG187">
            <v>0</v>
          </cell>
          <cell r="AK187">
            <v>0</v>
          </cell>
          <cell r="AS187">
            <v>0</v>
          </cell>
          <cell r="AT187">
            <v>0</v>
          </cell>
          <cell r="AU187">
            <v>0</v>
          </cell>
          <cell r="AW187">
            <v>0</v>
          </cell>
          <cell r="AX187">
            <v>0</v>
          </cell>
          <cell r="AY187">
            <v>0</v>
          </cell>
          <cell r="AZ187">
            <v>0</v>
          </cell>
          <cell r="BA187">
            <v>6719809.5</v>
          </cell>
          <cell r="BB187">
            <v>0</v>
          </cell>
          <cell r="BE187">
            <v>0</v>
          </cell>
          <cell r="BF187">
            <v>0</v>
          </cell>
          <cell r="BG187">
            <v>0</v>
          </cell>
          <cell r="BH187">
            <v>0</v>
          </cell>
          <cell r="BI187">
            <v>0</v>
          </cell>
          <cell r="BJ187">
            <v>0</v>
          </cell>
          <cell r="BM187">
            <v>0</v>
          </cell>
          <cell r="BN187">
            <v>0</v>
          </cell>
          <cell r="BO187">
            <v>0</v>
          </cell>
          <cell r="BP187">
            <v>0</v>
          </cell>
          <cell r="BQ187">
            <v>0</v>
          </cell>
          <cell r="BR187">
            <v>0</v>
          </cell>
          <cell r="BT187">
            <v>0</v>
          </cell>
          <cell r="BU187">
            <v>0</v>
          </cell>
          <cell r="BW187">
            <v>0</v>
          </cell>
          <cell r="BX187">
            <v>0</v>
          </cell>
          <cell r="BY187">
            <v>0</v>
          </cell>
        </row>
        <row r="188">
          <cell r="B188">
            <v>36021</v>
          </cell>
          <cell r="G188">
            <v>0</v>
          </cell>
          <cell r="K188">
            <v>0</v>
          </cell>
          <cell r="N188">
            <v>0</v>
          </cell>
          <cell r="O188">
            <v>0</v>
          </cell>
          <cell r="P188">
            <v>0</v>
          </cell>
          <cell r="Q188">
            <v>0</v>
          </cell>
          <cell r="R188">
            <v>0</v>
          </cell>
          <cell r="S188">
            <v>0</v>
          </cell>
          <cell r="Y188">
            <v>0</v>
          </cell>
          <cell r="Z188">
            <v>0</v>
          </cell>
          <cell r="AA188">
            <v>0</v>
          </cell>
          <cell r="AB188">
            <v>0</v>
          </cell>
          <cell r="AC188">
            <v>0</v>
          </cell>
          <cell r="AD188">
            <v>0</v>
          </cell>
          <cell r="AG188">
            <v>0</v>
          </cell>
          <cell r="AK188">
            <v>0</v>
          </cell>
          <cell r="AS188">
            <v>0</v>
          </cell>
          <cell r="AT188">
            <v>0</v>
          </cell>
          <cell r="AU188">
            <v>0</v>
          </cell>
          <cell r="AW188">
            <v>0</v>
          </cell>
          <cell r="AX188">
            <v>0</v>
          </cell>
          <cell r="AY188">
            <v>0</v>
          </cell>
          <cell r="AZ188">
            <v>0</v>
          </cell>
          <cell r="BA188">
            <v>6742941.5</v>
          </cell>
          <cell r="BB188">
            <v>0</v>
          </cell>
          <cell r="BE188">
            <v>0</v>
          </cell>
          <cell r="BF188">
            <v>0</v>
          </cell>
          <cell r="BG188">
            <v>0</v>
          </cell>
          <cell r="BH188">
            <v>0</v>
          </cell>
          <cell r="BI188">
            <v>0</v>
          </cell>
          <cell r="BJ188">
            <v>0</v>
          </cell>
          <cell r="BM188">
            <v>0</v>
          </cell>
          <cell r="BN188">
            <v>0</v>
          </cell>
          <cell r="BO188">
            <v>0</v>
          </cell>
          <cell r="BP188">
            <v>0</v>
          </cell>
          <cell r="BQ188">
            <v>0</v>
          </cell>
          <cell r="BR188">
            <v>0</v>
          </cell>
          <cell r="BT188">
            <v>0</v>
          </cell>
          <cell r="BU188">
            <v>0</v>
          </cell>
          <cell r="BW188">
            <v>0</v>
          </cell>
          <cell r="BX188">
            <v>0</v>
          </cell>
          <cell r="BY188">
            <v>0</v>
          </cell>
        </row>
        <row r="189">
          <cell r="B189">
            <v>36024</v>
          </cell>
          <cell r="G189">
            <v>0</v>
          </cell>
          <cell r="K189">
            <v>0</v>
          </cell>
          <cell r="N189">
            <v>0</v>
          </cell>
          <cell r="O189">
            <v>0</v>
          </cell>
          <cell r="P189">
            <v>0</v>
          </cell>
          <cell r="Q189">
            <v>0</v>
          </cell>
          <cell r="R189">
            <v>0</v>
          </cell>
          <cell r="S189">
            <v>0</v>
          </cell>
          <cell r="Y189">
            <v>0</v>
          </cell>
          <cell r="Z189">
            <v>0</v>
          </cell>
          <cell r="AA189">
            <v>0</v>
          </cell>
          <cell r="AB189">
            <v>0</v>
          </cell>
          <cell r="AC189">
            <v>0</v>
          </cell>
          <cell r="AD189">
            <v>0</v>
          </cell>
          <cell r="AG189">
            <v>0</v>
          </cell>
          <cell r="AK189">
            <v>0</v>
          </cell>
          <cell r="AS189">
            <v>0</v>
          </cell>
          <cell r="AT189">
            <v>0</v>
          </cell>
          <cell r="AU189">
            <v>0</v>
          </cell>
          <cell r="AW189">
            <v>0</v>
          </cell>
          <cell r="AX189">
            <v>0</v>
          </cell>
          <cell r="AY189">
            <v>0</v>
          </cell>
          <cell r="AZ189">
            <v>0</v>
          </cell>
          <cell r="BA189">
            <v>6742941.5</v>
          </cell>
          <cell r="BB189">
            <v>0</v>
          </cell>
          <cell r="BE189">
            <v>0</v>
          </cell>
          <cell r="BF189">
            <v>0</v>
          </cell>
          <cell r="BG189">
            <v>0</v>
          </cell>
          <cell r="BH189">
            <v>0</v>
          </cell>
          <cell r="BI189">
            <v>0</v>
          </cell>
          <cell r="BJ189">
            <v>0</v>
          </cell>
          <cell r="BM189">
            <v>0</v>
          </cell>
          <cell r="BN189">
            <v>0</v>
          </cell>
          <cell r="BO189">
            <v>0</v>
          </cell>
          <cell r="BP189">
            <v>0</v>
          </cell>
          <cell r="BQ189">
            <v>0</v>
          </cell>
          <cell r="BR189">
            <v>0</v>
          </cell>
          <cell r="BT189">
            <v>0</v>
          </cell>
          <cell r="BU189">
            <v>0</v>
          </cell>
          <cell r="BW189">
            <v>0</v>
          </cell>
          <cell r="BX189">
            <v>0</v>
          </cell>
          <cell r="BY189">
            <v>0</v>
          </cell>
        </row>
        <row r="190">
          <cell r="B190">
            <v>36025</v>
          </cell>
          <cell r="G190">
            <v>0</v>
          </cell>
          <cell r="K190">
            <v>0</v>
          </cell>
          <cell r="N190">
            <v>0</v>
          </cell>
          <cell r="O190">
            <v>0</v>
          </cell>
          <cell r="P190">
            <v>0</v>
          </cell>
          <cell r="Q190">
            <v>0</v>
          </cell>
          <cell r="R190">
            <v>0</v>
          </cell>
          <cell r="S190">
            <v>0</v>
          </cell>
          <cell r="Y190">
            <v>0</v>
          </cell>
          <cell r="Z190">
            <v>0</v>
          </cell>
          <cell r="AA190">
            <v>0</v>
          </cell>
          <cell r="AB190">
            <v>0</v>
          </cell>
          <cell r="AC190">
            <v>0</v>
          </cell>
          <cell r="AD190">
            <v>0</v>
          </cell>
          <cell r="AG190">
            <v>0</v>
          </cell>
          <cell r="AK190">
            <v>0</v>
          </cell>
          <cell r="AS190">
            <v>0</v>
          </cell>
          <cell r="AT190">
            <v>0</v>
          </cell>
          <cell r="AU190">
            <v>0</v>
          </cell>
          <cell r="AW190">
            <v>0</v>
          </cell>
          <cell r="AX190">
            <v>0</v>
          </cell>
          <cell r="AY190">
            <v>0</v>
          </cell>
          <cell r="AZ190">
            <v>0</v>
          </cell>
          <cell r="BA190">
            <v>6719080.5</v>
          </cell>
          <cell r="BB190">
            <v>0</v>
          </cell>
          <cell r="BE190">
            <v>0</v>
          </cell>
          <cell r="BF190">
            <v>0</v>
          </cell>
          <cell r="BG190">
            <v>0</v>
          </cell>
          <cell r="BH190">
            <v>0</v>
          </cell>
          <cell r="BI190">
            <v>0</v>
          </cell>
          <cell r="BJ190">
            <v>0</v>
          </cell>
          <cell r="BM190">
            <v>0</v>
          </cell>
          <cell r="BN190">
            <v>0</v>
          </cell>
          <cell r="BO190">
            <v>0</v>
          </cell>
          <cell r="BP190">
            <v>0</v>
          </cell>
          <cell r="BQ190">
            <v>0</v>
          </cell>
          <cell r="BR190">
            <v>0</v>
          </cell>
          <cell r="BT190">
            <v>0</v>
          </cell>
          <cell r="BU190">
            <v>0</v>
          </cell>
          <cell r="BW190">
            <v>0</v>
          </cell>
          <cell r="BX190">
            <v>0</v>
          </cell>
          <cell r="BY190">
            <v>0</v>
          </cell>
        </row>
        <row r="191">
          <cell r="B191">
            <v>36026</v>
          </cell>
          <cell r="G191">
            <v>0</v>
          </cell>
          <cell r="K191">
            <v>0</v>
          </cell>
          <cell r="N191">
            <v>0</v>
          </cell>
          <cell r="O191">
            <v>0</v>
          </cell>
          <cell r="P191">
            <v>0</v>
          </cell>
          <cell r="Q191">
            <v>0</v>
          </cell>
          <cell r="R191">
            <v>0</v>
          </cell>
          <cell r="S191">
            <v>0</v>
          </cell>
          <cell r="Y191">
            <v>0</v>
          </cell>
          <cell r="Z191">
            <v>0</v>
          </cell>
          <cell r="AA191">
            <v>0</v>
          </cell>
          <cell r="AB191">
            <v>0</v>
          </cell>
          <cell r="AC191">
            <v>0</v>
          </cell>
          <cell r="AD191">
            <v>0</v>
          </cell>
          <cell r="AG191">
            <v>0</v>
          </cell>
          <cell r="AK191">
            <v>0</v>
          </cell>
          <cell r="AS191">
            <v>0</v>
          </cell>
          <cell r="AT191">
            <v>0</v>
          </cell>
          <cell r="AU191">
            <v>0</v>
          </cell>
          <cell r="AW191">
            <v>0</v>
          </cell>
          <cell r="AX191">
            <v>0</v>
          </cell>
          <cell r="AY191">
            <v>0</v>
          </cell>
          <cell r="AZ191">
            <v>0</v>
          </cell>
          <cell r="BA191">
            <v>6722646.5</v>
          </cell>
          <cell r="BB191">
            <v>0</v>
          </cell>
          <cell r="BE191">
            <v>0</v>
          </cell>
          <cell r="BF191">
            <v>0</v>
          </cell>
          <cell r="BG191">
            <v>0</v>
          </cell>
          <cell r="BH191">
            <v>0</v>
          </cell>
          <cell r="BI191">
            <v>0</v>
          </cell>
          <cell r="BJ191">
            <v>0</v>
          </cell>
          <cell r="BM191">
            <v>0</v>
          </cell>
          <cell r="BN191">
            <v>0</v>
          </cell>
          <cell r="BO191">
            <v>0</v>
          </cell>
          <cell r="BP191">
            <v>0</v>
          </cell>
          <cell r="BQ191">
            <v>0</v>
          </cell>
          <cell r="BR191">
            <v>0</v>
          </cell>
          <cell r="BT191">
            <v>0</v>
          </cell>
          <cell r="BU191">
            <v>0</v>
          </cell>
          <cell r="BW191">
            <v>0</v>
          </cell>
          <cell r="BX191">
            <v>0</v>
          </cell>
          <cell r="BY191">
            <v>0</v>
          </cell>
        </row>
        <row r="192">
          <cell r="B192">
            <v>36027</v>
          </cell>
          <cell r="G192">
            <v>0</v>
          </cell>
          <cell r="K192">
            <v>0</v>
          </cell>
          <cell r="N192">
            <v>0</v>
          </cell>
          <cell r="O192">
            <v>0</v>
          </cell>
          <cell r="P192">
            <v>0</v>
          </cell>
          <cell r="Q192">
            <v>0</v>
          </cell>
          <cell r="R192">
            <v>0</v>
          </cell>
          <cell r="S192">
            <v>0</v>
          </cell>
          <cell r="Y192">
            <v>0</v>
          </cell>
          <cell r="Z192">
            <v>0</v>
          </cell>
          <cell r="AA192">
            <v>0</v>
          </cell>
          <cell r="AB192">
            <v>0</v>
          </cell>
          <cell r="AC192">
            <v>0</v>
          </cell>
          <cell r="AD192">
            <v>0</v>
          </cell>
          <cell r="AG192">
            <v>0</v>
          </cell>
          <cell r="AK192">
            <v>0</v>
          </cell>
          <cell r="AS192">
            <v>0</v>
          </cell>
          <cell r="AT192">
            <v>0</v>
          </cell>
          <cell r="AU192">
            <v>0</v>
          </cell>
          <cell r="AW192">
            <v>0</v>
          </cell>
          <cell r="AX192">
            <v>0</v>
          </cell>
          <cell r="AY192">
            <v>0</v>
          </cell>
          <cell r="AZ192">
            <v>0</v>
          </cell>
          <cell r="BA192">
            <v>6766513.5</v>
          </cell>
          <cell r="BB192">
            <v>0</v>
          </cell>
          <cell r="BE192">
            <v>0</v>
          </cell>
          <cell r="BF192">
            <v>0</v>
          </cell>
          <cell r="BG192">
            <v>0</v>
          </cell>
          <cell r="BH192">
            <v>0</v>
          </cell>
          <cell r="BI192">
            <v>0</v>
          </cell>
          <cell r="BJ192">
            <v>0</v>
          </cell>
          <cell r="BM192">
            <v>0</v>
          </cell>
          <cell r="BN192">
            <v>0</v>
          </cell>
          <cell r="BO192">
            <v>0</v>
          </cell>
          <cell r="BP192">
            <v>0</v>
          </cell>
          <cell r="BQ192">
            <v>0</v>
          </cell>
          <cell r="BR192">
            <v>0</v>
          </cell>
          <cell r="BT192">
            <v>0</v>
          </cell>
          <cell r="BU192">
            <v>0</v>
          </cell>
          <cell r="BW192">
            <v>0</v>
          </cell>
          <cell r="BX192">
            <v>0</v>
          </cell>
          <cell r="BY192">
            <v>0</v>
          </cell>
        </row>
        <row r="193">
          <cell r="B193">
            <v>36028</v>
          </cell>
          <cell r="G193">
            <v>0</v>
          </cell>
          <cell r="K193">
            <v>0</v>
          </cell>
          <cell r="N193">
            <v>0</v>
          </cell>
          <cell r="O193">
            <v>0</v>
          </cell>
          <cell r="P193">
            <v>0</v>
          </cell>
          <cell r="Q193">
            <v>0</v>
          </cell>
          <cell r="R193">
            <v>0</v>
          </cell>
          <cell r="S193">
            <v>0</v>
          </cell>
          <cell r="Y193">
            <v>0</v>
          </cell>
          <cell r="Z193">
            <v>0</v>
          </cell>
          <cell r="AA193">
            <v>0</v>
          </cell>
          <cell r="AB193">
            <v>0</v>
          </cell>
          <cell r="AC193">
            <v>0</v>
          </cell>
          <cell r="AD193">
            <v>0</v>
          </cell>
          <cell r="AG193">
            <v>0</v>
          </cell>
          <cell r="AK193">
            <v>0</v>
          </cell>
          <cell r="AS193">
            <v>0</v>
          </cell>
          <cell r="AT193">
            <v>0</v>
          </cell>
          <cell r="AU193">
            <v>0</v>
          </cell>
          <cell r="AW193">
            <v>0</v>
          </cell>
          <cell r="AX193">
            <v>0</v>
          </cell>
          <cell r="AY193">
            <v>0</v>
          </cell>
          <cell r="AZ193">
            <v>0</v>
          </cell>
          <cell r="BA193">
            <v>6744392.5</v>
          </cell>
          <cell r="BB193">
            <v>0</v>
          </cell>
          <cell r="BE193">
            <v>0</v>
          </cell>
          <cell r="BF193">
            <v>0</v>
          </cell>
          <cell r="BG193">
            <v>0</v>
          </cell>
          <cell r="BH193">
            <v>0</v>
          </cell>
          <cell r="BI193">
            <v>0</v>
          </cell>
          <cell r="BJ193">
            <v>0</v>
          </cell>
          <cell r="BM193">
            <v>0</v>
          </cell>
          <cell r="BN193">
            <v>0</v>
          </cell>
          <cell r="BO193">
            <v>0</v>
          </cell>
          <cell r="BP193">
            <v>0</v>
          </cell>
          <cell r="BQ193">
            <v>0</v>
          </cell>
          <cell r="BR193">
            <v>0</v>
          </cell>
          <cell r="BT193">
            <v>0</v>
          </cell>
          <cell r="BU193">
            <v>0</v>
          </cell>
          <cell r="BW193">
            <v>0</v>
          </cell>
          <cell r="BX193">
            <v>0</v>
          </cell>
          <cell r="BY193">
            <v>0</v>
          </cell>
        </row>
        <row r="194">
          <cell r="B194">
            <v>36031</v>
          </cell>
          <cell r="G194">
            <v>0</v>
          </cell>
          <cell r="K194">
            <v>0</v>
          </cell>
          <cell r="N194">
            <v>0</v>
          </cell>
          <cell r="O194">
            <v>0</v>
          </cell>
          <cell r="P194">
            <v>0</v>
          </cell>
          <cell r="Q194">
            <v>0</v>
          </cell>
          <cell r="R194">
            <v>0</v>
          </cell>
          <cell r="S194">
            <v>0</v>
          </cell>
          <cell r="Y194">
            <v>0</v>
          </cell>
          <cell r="Z194">
            <v>0</v>
          </cell>
          <cell r="AA194">
            <v>0</v>
          </cell>
          <cell r="AB194">
            <v>0</v>
          </cell>
          <cell r="AC194">
            <v>0</v>
          </cell>
          <cell r="AD194">
            <v>0</v>
          </cell>
          <cell r="AG194">
            <v>0</v>
          </cell>
          <cell r="AK194">
            <v>0</v>
          </cell>
          <cell r="AS194">
            <v>0</v>
          </cell>
          <cell r="AT194">
            <v>0</v>
          </cell>
          <cell r="AU194">
            <v>0</v>
          </cell>
          <cell r="AW194">
            <v>0</v>
          </cell>
          <cell r="AX194">
            <v>0</v>
          </cell>
          <cell r="AY194">
            <v>0</v>
          </cell>
          <cell r="AZ194">
            <v>0</v>
          </cell>
          <cell r="BA194">
            <v>6775039.5</v>
          </cell>
          <cell r="BB194">
            <v>0</v>
          </cell>
          <cell r="BE194">
            <v>0</v>
          </cell>
          <cell r="BF194">
            <v>0</v>
          </cell>
          <cell r="BG194">
            <v>0</v>
          </cell>
          <cell r="BH194">
            <v>0</v>
          </cell>
          <cell r="BI194">
            <v>0</v>
          </cell>
          <cell r="BJ194">
            <v>0</v>
          </cell>
          <cell r="BM194">
            <v>0</v>
          </cell>
          <cell r="BN194">
            <v>0</v>
          </cell>
          <cell r="BO194">
            <v>0</v>
          </cell>
          <cell r="BP194">
            <v>0</v>
          </cell>
          <cell r="BQ194">
            <v>0</v>
          </cell>
          <cell r="BR194">
            <v>0</v>
          </cell>
          <cell r="BT194">
            <v>0</v>
          </cell>
          <cell r="BU194">
            <v>0</v>
          </cell>
          <cell r="BW194">
            <v>0</v>
          </cell>
          <cell r="BX194">
            <v>0</v>
          </cell>
          <cell r="BY194">
            <v>0</v>
          </cell>
        </row>
        <row r="195">
          <cell r="B195">
            <v>36032</v>
          </cell>
          <cell r="G195">
            <v>0</v>
          </cell>
          <cell r="K195">
            <v>0</v>
          </cell>
          <cell r="N195">
            <v>0</v>
          </cell>
          <cell r="O195">
            <v>0</v>
          </cell>
          <cell r="P195">
            <v>0</v>
          </cell>
          <cell r="Q195">
            <v>0</v>
          </cell>
          <cell r="R195">
            <v>0</v>
          </cell>
          <cell r="S195">
            <v>0</v>
          </cell>
          <cell r="Y195">
            <v>0</v>
          </cell>
          <cell r="Z195">
            <v>0</v>
          </cell>
          <cell r="AA195">
            <v>0</v>
          </cell>
          <cell r="AB195">
            <v>0</v>
          </cell>
          <cell r="AC195">
            <v>0</v>
          </cell>
          <cell r="AD195">
            <v>0</v>
          </cell>
          <cell r="AG195">
            <v>0</v>
          </cell>
          <cell r="AK195">
            <v>0</v>
          </cell>
          <cell r="AS195">
            <v>0</v>
          </cell>
          <cell r="AT195">
            <v>0</v>
          </cell>
          <cell r="AU195">
            <v>0</v>
          </cell>
          <cell r="AW195">
            <v>0</v>
          </cell>
          <cell r="AX195">
            <v>0</v>
          </cell>
          <cell r="AY195">
            <v>0</v>
          </cell>
          <cell r="AZ195">
            <v>0</v>
          </cell>
          <cell r="BA195">
            <v>6775039.5</v>
          </cell>
          <cell r="BB195">
            <v>0</v>
          </cell>
          <cell r="BE195">
            <v>0</v>
          </cell>
          <cell r="BF195">
            <v>0</v>
          </cell>
          <cell r="BG195">
            <v>0</v>
          </cell>
          <cell r="BH195">
            <v>0</v>
          </cell>
          <cell r="BI195">
            <v>0</v>
          </cell>
          <cell r="BJ195">
            <v>0</v>
          </cell>
          <cell r="BM195">
            <v>0</v>
          </cell>
          <cell r="BN195">
            <v>0</v>
          </cell>
          <cell r="BO195">
            <v>0</v>
          </cell>
          <cell r="BP195">
            <v>0</v>
          </cell>
          <cell r="BQ195">
            <v>0</v>
          </cell>
          <cell r="BR195">
            <v>0</v>
          </cell>
          <cell r="BT195">
            <v>0</v>
          </cell>
          <cell r="BU195">
            <v>0</v>
          </cell>
          <cell r="BW195">
            <v>0</v>
          </cell>
          <cell r="BX195">
            <v>0</v>
          </cell>
          <cell r="BY195">
            <v>0</v>
          </cell>
        </row>
        <row r="196">
          <cell r="B196">
            <v>36033</v>
          </cell>
          <cell r="G196">
            <v>0</v>
          </cell>
          <cell r="K196">
            <v>0</v>
          </cell>
          <cell r="N196">
            <v>0</v>
          </cell>
          <cell r="O196">
            <v>0</v>
          </cell>
          <cell r="P196">
            <v>0</v>
          </cell>
          <cell r="Q196">
            <v>0</v>
          </cell>
          <cell r="R196">
            <v>0</v>
          </cell>
          <cell r="S196">
            <v>0</v>
          </cell>
          <cell r="Y196">
            <v>0</v>
          </cell>
          <cell r="Z196">
            <v>0</v>
          </cell>
          <cell r="AA196">
            <v>0</v>
          </cell>
          <cell r="AB196">
            <v>0</v>
          </cell>
          <cell r="AC196">
            <v>0</v>
          </cell>
          <cell r="AD196">
            <v>0</v>
          </cell>
          <cell r="AG196">
            <v>0</v>
          </cell>
          <cell r="AK196">
            <v>0</v>
          </cell>
          <cell r="AS196">
            <v>0</v>
          </cell>
          <cell r="AT196">
            <v>0</v>
          </cell>
          <cell r="AU196">
            <v>0</v>
          </cell>
          <cell r="AW196">
            <v>0</v>
          </cell>
          <cell r="AX196">
            <v>0</v>
          </cell>
          <cell r="AY196">
            <v>0</v>
          </cell>
          <cell r="AZ196">
            <v>0</v>
          </cell>
          <cell r="BA196">
            <v>6814420.5</v>
          </cell>
          <cell r="BB196">
            <v>0</v>
          </cell>
          <cell r="BE196">
            <v>0</v>
          </cell>
          <cell r="BF196">
            <v>0</v>
          </cell>
          <cell r="BG196">
            <v>0</v>
          </cell>
          <cell r="BH196">
            <v>0</v>
          </cell>
          <cell r="BI196">
            <v>0</v>
          </cell>
          <cell r="BJ196">
            <v>0</v>
          </cell>
          <cell r="BM196">
            <v>0</v>
          </cell>
          <cell r="BN196">
            <v>0</v>
          </cell>
          <cell r="BO196">
            <v>0</v>
          </cell>
          <cell r="BP196">
            <v>0</v>
          </cell>
          <cell r="BQ196">
            <v>0</v>
          </cell>
          <cell r="BR196">
            <v>0</v>
          </cell>
          <cell r="BT196">
            <v>0</v>
          </cell>
          <cell r="BU196">
            <v>0</v>
          </cell>
          <cell r="BW196">
            <v>0</v>
          </cell>
          <cell r="BX196">
            <v>0</v>
          </cell>
          <cell r="BY196">
            <v>0</v>
          </cell>
        </row>
        <row r="197">
          <cell r="B197">
            <v>36034</v>
          </cell>
          <cell r="G197">
            <v>0</v>
          </cell>
          <cell r="K197">
            <v>0</v>
          </cell>
          <cell r="N197">
            <v>0</v>
          </cell>
          <cell r="O197">
            <v>0</v>
          </cell>
          <cell r="P197">
            <v>0</v>
          </cell>
          <cell r="Q197">
            <v>0</v>
          </cell>
          <cell r="R197">
            <v>0</v>
          </cell>
          <cell r="S197">
            <v>0</v>
          </cell>
          <cell r="Y197">
            <v>0</v>
          </cell>
          <cell r="Z197">
            <v>0</v>
          </cell>
          <cell r="AA197">
            <v>0</v>
          </cell>
          <cell r="AB197">
            <v>0</v>
          </cell>
          <cell r="AC197">
            <v>0</v>
          </cell>
          <cell r="AD197">
            <v>0</v>
          </cell>
          <cell r="AG197">
            <v>0</v>
          </cell>
          <cell r="AK197">
            <v>0</v>
          </cell>
          <cell r="AS197">
            <v>0</v>
          </cell>
          <cell r="AT197">
            <v>0</v>
          </cell>
          <cell r="AU197">
            <v>0</v>
          </cell>
          <cell r="AW197">
            <v>0</v>
          </cell>
          <cell r="AX197">
            <v>0</v>
          </cell>
          <cell r="AY197">
            <v>0</v>
          </cell>
          <cell r="AZ197">
            <v>0</v>
          </cell>
          <cell r="BA197">
            <v>6872661.5</v>
          </cell>
          <cell r="BB197">
            <v>0</v>
          </cell>
          <cell r="BE197">
            <v>0</v>
          </cell>
          <cell r="BF197">
            <v>0</v>
          </cell>
          <cell r="BG197">
            <v>0</v>
          </cell>
          <cell r="BH197">
            <v>0</v>
          </cell>
          <cell r="BI197">
            <v>0</v>
          </cell>
          <cell r="BJ197">
            <v>0</v>
          </cell>
          <cell r="BM197">
            <v>0</v>
          </cell>
          <cell r="BN197">
            <v>0</v>
          </cell>
          <cell r="BO197">
            <v>0</v>
          </cell>
          <cell r="BP197">
            <v>0</v>
          </cell>
          <cell r="BQ197">
            <v>0</v>
          </cell>
          <cell r="BR197">
            <v>0</v>
          </cell>
          <cell r="BT197">
            <v>0</v>
          </cell>
          <cell r="BU197">
            <v>0</v>
          </cell>
          <cell r="BW197">
            <v>0</v>
          </cell>
          <cell r="BX197">
            <v>0</v>
          </cell>
          <cell r="BY197">
            <v>0</v>
          </cell>
        </row>
        <row r="198">
          <cell r="B198">
            <v>36035</v>
          </cell>
          <cell r="G198">
            <v>0</v>
          </cell>
          <cell r="K198">
            <v>0</v>
          </cell>
          <cell r="N198">
            <v>0</v>
          </cell>
          <cell r="O198">
            <v>0</v>
          </cell>
          <cell r="P198">
            <v>0</v>
          </cell>
          <cell r="Q198">
            <v>0</v>
          </cell>
          <cell r="R198">
            <v>0</v>
          </cell>
          <cell r="S198">
            <v>0</v>
          </cell>
          <cell r="Y198">
            <v>0</v>
          </cell>
          <cell r="Z198">
            <v>0</v>
          </cell>
          <cell r="AA198">
            <v>0</v>
          </cell>
          <cell r="AB198">
            <v>0</v>
          </cell>
          <cell r="AC198">
            <v>0</v>
          </cell>
          <cell r="AD198">
            <v>0</v>
          </cell>
          <cell r="AG198">
            <v>0</v>
          </cell>
          <cell r="AK198">
            <v>0</v>
          </cell>
          <cell r="AS198">
            <v>0</v>
          </cell>
          <cell r="AT198">
            <v>0</v>
          </cell>
          <cell r="AU198">
            <v>0</v>
          </cell>
          <cell r="AW198">
            <v>0</v>
          </cell>
          <cell r="AX198">
            <v>0</v>
          </cell>
          <cell r="AY198">
            <v>0</v>
          </cell>
          <cell r="AZ198">
            <v>0</v>
          </cell>
          <cell r="BA198">
            <v>7319640.5</v>
          </cell>
          <cell r="BB198">
            <v>0</v>
          </cell>
          <cell r="BE198">
            <v>0</v>
          </cell>
          <cell r="BF198">
            <v>0</v>
          </cell>
          <cell r="BG198">
            <v>0</v>
          </cell>
          <cell r="BH198">
            <v>0</v>
          </cell>
          <cell r="BI198">
            <v>0</v>
          </cell>
          <cell r="BJ198">
            <v>0</v>
          </cell>
          <cell r="BM198">
            <v>0</v>
          </cell>
          <cell r="BN198">
            <v>0</v>
          </cell>
          <cell r="BO198">
            <v>0</v>
          </cell>
          <cell r="BP198">
            <v>0</v>
          </cell>
          <cell r="BQ198">
            <v>0</v>
          </cell>
          <cell r="BR198">
            <v>0</v>
          </cell>
          <cell r="BT198">
            <v>0</v>
          </cell>
          <cell r="BU198">
            <v>0</v>
          </cell>
          <cell r="BW198">
            <v>0</v>
          </cell>
          <cell r="BX198">
            <v>0</v>
          </cell>
          <cell r="BY198">
            <v>0</v>
          </cell>
        </row>
        <row r="199">
          <cell r="B199">
            <v>36038</v>
          </cell>
          <cell r="G199">
            <v>0</v>
          </cell>
          <cell r="K199">
            <v>0</v>
          </cell>
          <cell r="P199">
            <v>0</v>
          </cell>
          <cell r="Q199">
            <v>0</v>
          </cell>
          <cell r="R199">
            <v>0</v>
          </cell>
          <cell r="S199">
            <v>0</v>
          </cell>
          <cell r="Y199">
            <v>0</v>
          </cell>
          <cell r="Z199">
            <v>0</v>
          </cell>
          <cell r="AA199">
            <v>0</v>
          </cell>
          <cell r="AB199">
            <v>0</v>
          </cell>
          <cell r="AC199">
            <v>0</v>
          </cell>
          <cell r="AD199">
            <v>0</v>
          </cell>
          <cell r="AG199">
            <v>0</v>
          </cell>
          <cell r="AK199">
            <v>0</v>
          </cell>
          <cell r="AS199">
            <v>0</v>
          </cell>
          <cell r="AT199">
            <v>0</v>
          </cell>
          <cell r="AU199">
            <v>0</v>
          </cell>
          <cell r="AW199">
            <v>0</v>
          </cell>
          <cell r="AX199">
            <v>0</v>
          </cell>
          <cell r="AY199">
            <v>0</v>
          </cell>
          <cell r="AZ199">
            <v>0</v>
          </cell>
          <cell r="BA199">
            <v>7370772.5</v>
          </cell>
          <cell r="BB199">
            <v>0</v>
          </cell>
          <cell r="BE199">
            <v>0</v>
          </cell>
          <cell r="BF199">
            <v>0</v>
          </cell>
          <cell r="BG199">
            <v>0</v>
          </cell>
          <cell r="BH199">
            <v>0</v>
          </cell>
          <cell r="BI199">
            <v>0</v>
          </cell>
          <cell r="BJ199">
            <v>0</v>
          </cell>
          <cell r="BM199">
            <v>0</v>
          </cell>
          <cell r="BN199">
            <v>0</v>
          </cell>
          <cell r="BO199">
            <v>0</v>
          </cell>
          <cell r="BP199">
            <v>0</v>
          </cell>
          <cell r="BQ199">
            <v>0</v>
          </cell>
          <cell r="BR199">
            <v>0</v>
          </cell>
          <cell r="BT199">
            <v>0</v>
          </cell>
          <cell r="BU199">
            <v>0</v>
          </cell>
          <cell r="BW199">
            <v>0</v>
          </cell>
          <cell r="BX199">
            <v>0</v>
          </cell>
          <cell r="BY199">
            <v>0</v>
          </cell>
        </row>
        <row r="200">
          <cell r="B200">
            <v>36039</v>
          </cell>
          <cell r="G200">
            <v>0</v>
          </cell>
          <cell r="K200">
            <v>0</v>
          </cell>
          <cell r="P200">
            <v>0</v>
          </cell>
          <cell r="Q200">
            <v>0</v>
          </cell>
          <cell r="R200">
            <v>0</v>
          </cell>
          <cell r="S200">
            <v>0</v>
          </cell>
          <cell r="Y200">
            <v>0</v>
          </cell>
          <cell r="Z200">
            <v>0</v>
          </cell>
          <cell r="AA200">
            <v>0</v>
          </cell>
          <cell r="AB200">
            <v>0</v>
          </cell>
          <cell r="AC200">
            <v>0</v>
          </cell>
          <cell r="AD200">
            <v>0</v>
          </cell>
          <cell r="AG200">
            <v>0</v>
          </cell>
          <cell r="AK200">
            <v>0</v>
          </cell>
          <cell r="AS200">
            <v>0</v>
          </cell>
          <cell r="AT200">
            <v>0</v>
          </cell>
          <cell r="AU200">
            <v>0</v>
          </cell>
          <cell r="AW200">
            <v>0</v>
          </cell>
          <cell r="AX200">
            <v>0</v>
          </cell>
          <cell r="AY200">
            <v>0</v>
          </cell>
          <cell r="AZ200">
            <v>0</v>
          </cell>
          <cell r="BA200">
            <v>7494774.5</v>
          </cell>
          <cell r="BB200">
            <v>0</v>
          </cell>
          <cell r="BE200">
            <v>0</v>
          </cell>
          <cell r="BF200">
            <v>0</v>
          </cell>
          <cell r="BG200">
            <v>0</v>
          </cell>
          <cell r="BH200">
            <v>0</v>
          </cell>
          <cell r="BI200">
            <v>0</v>
          </cell>
          <cell r="BJ200">
            <v>0</v>
          </cell>
          <cell r="BM200">
            <v>0</v>
          </cell>
          <cell r="BN200">
            <v>0</v>
          </cell>
          <cell r="BO200">
            <v>0</v>
          </cell>
          <cell r="BP200">
            <v>0</v>
          </cell>
          <cell r="BQ200">
            <v>0</v>
          </cell>
          <cell r="BR200">
            <v>0</v>
          </cell>
          <cell r="BT200">
            <v>0</v>
          </cell>
          <cell r="BU200">
            <v>0</v>
          </cell>
          <cell r="BW200">
            <v>0</v>
          </cell>
          <cell r="BX200">
            <v>0</v>
          </cell>
          <cell r="BY200">
            <v>0</v>
          </cell>
        </row>
        <row r="201">
          <cell r="B201">
            <v>36040</v>
          </cell>
          <cell r="G201">
            <v>0</v>
          </cell>
          <cell r="K201">
            <v>0</v>
          </cell>
          <cell r="P201">
            <v>0</v>
          </cell>
          <cell r="Q201">
            <v>0</v>
          </cell>
          <cell r="R201">
            <v>0</v>
          </cell>
          <cell r="S201">
            <v>0</v>
          </cell>
          <cell r="Y201">
            <v>0</v>
          </cell>
          <cell r="Z201">
            <v>0</v>
          </cell>
          <cell r="AA201">
            <v>0</v>
          </cell>
          <cell r="AB201">
            <v>0</v>
          </cell>
          <cell r="AC201">
            <v>0</v>
          </cell>
          <cell r="AD201">
            <v>0</v>
          </cell>
          <cell r="AG201">
            <v>0</v>
          </cell>
          <cell r="AK201">
            <v>0</v>
          </cell>
          <cell r="AS201">
            <v>0</v>
          </cell>
          <cell r="AT201">
            <v>0</v>
          </cell>
          <cell r="AU201">
            <v>0</v>
          </cell>
          <cell r="AW201">
            <v>0</v>
          </cell>
          <cell r="AX201">
            <v>0</v>
          </cell>
          <cell r="AY201">
            <v>0</v>
          </cell>
          <cell r="AZ201">
            <v>0</v>
          </cell>
          <cell r="BA201">
            <v>7505999.5</v>
          </cell>
          <cell r="BB201">
            <v>0</v>
          </cell>
          <cell r="BE201">
            <v>0</v>
          </cell>
          <cell r="BF201">
            <v>0</v>
          </cell>
          <cell r="BG201">
            <v>0</v>
          </cell>
          <cell r="BH201">
            <v>0</v>
          </cell>
          <cell r="BI201">
            <v>0</v>
          </cell>
          <cell r="BJ201">
            <v>0</v>
          </cell>
          <cell r="BM201">
            <v>0</v>
          </cell>
          <cell r="BN201">
            <v>0</v>
          </cell>
          <cell r="BO201">
            <v>0</v>
          </cell>
          <cell r="BP201">
            <v>0</v>
          </cell>
          <cell r="BQ201">
            <v>0</v>
          </cell>
          <cell r="BR201">
            <v>0</v>
          </cell>
          <cell r="BT201">
            <v>0</v>
          </cell>
          <cell r="BU201">
            <v>0</v>
          </cell>
          <cell r="BW201">
            <v>0</v>
          </cell>
          <cell r="BX201">
            <v>0</v>
          </cell>
          <cell r="BY201">
            <v>0</v>
          </cell>
        </row>
        <row r="202">
          <cell r="B202">
            <v>36041</v>
          </cell>
          <cell r="G202">
            <v>0</v>
          </cell>
          <cell r="K202">
            <v>0</v>
          </cell>
          <cell r="P202">
            <v>0</v>
          </cell>
          <cell r="Q202">
            <v>0</v>
          </cell>
          <cell r="R202">
            <v>0</v>
          </cell>
          <cell r="S202">
            <v>0</v>
          </cell>
          <cell r="Y202">
            <v>0</v>
          </cell>
          <cell r="Z202">
            <v>0</v>
          </cell>
          <cell r="AA202">
            <v>0</v>
          </cell>
          <cell r="AB202">
            <v>0</v>
          </cell>
          <cell r="AC202">
            <v>0</v>
          </cell>
          <cell r="AD202">
            <v>0</v>
          </cell>
          <cell r="AG202">
            <v>0</v>
          </cell>
          <cell r="AK202">
            <v>0</v>
          </cell>
          <cell r="AS202">
            <v>0</v>
          </cell>
          <cell r="AT202">
            <v>0</v>
          </cell>
          <cell r="AU202">
            <v>0</v>
          </cell>
          <cell r="AW202">
            <v>0</v>
          </cell>
          <cell r="AX202">
            <v>0</v>
          </cell>
          <cell r="AY202">
            <v>0</v>
          </cell>
          <cell r="AZ202">
            <v>0</v>
          </cell>
          <cell r="BA202">
            <v>7466794.5</v>
          </cell>
          <cell r="BB202">
            <v>0</v>
          </cell>
          <cell r="BE202">
            <v>0</v>
          </cell>
          <cell r="BF202">
            <v>0</v>
          </cell>
          <cell r="BG202">
            <v>0</v>
          </cell>
          <cell r="BH202">
            <v>0</v>
          </cell>
          <cell r="BI202">
            <v>0</v>
          </cell>
          <cell r="BJ202">
            <v>0</v>
          </cell>
          <cell r="BM202">
            <v>0</v>
          </cell>
          <cell r="BN202">
            <v>0</v>
          </cell>
          <cell r="BO202">
            <v>0</v>
          </cell>
          <cell r="BP202">
            <v>0</v>
          </cell>
          <cell r="BQ202">
            <v>0</v>
          </cell>
          <cell r="BR202">
            <v>0</v>
          </cell>
          <cell r="BT202">
            <v>0</v>
          </cell>
          <cell r="BU202">
            <v>0</v>
          </cell>
          <cell r="BW202">
            <v>0</v>
          </cell>
          <cell r="BX202">
            <v>0</v>
          </cell>
          <cell r="BY202">
            <v>0</v>
          </cell>
        </row>
        <row r="203">
          <cell r="B203">
            <v>36042</v>
          </cell>
          <cell r="G203">
            <v>0</v>
          </cell>
          <cell r="K203">
            <v>0</v>
          </cell>
          <cell r="P203">
            <v>0</v>
          </cell>
          <cell r="Q203">
            <v>0</v>
          </cell>
          <cell r="R203">
            <v>0</v>
          </cell>
          <cell r="S203">
            <v>0</v>
          </cell>
          <cell r="Y203">
            <v>0</v>
          </cell>
          <cell r="Z203">
            <v>0</v>
          </cell>
          <cell r="AA203">
            <v>0</v>
          </cell>
          <cell r="AB203">
            <v>0</v>
          </cell>
          <cell r="AC203">
            <v>0</v>
          </cell>
          <cell r="AD203">
            <v>0</v>
          </cell>
          <cell r="AG203">
            <v>0</v>
          </cell>
          <cell r="AK203">
            <v>0</v>
          </cell>
          <cell r="AS203">
            <v>0</v>
          </cell>
          <cell r="AT203">
            <v>0</v>
          </cell>
          <cell r="AU203">
            <v>0</v>
          </cell>
          <cell r="AW203">
            <v>0</v>
          </cell>
          <cell r="AX203">
            <v>0</v>
          </cell>
          <cell r="AY203">
            <v>0</v>
          </cell>
          <cell r="AZ203">
            <v>0</v>
          </cell>
          <cell r="BA203">
            <v>7519071.5</v>
          </cell>
          <cell r="BB203">
            <v>0</v>
          </cell>
          <cell r="BE203">
            <v>0</v>
          </cell>
          <cell r="BF203">
            <v>0</v>
          </cell>
          <cell r="BG203">
            <v>0</v>
          </cell>
          <cell r="BH203">
            <v>0</v>
          </cell>
          <cell r="BI203">
            <v>0</v>
          </cell>
          <cell r="BJ203">
            <v>0</v>
          </cell>
          <cell r="BM203">
            <v>0</v>
          </cell>
          <cell r="BN203">
            <v>0</v>
          </cell>
          <cell r="BO203">
            <v>0</v>
          </cell>
          <cell r="BP203">
            <v>0</v>
          </cell>
          <cell r="BQ203">
            <v>0</v>
          </cell>
          <cell r="BR203">
            <v>0</v>
          </cell>
          <cell r="BT203">
            <v>0</v>
          </cell>
          <cell r="BU203">
            <v>0</v>
          </cell>
          <cell r="BW203">
            <v>0</v>
          </cell>
          <cell r="BX203">
            <v>0</v>
          </cell>
          <cell r="BY203">
            <v>0</v>
          </cell>
        </row>
        <row r="204">
          <cell r="B204">
            <v>36045</v>
          </cell>
          <cell r="G204">
            <v>0</v>
          </cell>
          <cell r="K204">
            <v>0</v>
          </cell>
          <cell r="P204">
            <v>0</v>
          </cell>
          <cell r="Q204">
            <v>0</v>
          </cell>
          <cell r="R204">
            <v>0</v>
          </cell>
          <cell r="S204">
            <v>0</v>
          </cell>
          <cell r="Y204">
            <v>0</v>
          </cell>
          <cell r="Z204">
            <v>0</v>
          </cell>
          <cell r="AA204">
            <v>0</v>
          </cell>
          <cell r="AB204">
            <v>0</v>
          </cell>
          <cell r="AC204">
            <v>0</v>
          </cell>
          <cell r="AD204">
            <v>0</v>
          </cell>
          <cell r="AG204">
            <v>0</v>
          </cell>
          <cell r="AK204">
            <v>0</v>
          </cell>
          <cell r="AS204">
            <v>0</v>
          </cell>
          <cell r="AT204">
            <v>0</v>
          </cell>
          <cell r="AU204">
            <v>0</v>
          </cell>
          <cell r="AW204">
            <v>0</v>
          </cell>
          <cell r="AX204">
            <v>0</v>
          </cell>
          <cell r="AY204">
            <v>0</v>
          </cell>
          <cell r="AZ204">
            <v>0</v>
          </cell>
          <cell r="BA204">
            <v>7520490.5</v>
          </cell>
          <cell r="BB204">
            <v>0</v>
          </cell>
          <cell r="BE204">
            <v>0</v>
          </cell>
          <cell r="BF204">
            <v>0</v>
          </cell>
          <cell r="BG204">
            <v>0</v>
          </cell>
          <cell r="BH204">
            <v>0</v>
          </cell>
          <cell r="BI204">
            <v>0</v>
          </cell>
          <cell r="BJ204">
            <v>0</v>
          </cell>
          <cell r="BM204">
            <v>0</v>
          </cell>
          <cell r="BN204">
            <v>0</v>
          </cell>
          <cell r="BO204">
            <v>0</v>
          </cell>
          <cell r="BP204">
            <v>0</v>
          </cell>
          <cell r="BQ204">
            <v>0</v>
          </cell>
          <cell r="BR204">
            <v>0</v>
          </cell>
          <cell r="BT204">
            <v>0</v>
          </cell>
          <cell r="BU204">
            <v>0</v>
          </cell>
          <cell r="BW204">
            <v>0</v>
          </cell>
          <cell r="BX204">
            <v>0</v>
          </cell>
          <cell r="BY204">
            <v>0</v>
          </cell>
        </row>
        <row r="205">
          <cell r="B205">
            <v>36046</v>
          </cell>
          <cell r="G205">
            <v>0</v>
          </cell>
          <cell r="K205">
            <v>0</v>
          </cell>
          <cell r="P205">
            <v>0</v>
          </cell>
          <cell r="Q205">
            <v>0</v>
          </cell>
          <cell r="R205">
            <v>0</v>
          </cell>
          <cell r="S205">
            <v>0</v>
          </cell>
          <cell r="Y205">
            <v>0</v>
          </cell>
          <cell r="Z205">
            <v>0</v>
          </cell>
          <cell r="AA205">
            <v>0</v>
          </cell>
          <cell r="AB205">
            <v>0</v>
          </cell>
          <cell r="AC205">
            <v>0</v>
          </cell>
          <cell r="AD205">
            <v>0</v>
          </cell>
          <cell r="AG205">
            <v>0</v>
          </cell>
          <cell r="AK205">
            <v>0</v>
          </cell>
          <cell r="AS205">
            <v>0</v>
          </cell>
          <cell r="AT205">
            <v>0</v>
          </cell>
          <cell r="AU205">
            <v>0</v>
          </cell>
          <cell r="AW205">
            <v>0</v>
          </cell>
          <cell r="AX205">
            <v>0</v>
          </cell>
          <cell r="AY205">
            <v>0</v>
          </cell>
          <cell r="AZ205">
            <v>0</v>
          </cell>
          <cell r="BA205">
            <v>7548607.5</v>
          </cell>
          <cell r="BB205">
            <v>0</v>
          </cell>
          <cell r="BE205">
            <v>0</v>
          </cell>
          <cell r="BF205">
            <v>0</v>
          </cell>
          <cell r="BG205">
            <v>0</v>
          </cell>
          <cell r="BH205">
            <v>0</v>
          </cell>
          <cell r="BI205">
            <v>0</v>
          </cell>
          <cell r="BJ205">
            <v>0</v>
          </cell>
          <cell r="BM205">
            <v>0</v>
          </cell>
          <cell r="BN205">
            <v>0</v>
          </cell>
          <cell r="BO205">
            <v>0</v>
          </cell>
          <cell r="BP205">
            <v>0</v>
          </cell>
          <cell r="BQ205">
            <v>0</v>
          </cell>
          <cell r="BR205">
            <v>0</v>
          </cell>
          <cell r="BT205">
            <v>0</v>
          </cell>
          <cell r="BU205">
            <v>0</v>
          </cell>
          <cell r="BW205">
            <v>0</v>
          </cell>
          <cell r="BX205">
            <v>0</v>
          </cell>
          <cell r="BY205">
            <v>0</v>
          </cell>
        </row>
        <row r="206">
          <cell r="B206">
            <v>36047</v>
          </cell>
          <cell r="G206">
            <v>0</v>
          </cell>
          <cell r="K206">
            <v>0</v>
          </cell>
          <cell r="P206">
            <v>0</v>
          </cell>
          <cell r="Q206">
            <v>0</v>
          </cell>
          <cell r="R206">
            <v>0</v>
          </cell>
          <cell r="S206">
            <v>0</v>
          </cell>
          <cell r="Y206">
            <v>0</v>
          </cell>
          <cell r="Z206">
            <v>0</v>
          </cell>
          <cell r="AA206">
            <v>0</v>
          </cell>
          <cell r="AB206">
            <v>0</v>
          </cell>
          <cell r="AC206">
            <v>0</v>
          </cell>
          <cell r="AD206">
            <v>0</v>
          </cell>
          <cell r="AG206">
            <v>0</v>
          </cell>
          <cell r="AK206">
            <v>0</v>
          </cell>
          <cell r="AS206">
            <v>0</v>
          </cell>
          <cell r="AT206">
            <v>0</v>
          </cell>
          <cell r="AU206">
            <v>0</v>
          </cell>
          <cell r="AW206">
            <v>0</v>
          </cell>
          <cell r="AX206">
            <v>0</v>
          </cell>
          <cell r="AY206">
            <v>0</v>
          </cell>
          <cell r="AZ206">
            <v>0</v>
          </cell>
          <cell r="BA206">
            <v>7569092.5</v>
          </cell>
          <cell r="BB206">
            <v>0</v>
          </cell>
          <cell r="BE206">
            <v>0</v>
          </cell>
          <cell r="BF206">
            <v>0</v>
          </cell>
          <cell r="BG206">
            <v>0</v>
          </cell>
          <cell r="BH206">
            <v>0</v>
          </cell>
          <cell r="BI206">
            <v>0</v>
          </cell>
          <cell r="BJ206">
            <v>0</v>
          </cell>
          <cell r="BM206">
            <v>0</v>
          </cell>
          <cell r="BN206">
            <v>0</v>
          </cell>
          <cell r="BO206">
            <v>0</v>
          </cell>
          <cell r="BP206">
            <v>0</v>
          </cell>
          <cell r="BQ206">
            <v>0</v>
          </cell>
          <cell r="BR206">
            <v>0</v>
          </cell>
          <cell r="BT206">
            <v>0</v>
          </cell>
          <cell r="BU206">
            <v>0</v>
          </cell>
          <cell r="BW206">
            <v>0</v>
          </cell>
          <cell r="BX206">
            <v>0</v>
          </cell>
          <cell r="BY206">
            <v>0</v>
          </cell>
        </row>
        <row r="207">
          <cell r="B207">
            <v>36048</v>
          </cell>
          <cell r="G207">
            <v>0</v>
          </cell>
          <cell r="K207">
            <v>0</v>
          </cell>
          <cell r="P207">
            <v>0</v>
          </cell>
          <cell r="Q207">
            <v>0</v>
          </cell>
          <cell r="R207">
            <v>0</v>
          </cell>
          <cell r="S207">
            <v>0</v>
          </cell>
          <cell r="Y207">
            <v>0</v>
          </cell>
          <cell r="Z207">
            <v>0</v>
          </cell>
          <cell r="AA207">
            <v>0</v>
          </cell>
          <cell r="AB207">
            <v>0</v>
          </cell>
          <cell r="AC207">
            <v>0</v>
          </cell>
          <cell r="AD207">
            <v>0</v>
          </cell>
          <cell r="AG207">
            <v>0</v>
          </cell>
          <cell r="AK207">
            <v>0</v>
          </cell>
          <cell r="AS207">
            <v>0</v>
          </cell>
          <cell r="AT207">
            <v>0</v>
          </cell>
          <cell r="AU207">
            <v>0</v>
          </cell>
          <cell r="AW207">
            <v>0</v>
          </cell>
          <cell r="AX207">
            <v>0</v>
          </cell>
          <cell r="AY207">
            <v>0</v>
          </cell>
          <cell r="AZ207">
            <v>0</v>
          </cell>
          <cell r="BA207">
            <v>7504474.5</v>
          </cell>
          <cell r="BB207">
            <v>0</v>
          </cell>
          <cell r="BE207">
            <v>0</v>
          </cell>
          <cell r="BF207">
            <v>0</v>
          </cell>
          <cell r="BG207">
            <v>0</v>
          </cell>
          <cell r="BH207">
            <v>0</v>
          </cell>
          <cell r="BI207">
            <v>0</v>
          </cell>
          <cell r="BJ207">
            <v>0</v>
          </cell>
          <cell r="BM207">
            <v>0</v>
          </cell>
          <cell r="BN207">
            <v>0</v>
          </cell>
          <cell r="BO207">
            <v>0</v>
          </cell>
          <cell r="BP207">
            <v>0</v>
          </cell>
          <cell r="BQ207">
            <v>0</v>
          </cell>
          <cell r="BR207">
            <v>0</v>
          </cell>
          <cell r="BT207">
            <v>0</v>
          </cell>
          <cell r="BU207">
            <v>0</v>
          </cell>
          <cell r="BW207">
            <v>0</v>
          </cell>
          <cell r="BX207">
            <v>0</v>
          </cell>
          <cell r="BY207">
            <v>0</v>
          </cell>
        </row>
        <row r="208">
          <cell r="B208">
            <v>36049</v>
          </cell>
          <cell r="G208">
            <v>0</v>
          </cell>
          <cell r="K208">
            <v>0</v>
          </cell>
          <cell r="P208">
            <v>0</v>
          </cell>
          <cell r="Q208">
            <v>0</v>
          </cell>
          <cell r="R208">
            <v>0</v>
          </cell>
          <cell r="S208">
            <v>0</v>
          </cell>
          <cell r="Y208">
            <v>0</v>
          </cell>
          <cell r="Z208">
            <v>0</v>
          </cell>
          <cell r="AA208">
            <v>0</v>
          </cell>
          <cell r="AB208">
            <v>0</v>
          </cell>
          <cell r="AC208">
            <v>0</v>
          </cell>
          <cell r="AD208">
            <v>0</v>
          </cell>
          <cell r="AG208">
            <v>0</v>
          </cell>
          <cell r="AK208">
            <v>0</v>
          </cell>
          <cell r="AS208">
            <v>0</v>
          </cell>
          <cell r="AT208">
            <v>0</v>
          </cell>
          <cell r="AU208">
            <v>0</v>
          </cell>
          <cell r="AW208">
            <v>0</v>
          </cell>
          <cell r="AX208">
            <v>0</v>
          </cell>
          <cell r="AY208">
            <v>0</v>
          </cell>
          <cell r="AZ208">
            <v>0</v>
          </cell>
          <cell r="BA208">
            <v>7777568.5</v>
          </cell>
          <cell r="BB208">
            <v>0</v>
          </cell>
          <cell r="BE208">
            <v>0</v>
          </cell>
          <cell r="BF208">
            <v>0</v>
          </cell>
          <cell r="BG208">
            <v>0</v>
          </cell>
          <cell r="BH208">
            <v>0</v>
          </cell>
          <cell r="BI208">
            <v>0</v>
          </cell>
          <cell r="BJ208">
            <v>0</v>
          </cell>
          <cell r="BM208">
            <v>0</v>
          </cell>
          <cell r="BN208">
            <v>0</v>
          </cell>
          <cell r="BO208">
            <v>0</v>
          </cell>
          <cell r="BP208">
            <v>0</v>
          </cell>
          <cell r="BQ208">
            <v>0</v>
          </cell>
          <cell r="BR208">
            <v>0</v>
          </cell>
          <cell r="BT208">
            <v>0</v>
          </cell>
          <cell r="BU208">
            <v>0</v>
          </cell>
          <cell r="BW208">
            <v>0</v>
          </cell>
          <cell r="BX208">
            <v>0</v>
          </cell>
          <cell r="BY208">
            <v>0</v>
          </cell>
        </row>
        <row r="209">
          <cell r="B209">
            <v>36052</v>
          </cell>
          <cell r="G209">
            <v>0</v>
          </cell>
          <cell r="K209">
            <v>0</v>
          </cell>
          <cell r="P209">
            <v>0</v>
          </cell>
          <cell r="Q209">
            <v>0</v>
          </cell>
          <cell r="R209">
            <v>0</v>
          </cell>
          <cell r="S209">
            <v>0</v>
          </cell>
          <cell r="Y209">
            <v>0</v>
          </cell>
          <cell r="Z209">
            <v>0</v>
          </cell>
          <cell r="AA209">
            <v>0</v>
          </cell>
          <cell r="AB209">
            <v>0</v>
          </cell>
          <cell r="AC209">
            <v>0</v>
          </cell>
          <cell r="AD209">
            <v>0</v>
          </cell>
          <cell r="AG209">
            <v>0</v>
          </cell>
          <cell r="AK209">
            <v>0</v>
          </cell>
          <cell r="AS209">
            <v>0</v>
          </cell>
          <cell r="AT209">
            <v>0</v>
          </cell>
          <cell r="AU209">
            <v>0</v>
          </cell>
          <cell r="AW209">
            <v>0</v>
          </cell>
          <cell r="AX209">
            <v>0</v>
          </cell>
          <cell r="AY209">
            <v>0</v>
          </cell>
          <cell r="AZ209">
            <v>0</v>
          </cell>
          <cell r="BA209">
            <v>7704541.5</v>
          </cell>
          <cell r="BB209">
            <v>0</v>
          </cell>
          <cell r="BE209">
            <v>0</v>
          </cell>
          <cell r="BF209">
            <v>0</v>
          </cell>
          <cell r="BG209">
            <v>0</v>
          </cell>
          <cell r="BH209">
            <v>0</v>
          </cell>
          <cell r="BI209">
            <v>0</v>
          </cell>
          <cell r="BJ209">
            <v>0</v>
          </cell>
          <cell r="BM209">
            <v>0</v>
          </cell>
          <cell r="BN209">
            <v>0</v>
          </cell>
          <cell r="BO209">
            <v>0</v>
          </cell>
          <cell r="BP209">
            <v>0</v>
          </cell>
          <cell r="BQ209">
            <v>0</v>
          </cell>
          <cell r="BR209">
            <v>0</v>
          </cell>
          <cell r="BT209">
            <v>0</v>
          </cell>
          <cell r="BU209">
            <v>0</v>
          </cell>
          <cell r="BW209">
            <v>0</v>
          </cell>
          <cell r="BX209">
            <v>0</v>
          </cell>
          <cell r="BY209">
            <v>0</v>
          </cell>
        </row>
        <row r="210">
          <cell r="B210">
            <v>36053</v>
          </cell>
          <cell r="G210">
            <v>0</v>
          </cell>
          <cell r="K210">
            <v>0</v>
          </cell>
          <cell r="P210">
            <v>0</v>
          </cell>
          <cell r="Q210">
            <v>0</v>
          </cell>
          <cell r="R210">
            <v>0</v>
          </cell>
          <cell r="S210">
            <v>0</v>
          </cell>
          <cell r="Y210">
            <v>0</v>
          </cell>
          <cell r="Z210">
            <v>0</v>
          </cell>
          <cell r="AA210">
            <v>0</v>
          </cell>
          <cell r="AB210">
            <v>0</v>
          </cell>
          <cell r="AC210">
            <v>0</v>
          </cell>
          <cell r="AD210">
            <v>0</v>
          </cell>
          <cell r="AG210">
            <v>0</v>
          </cell>
          <cell r="AK210">
            <v>0</v>
          </cell>
          <cell r="AS210">
            <v>0</v>
          </cell>
          <cell r="AT210">
            <v>0</v>
          </cell>
          <cell r="AU210">
            <v>0</v>
          </cell>
          <cell r="AW210">
            <v>0</v>
          </cell>
          <cell r="AX210">
            <v>0</v>
          </cell>
          <cell r="AY210">
            <v>0</v>
          </cell>
          <cell r="AZ210">
            <v>0</v>
          </cell>
          <cell r="BA210">
            <v>8068513.5</v>
          </cell>
          <cell r="BB210">
            <v>0</v>
          </cell>
          <cell r="BE210">
            <v>0</v>
          </cell>
          <cell r="BF210">
            <v>0</v>
          </cell>
          <cell r="BG210">
            <v>0</v>
          </cell>
          <cell r="BH210">
            <v>0</v>
          </cell>
          <cell r="BI210">
            <v>0</v>
          </cell>
          <cell r="BJ210">
            <v>0</v>
          </cell>
          <cell r="BM210">
            <v>0</v>
          </cell>
          <cell r="BN210">
            <v>0</v>
          </cell>
          <cell r="BO210">
            <v>0</v>
          </cell>
          <cell r="BP210">
            <v>0</v>
          </cell>
          <cell r="BQ210">
            <v>0</v>
          </cell>
          <cell r="BR210">
            <v>0</v>
          </cell>
          <cell r="BT210">
            <v>0</v>
          </cell>
          <cell r="BU210">
            <v>0</v>
          </cell>
          <cell r="BW210">
            <v>0</v>
          </cell>
          <cell r="BX210">
            <v>0</v>
          </cell>
          <cell r="BY210">
            <v>0</v>
          </cell>
        </row>
        <row r="211">
          <cell r="B211">
            <v>36054</v>
          </cell>
          <cell r="G211">
            <v>0</v>
          </cell>
          <cell r="K211">
            <v>0</v>
          </cell>
          <cell r="P211">
            <v>0</v>
          </cell>
          <cell r="Q211">
            <v>0</v>
          </cell>
          <cell r="R211">
            <v>0</v>
          </cell>
          <cell r="S211">
            <v>0</v>
          </cell>
          <cell r="Y211">
            <v>0</v>
          </cell>
          <cell r="Z211">
            <v>0</v>
          </cell>
          <cell r="AA211">
            <v>0</v>
          </cell>
          <cell r="AB211">
            <v>0</v>
          </cell>
          <cell r="AC211">
            <v>0</v>
          </cell>
          <cell r="AD211">
            <v>0</v>
          </cell>
          <cell r="AG211">
            <v>0</v>
          </cell>
          <cell r="AK211">
            <v>0</v>
          </cell>
          <cell r="AS211">
            <v>0</v>
          </cell>
          <cell r="AT211">
            <v>0</v>
          </cell>
          <cell r="AU211">
            <v>0</v>
          </cell>
          <cell r="AW211">
            <v>0</v>
          </cell>
          <cell r="AX211">
            <v>0</v>
          </cell>
          <cell r="AY211">
            <v>0</v>
          </cell>
          <cell r="AZ211">
            <v>0</v>
          </cell>
          <cell r="BA211">
            <v>8083758.5</v>
          </cell>
          <cell r="BB211">
            <v>0</v>
          </cell>
          <cell r="BE211">
            <v>0</v>
          </cell>
          <cell r="BF211">
            <v>0</v>
          </cell>
          <cell r="BG211">
            <v>0</v>
          </cell>
          <cell r="BH211">
            <v>0</v>
          </cell>
          <cell r="BI211">
            <v>0</v>
          </cell>
          <cell r="BJ211">
            <v>0</v>
          </cell>
          <cell r="BM211">
            <v>0</v>
          </cell>
          <cell r="BN211">
            <v>0</v>
          </cell>
          <cell r="BO211">
            <v>0</v>
          </cell>
          <cell r="BP211">
            <v>0</v>
          </cell>
          <cell r="BQ211">
            <v>0</v>
          </cell>
          <cell r="BR211">
            <v>0</v>
          </cell>
          <cell r="BT211">
            <v>0</v>
          </cell>
          <cell r="BU211">
            <v>0</v>
          </cell>
          <cell r="BW211">
            <v>0</v>
          </cell>
          <cell r="BX211">
            <v>0</v>
          </cell>
          <cell r="BY211">
            <v>0</v>
          </cell>
        </row>
        <row r="212">
          <cell r="B212">
            <v>36055</v>
          </cell>
          <cell r="G212">
            <v>0</v>
          </cell>
          <cell r="K212">
            <v>0</v>
          </cell>
          <cell r="P212">
            <v>0</v>
          </cell>
          <cell r="Q212">
            <v>0</v>
          </cell>
          <cell r="R212">
            <v>0</v>
          </cell>
          <cell r="S212">
            <v>0</v>
          </cell>
          <cell r="Y212">
            <v>0</v>
          </cell>
          <cell r="Z212">
            <v>0</v>
          </cell>
          <cell r="AA212">
            <v>0</v>
          </cell>
          <cell r="AB212">
            <v>0</v>
          </cell>
          <cell r="AC212">
            <v>0</v>
          </cell>
          <cell r="AD212">
            <v>0</v>
          </cell>
          <cell r="AG212">
            <v>0</v>
          </cell>
          <cell r="AK212">
            <v>0</v>
          </cell>
          <cell r="AS212">
            <v>0</v>
          </cell>
          <cell r="AT212">
            <v>0</v>
          </cell>
          <cell r="AU212">
            <v>0</v>
          </cell>
          <cell r="AW212">
            <v>0</v>
          </cell>
          <cell r="AX212">
            <v>0</v>
          </cell>
          <cell r="AY212">
            <v>0</v>
          </cell>
          <cell r="AZ212">
            <v>0</v>
          </cell>
          <cell r="BA212">
            <v>8143957.5</v>
          </cell>
          <cell r="BB212">
            <v>0</v>
          </cell>
          <cell r="BE212">
            <v>0</v>
          </cell>
          <cell r="BF212">
            <v>0</v>
          </cell>
          <cell r="BG212">
            <v>0</v>
          </cell>
          <cell r="BH212">
            <v>0</v>
          </cell>
          <cell r="BI212">
            <v>0</v>
          </cell>
          <cell r="BJ212">
            <v>0</v>
          </cell>
          <cell r="BM212">
            <v>0</v>
          </cell>
          <cell r="BN212">
            <v>0</v>
          </cell>
          <cell r="BO212">
            <v>0</v>
          </cell>
          <cell r="BP212">
            <v>0</v>
          </cell>
          <cell r="BQ212">
            <v>0</v>
          </cell>
          <cell r="BR212">
            <v>0</v>
          </cell>
          <cell r="BT212">
            <v>0</v>
          </cell>
          <cell r="BU212">
            <v>0</v>
          </cell>
          <cell r="BW212">
            <v>0</v>
          </cell>
          <cell r="BX212">
            <v>0</v>
          </cell>
          <cell r="BY212">
            <v>0</v>
          </cell>
        </row>
        <row r="213">
          <cell r="B213">
            <v>36056</v>
          </cell>
          <cell r="G213">
            <v>0</v>
          </cell>
          <cell r="K213">
            <v>0</v>
          </cell>
          <cell r="P213">
            <v>0</v>
          </cell>
          <cell r="Q213">
            <v>0</v>
          </cell>
          <cell r="R213">
            <v>0</v>
          </cell>
          <cell r="S213">
            <v>0</v>
          </cell>
          <cell r="Y213">
            <v>0</v>
          </cell>
          <cell r="Z213">
            <v>0</v>
          </cell>
          <cell r="AA213">
            <v>0</v>
          </cell>
          <cell r="AB213">
            <v>0</v>
          </cell>
          <cell r="AC213">
            <v>0</v>
          </cell>
          <cell r="AD213">
            <v>0</v>
          </cell>
          <cell r="AG213">
            <v>0</v>
          </cell>
          <cell r="AK213">
            <v>0</v>
          </cell>
          <cell r="AS213">
            <v>0</v>
          </cell>
          <cell r="AT213">
            <v>0</v>
          </cell>
          <cell r="AU213">
            <v>0</v>
          </cell>
          <cell r="AW213">
            <v>0</v>
          </cell>
          <cell r="AX213">
            <v>0</v>
          </cell>
          <cell r="AY213">
            <v>0</v>
          </cell>
          <cell r="AZ213">
            <v>0</v>
          </cell>
          <cell r="BA213">
            <v>8192560.5</v>
          </cell>
          <cell r="BB213">
            <v>0</v>
          </cell>
          <cell r="BE213">
            <v>0</v>
          </cell>
          <cell r="BF213">
            <v>0</v>
          </cell>
          <cell r="BG213">
            <v>0</v>
          </cell>
          <cell r="BH213">
            <v>0</v>
          </cell>
          <cell r="BI213">
            <v>0</v>
          </cell>
          <cell r="BJ213">
            <v>0</v>
          </cell>
          <cell r="BM213">
            <v>0</v>
          </cell>
          <cell r="BN213">
            <v>0</v>
          </cell>
          <cell r="BO213">
            <v>0</v>
          </cell>
          <cell r="BP213">
            <v>0</v>
          </cell>
          <cell r="BQ213">
            <v>0</v>
          </cell>
          <cell r="BR213">
            <v>0</v>
          </cell>
          <cell r="BT213">
            <v>0</v>
          </cell>
          <cell r="BU213">
            <v>0</v>
          </cell>
          <cell r="BW213">
            <v>0</v>
          </cell>
          <cell r="BX213">
            <v>0</v>
          </cell>
          <cell r="BY213">
            <v>0</v>
          </cell>
        </row>
        <row r="214">
          <cell r="B214">
            <v>36059</v>
          </cell>
          <cell r="G214">
            <v>0</v>
          </cell>
          <cell r="K214">
            <v>0</v>
          </cell>
          <cell r="P214">
            <v>0</v>
          </cell>
          <cell r="Q214">
            <v>0</v>
          </cell>
          <cell r="R214">
            <v>0</v>
          </cell>
          <cell r="S214">
            <v>0</v>
          </cell>
          <cell r="Y214">
            <v>0</v>
          </cell>
          <cell r="Z214">
            <v>0</v>
          </cell>
          <cell r="AA214">
            <v>0</v>
          </cell>
          <cell r="AB214">
            <v>0</v>
          </cell>
          <cell r="AC214">
            <v>0</v>
          </cell>
          <cell r="AD214">
            <v>0</v>
          </cell>
          <cell r="AG214">
            <v>0</v>
          </cell>
          <cell r="AK214">
            <v>0</v>
          </cell>
          <cell r="AS214">
            <v>0</v>
          </cell>
          <cell r="AT214">
            <v>0</v>
          </cell>
          <cell r="AU214">
            <v>0</v>
          </cell>
          <cell r="AW214">
            <v>0</v>
          </cell>
          <cell r="AX214">
            <v>0</v>
          </cell>
          <cell r="AY214">
            <v>0</v>
          </cell>
          <cell r="AZ214">
            <v>0</v>
          </cell>
          <cell r="BA214">
            <v>8269069.5</v>
          </cell>
          <cell r="BB214">
            <v>0</v>
          </cell>
          <cell r="BE214">
            <v>0</v>
          </cell>
          <cell r="BF214">
            <v>0</v>
          </cell>
          <cell r="BG214">
            <v>0</v>
          </cell>
          <cell r="BH214">
            <v>0</v>
          </cell>
          <cell r="BI214">
            <v>0</v>
          </cell>
          <cell r="BJ214">
            <v>0</v>
          </cell>
          <cell r="BM214">
            <v>0</v>
          </cell>
          <cell r="BN214">
            <v>0</v>
          </cell>
          <cell r="BO214">
            <v>0</v>
          </cell>
          <cell r="BP214">
            <v>0</v>
          </cell>
          <cell r="BQ214">
            <v>0</v>
          </cell>
          <cell r="BR214">
            <v>0</v>
          </cell>
          <cell r="BT214">
            <v>0</v>
          </cell>
          <cell r="BU214">
            <v>0</v>
          </cell>
          <cell r="BW214">
            <v>0</v>
          </cell>
          <cell r="BX214">
            <v>0</v>
          </cell>
          <cell r="BY214">
            <v>0</v>
          </cell>
        </row>
        <row r="215">
          <cell r="B215">
            <v>36060</v>
          </cell>
          <cell r="G215">
            <v>0</v>
          </cell>
          <cell r="K215">
            <v>0</v>
          </cell>
          <cell r="P215">
            <v>0</v>
          </cell>
          <cell r="Q215">
            <v>0</v>
          </cell>
          <cell r="R215">
            <v>0</v>
          </cell>
          <cell r="S215">
            <v>0</v>
          </cell>
          <cell r="Y215">
            <v>0</v>
          </cell>
          <cell r="Z215">
            <v>0</v>
          </cell>
          <cell r="AA215">
            <v>0</v>
          </cell>
          <cell r="AB215">
            <v>0</v>
          </cell>
          <cell r="AC215">
            <v>0</v>
          </cell>
          <cell r="AD215">
            <v>0</v>
          </cell>
          <cell r="AG215">
            <v>0</v>
          </cell>
          <cell r="AK215">
            <v>0</v>
          </cell>
          <cell r="AS215">
            <v>0</v>
          </cell>
          <cell r="AT215">
            <v>0</v>
          </cell>
          <cell r="AU215">
            <v>0</v>
          </cell>
          <cell r="AW215">
            <v>0</v>
          </cell>
          <cell r="AX215">
            <v>0</v>
          </cell>
          <cell r="AY215">
            <v>0</v>
          </cell>
          <cell r="AZ215">
            <v>0</v>
          </cell>
          <cell r="BA215">
            <v>8274088.5</v>
          </cell>
          <cell r="BB215">
            <v>0</v>
          </cell>
          <cell r="BE215">
            <v>0</v>
          </cell>
          <cell r="BF215">
            <v>0</v>
          </cell>
          <cell r="BG215">
            <v>0</v>
          </cell>
          <cell r="BH215">
            <v>0</v>
          </cell>
          <cell r="BI215">
            <v>0</v>
          </cell>
          <cell r="BJ215">
            <v>0</v>
          </cell>
          <cell r="BM215">
            <v>0</v>
          </cell>
          <cell r="BN215">
            <v>0</v>
          </cell>
          <cell r="BO215">
            <v>0</v>
          </cell>
          <cell r="BP215">
            <v>0</v>
          </cell>
          <cell r="BQ215">
            <v>0</v>
          </cell>
          <cell r="BR215">
            <v>0</v>
          </cell>
          <cell r="BT215">
            <v>0</v>
          </cell>
          <cell r="BU215">
            <v>0</v>
          </cell>
          <cell r="BW215">
            <v>0</v>
          </cell>
          <cell r="BX215">
            <v>0</v>
          </cell>
          <cell r="BY215">
            <v>0</v>
          </cell>
        </row>
        <row r="216">
          <cell r="B216">
            <v>36061</v>
          </cell>
          <cell r="G216">
            <v>0</v>
          </cell>
          <cell r="K216">
            <v>0</v>
          </cell>
          <cell r="P216">
            <v>0</v>
          </cell>
          <cell r="Q216">
            <v>0</v>
          </cell>
          <cell r="R216">
            <v>0</v>
          </cell>
          <cell r="S216">
            <v>0</v>
          </cell>
          <cell r="Y216">
            <v>0</v>
          </cell>
          <cell r="Z216">
            <v>0</v>
          </cell>
          <cell r="AA216">
            <v>0</v>
          </cell>
          <cell r="AB216">
            <v>0</v>
          </cell>
          <cell r="AC216">
            <v>0</v>
          </cell>
          <cell r="AD216">
            <v>0</v>
          </cell>
          <cell r="AG216">
            <v>0</v>
          </cell>
          <cell r="AK216">
            <v>0</v>
          </cell>
          <cell r="AS216">
            <v>0</v>
          </cell>
          <cell r="AT216">
            <v>0</v>
          </cell>
          <cell r="AU216">
            <v>0</v>
          </cell>
          <cell r="AW216">
            <v>0</v>
          </cell>
          <cell r="AX216">
            <v>0</v>
          </cell>
          <cell r="AY216">
            <v>0</v>
          </cell>
          <cell r="AZ216">
            <v>0</v>
          </cell>
          <cell r="BA216">
            <v>8382540.5</v>
          </cell>
          <cell r="BB216">
            <v>0</v>
          </cell>
          <cell r="BE216">
            <v>0</v>
          </cell>
          <cell r="BF216">
            <v>0</v>
          </cell>
          <cell r="BG216">
            <v>0</v>
          </cell>
          <cell r="BH216">
            <v>0</v>
          </cell>
          <cell r="BI216">
            <v>0</v>
          </cell>
          <cell r="BJ216">
            <v>0</v>
          </cell>
          <cell r="BM216">
            <v>0</v>
          </cell>
          <cell r="BN216">
            <v>0</v>
          </cell>
          <cell r="BO216">
            <v>0</v>
          </cell>
          <cell r="BP216">
            <v>0</v>
          </cell>
          <cell r="BQ216">
            <v>0</v>
          </cell>
          <cell r="BR216">
            <v>0</v>
          </cell>
          <cell r="BT216">
            <v>0</v>
          </cell>
          <cell r="BU216">
            <v>0</v>
          </cell>
          <cell r="BW216">
            <v>0</v>
          </cell>
          <cell r="BX216">
            <v>0</v>
          </cell>
          <cell r="BY216">
            <v>0</v>
          </cell>
        </row>
        <row r="217">
          <cell r="B217">
            <v>36062</v>
          </cell>
          <cell r="G217">
            <v>0</v>
          </cell>
          <cell r="K217">
            <v>0</v>
          </cell>
          <cell r="P217">
            <v>0</v>
          </cell>
          <cell r="Q217">
            <v>0</v>
          </cell>
          <cell r="R217">
            <v>0</v>
          </cell>
          <cell r="S217">
            <v>0</v>
          </cell>
          <cell r="Y217">
            <v>0</v>
          </cell>
          <cell r="Z217">
            <v>0</v>
          </cell>
          <cell r="AA217">
            <v>0</v>
          </cell>
          <cell r="AB217">
            <v>0</v>
          </cell>
          <cell r="AC217">
            <v>0</v>
          </cell>
          <cell r="AD217">
            <v>0</v>
          </cell>
          <cell r="AG217">
            <v>0</v>
          </cell>
          <cell r="AK217">
            <v>0</v>
          </cell>
          <cell r="AS217">
            <v>0</v>
          </cell>
          <cell r="AT217">
            <v>0</v>
          </cell>
          <cell r="AU217">
            <v>0</v>
          </cell>
          <cell r="AW217">
            <v>0</v>
          </cell>
          <cell r="AX217">
            <v>0</v>
          </cell>
          <cell r="AY217">
            <v>0</v>
          </cell>
          <cell r="AZ217">
            <v>0</v>
          </cell>
          <cell r="BA217">
            <v>8388669.5</v>
          </cell>
          <cell r="BB217">
            <v>0</v>
          </cell>
          <cell r="BE217">
            <v>0</v>
          </cell>
          <cell r="BF217">
            <v>0</v>
          </cell>
          <cell r="BG217">
            <v>0</v>
          </cell>
          <cell r="BH217">
            <v>0</v>
          </cell>
          <cell r="BI217">
            <v>0</v>
          </cell>
          <cell r="BJ217">
            <v>0</v>
          </cell>
          <cell r="BM217">
            <v>0</v>
          </cell>
          <cell r="BN217">
            <v>0</v>
          </cell>
          <cell r="BO217">
            <v>0</v>
          </cell>
          <cell r="BP217">
            <v>0</v>
          </cell>
          <cell r="BQ217">
            <v>0</v>
          </cell>
          <cell r="BR217">
            <v>0</v>
          </cell>
          <cell r="BT217">
            <v>0</v>
          </cell>
          <cell r="BU217">
            <v>0</v>
          </cell>
          <cell r="BW217">
            <v>0</v>
          </cell>
          <cell r="BX217">
            <v>0</v>
          </cell>
          <cell r="BY217">
            <v>0</v>
          </cell>
        </row>
        <row r="218">
          <cell r="B218">
            <v>36063</v>
          </cell>
          <cell r="G218">
            <v>0</v>
          </cell>
          <cell r="K218">
            <v>0</v>
          </cell>
          <cell r="P218">
            <v>0</v>
          </cell>
          <cell r="Q218">
            <v>0</v>
          </cell>
          <cell r="R218">
            <v>0</v>
          </cell>
          <cell r="S218">
            <v>0</v>
          </cell>
          <cell r="Y218">
            <v>0</v>
          </cell>
          <cell r="Z218">
            <v>0</v>
          </cell>
          <cell r="AA218">
            <v>0</v>
          </cell>
          <cell r="AB218">
            <v>0</v>
          </cell>
          <cell r="AC218">
            <v>0</v>
          </cell>
          <cell r="AD218">
            <v>0</v>
          </cell>
          <cell r="AG218">
            <v>0</v>
          </cell>
          <cell r="AK218">
            <v>0</v>
          </cell>
          <cell r="AS218">
            <v>0</v>
          </cell>
          <cell r="AT218">
            <v>0</v>
          </cell>
          <cell r="AU218">
            <v>0</v>
          </cell>
          <cell r="AW218">
            <v>0</v>
          </cell>
          <cell r="AX218">
            <v>0</v>
          </cell>
          <cell r="AY218">
            <v>0</v>
          </cell>
          <cell r="AZ218">
            <v>0</v>
          </cell>
          <cell r="BA218">
            <v>8396192.5</v>
          </cell>
          <cell r="BB218">
            <v>0</v>
          </cell>
          <cell r="BE218">
            <v>0</v>
          </cell>
          <cell r="BF218">
            <v>0</v>
          </cell>
          <cell r="BG218">
            <v>0</v>
          </cell>
          <cell r="BH218">
            <v>0</v>
          </cell>
          <cell r="BI218">
            <v>0</v>
          </cell>
          <cell r="BJ218">
            <v>0</v>
          </cell>
          <cell r="BM218">
            <v>0</v>
          </cell>
          <cell r="BN218">
            <v>0</v>
          </cell>
          <cell r="BO218">
            <v>0</v>
          </cell>
          <cell r="BP218">
            <v>0</v>
          </cell>
          <cell r="BQ218">
            <v>0</v>
          </cell>
          <cell r="BR218">
            <v>0</v>
          </cell>
          <cell r="BT218">
            <v>0</v>
          </cell>
          <cell r="BU218">
            <v>0</v>
          </cell>
          <cell r="BW218">
            <v>0</v>
          </cell>
          <cell r="BX218">
            <v>0</v>
          </cell>
          <cell r="BY218">
            <v>0</v>
          </cell>
        </row>
        <row r="219">
          <cell r="B219">
            <v>36066</v>
          </cell>
          <cell r="G219">
            <v>0</v>
          </cell>
          <cell r="K219">
            <v>0</v>
          </cell>
          <cell r="P219">
            <v>0</v>
          </cell>
          <cell r="Q219">
            <v>0</v>
          </cell>
          <cell r="R219">
            <v>0</v>
          </cell>
          <cell r="S219">
            <v>0</v>
          </cell>
          <cell r="Y219">
            <v>0</v>
          </cell>
          <cell r="Z219">
            <v>0</v>
          </cell>
          <cell r="AA219">
            <v>0</v>
          </cell>
          <cell r="AB219">
            <v>0</v>
          </cell>
          <cell r="AC219">
            <v>0</v>
          </cell>
          <cell r="AD219">
            <v>0</v>
          </cell>
          <cell r="AG219">
            <v>0</v>
          </cell>
          <cell r="AK219">
            <v>0</v>
          </cell>
          <cell r="AS219">
            <v>0</v>
          </cell>
          <cell r="AT219">
            <v>0</v>
          </cell>
          <cell r="AU219">
            <v>0</v>
          </cell>
          <cell r="AW219">
            <v>0</v>
          </cell>
          <cell r="AX219">
            <v>0</v>
          </cell>
          <cell r="AY219">
            <v>0</v>
          </cell>
          <cell r="AZ219">
            <v>0</v>
          </cell>
          <cell r="BA219">
            <v>8364463.5</v>
          </cell>
          <cell r="BB219">
            <v>0</v>
          </cell>
          <cell r="BE219">
            <v>0</v>
          </cell>
          <cell r="BF219">
            <v>0</v>
          </cell>
          <cell r="BG219">
            <v>0</v>
          </cell>
          <cell r="BH219">
            <v>0</v>
          </cell>
          <cell r="BI219">
            <v>0</v>
          </cell>
          <cell r="BJ219">
            <v>0</v>
          </cell>
          <cell r="BM219">
            <v>0</v>
          </cell>
          <cell r="BN219">
            <v>0</v>
          </cell>
          <cell r="BO219">
            <v>0</v>
          </cell>
          <cell r="BP219">
            <v>0</v>
          </cell>
          <cell r="BQ219">
            <v>0</v>
          </cell>
          <cell r="BR219">
            <v>0</v>
          </cell>
          <cell r="BT219">
            <v>0</v>
          </cell>
          <cell r="BU219">
            <v>0</v>
          </cell>
          <cell r="BW219">
            <v>0</v>
          </cell>
          <cell r="BX219">
            <v>0</v>
          </cell>
          <cell r="BY219">
            <v>0</v>
          </cell>
        </row>
        <row r="220">
          <cell r="B220">
            <v>36067</v>
          </cell>
          <cell r="G220">
            <v>0</v>
          </cell>
          <cell r="K220">
            <v>0</v>
          </cell>
          <cell r="P220">
            <v>0</v>
          </cell>
          <cell r="Q220">
            <v>0</v>
          </cell>
          <cell r="R220">
            <v>0</v>
          </cell>
          <cell r="S220">
            <v>0</v>
          </cell>
          <cell r="Y220">
            <v>0</v>
          </cell>
          <cell r="Z220">
            <v>0</v>
          </cell>
          <cell r="AA220">
            <v>0</v>
          </cell>
          <cell r="AB220">
            <v>0</v>
          </cell>
          <cell r="AC220">
            <v>0</v>
          </cell>
          <cell r="AD220">
            <v>0</v>
          </cell>
          <cell r="AG220">
            <v>0</v>
          </cell>
          <cell r="AK220">
            <v>0</v>
          </cell>
          <cell r="AS220">
            <v>0</v>
          </cell>
          <cell r="AT220">
            <v>0</v>
          </cell>
          <cell r="AU220">
            <v>0</v>
          </cell>
          <cell r="AW220">
            <v>0</v>
          </cell>
          <cell r="AX220">
            <v>0</v>
          </cell>
          <cell r="AY220">
            <v>0</v>
          </cell>
          <cell r="AZ220">
            <v>0</v>
          </cell>
          <cell r="BA220">
            <v>8419831.5</v>
          </cell>
          <cell r="BB220">
            <v>0</v>
          </cell>
          <cell r="BE220">
            <v>0</v>
          </cell>
          <cell r="BF220">
            <v>0</v>
          </cell>
          <cell r="BG220">
            <v>0</v>
          </cell>
          <cell r="BH220">
            <v>0</v>
          </cell>
          <cell r="BI220">
            <v>0</v>
          </cell>
          <cell r="BJ220">
            <v>0</v>
          </cell>
          <cell r="BM220">
            <v>0</v>
          </cell>
          <cell r="BN220">
            <v>0</v>
          </cell>
          <cell r="BO220">
            <v>0</v>
          </cell>
          <cell r="BP220">
            <v>0</v>
          </cell>
          <cell r="BQ220">
            <v>0</v>
          </cell>
          <cell r="BR220">
            <v>0</v>
          </cell>
          <cell r="BT220">
            <v>0</v>
          </cell>
          <cell r="BU220">
            <v>0</v>
          </cell>
          <cell r="BW220">
            <v>0</v>
          </cell>
          <cell r="BX220">
            <v>0</v>
          </cell>
          <cell r="BY220">
            <v>0</v>
          </cell>
        </row>
        <row r="221">
          <cell r="B221">
            <v>36068</v>
          </cell>
          <cell r="D221">
            <v>34495015</v>
          </cell>
          <cell r="E221">
            <v>0</v>
          </cell>
          <cell r="F221">
            <v>39225813</v>
          </cell>
          <cell r="G221">
            <v>0</v>
          </cell>
          <cell r="H221">
            <v>22814393</v>
          </cell>
          <cell r="I221">
            <v>10146430</v>
          </cell>
          <cell r="J221">
            <v>-2047026</v>
          </cell>
          <cell r="K221">
            <v>2046063</v>
          </cell>
          <cell r="L221">
            <v>3854000</v>
          </cell>
          <cell r="M221">
            <v>2671000</v>
          </cell>
          <cell r="N221">
            <v>8419000</v>
          </cell>
          <cell r="O221">
            <v>475000</v>
          </cell>
          <cell r="P221">
            <v>0</v>
          </cell>
          <cell r="Q221">
            <v>0</v>
          </cell>
          <cell r="R221">
            <v>0</v>
          </cell>
          <cell r="S221">
            <v>0</v>
          </cell>
          <cell r="Y221">
            <v>0</v>
          </cell>
          <cell r="Z221">
            <v>0</v>
          </cell>
          <cell r="AA221">
            <v>0</v>
          </cell>
          <cell r="AB221">
            <v>0</v>
          </cell>
          <cell r="AC221">
            <v>0</v>
          </cell>
          <cell r="AD221">
            <v>0</v>
          </cell>
          <cell r="AG221">
            <v>0</v>
          </cell>
          <cell r="AK221">
            <v>0</v>
          </cell>
          <cell r="AS221">
            <v>0</v>
          </cell>
          <cell r="AT221">
            <v>0</v>
          </cell>
          <cell r="AU221">
            <v>0</v>
          </cell>
          <cell r="AW221">
            <v>0</v>
          </cell>
          <cell r="AX221">
            <v>0</v>
          </cell>
          <cell r="AY221">
            <v>0</v>
          </cell>
          <cell r="AZ221">
            <v>0</v>
          </cell>
          <cell r="BA221">
            <v>8448720.5</v>
          </cell>
          <cell r="BB221">
            <v>8894000</v>
          </cell>
          <cell r="BC221">
            <v>6525000</v>
          </cell>
          <cell r="BD221">
            <v>142296526</v>
          </cell>
          <cell r="BE221">
            <v>0</v>
          </cell>
          <cell r="BF221">
            <v>0</v>
          </cell>
          <cell r="BG221">
            <v>0</v>
          </cell>
          <cell r="BH221">
            <v>0</v>
          </cell>
          <cell r="BI221">
            <v>0</v>
          </cell>
          <cell r="BJ221">
            <v>0</v>
          </cell>
          <cell r="BK221">
            <v>157715526</v>
          </cell>
          <cell r="BM221">
            <v>0</v>
          </cell>
          <cell r="BN221">
            <v>0</v>
          </cell>
          <cell r="BO221">
            <v>0</v>
          </cell>
          <cell r="BP221">
            <v>0</v>
          </cell>
          <cell r="BQ221">
            <v>0</v>
          </cell>
          <cell r="BR221">
            <v>0</v>
          </cell>
          <cell r="BT221">
            <v>0</v>
          </cell>
          <cell r="BU221">
            <v>0</v>
          </cell>
          <cell r="BV221">
            <v>-98653</v>
          </cell>
          <cell r="BW221">
            <v>19843654</v>
          </cell>
          <cell r="BX221">
            <v>17675139</v>
          </cell>
          <cell r="BY221">
            <v>-1804302</v>
          </cell>
        </row>
        <row r="222">
          <cell r="B222">
            <v>36069</v>
          </cell>
          <cell r="D222">
            <v>38391992</v>
          </cell>
          <cell r="E222">
            <v>-605958</v>
          </cell>
          <cell r="F222">
            <v>40198400</v>
          </cell>
          <cell r="G222">
            <v>0</v>
          </cell>
          <cell r="H222">
            <v>17248994</v>
          </cell>
          <cell r="I222">
            <v>10991966</v>
          </cell>
          <cell r="J222">
            <v>-3661051</v>
          </cell>
          <cell r="K222">
            <v>2079191</v>
          </cell>
          <cell r="L222">
            <v>0</v>
          </cell>
          <cell r="M222">
            <v>0</v>
          </cell>
          <cell r="N222">
            <v>0</v>
          </cell>
          <cell r="O222">
            <v>0</v>
          </cell>
          <cell r="P222">
            <v>9183347</v>
          </cell>
          <cell r="Q222">
            <v>0</v>
          </cell>
          <cell r="R222">
            <v>0</v>
          </cell>
          <cell r="S222">
            <v>0</v>
          </cell>
          <cell r="T222">
            <v>4483000</v>
          </cell>
          <cell r="U222">
            <v>14451000</v>
          </cell>
          <cell r="V222">
            <v>-3628000</v>
          </cell>
          <cell r="W222">
            <v>5331000</v>
          </cell>
          <cell r="X222">
            <v>-33741000</v>
          </cell>
          <cell r="Y222">
            <v>0</v>
          </cell>
          <cell r="Z222">
            <v>0</v>
          </cell>
          <cell r="AA222">
            <v>0</v>
          </cell>
          <cell r="AB222">
            <v>0</v>
          </cell>
          <cell r="AC222">
            <v>0</v>
          </cell>
          <cell r="AD222">
            <v>0</v>
          </cell>
          <cell r="AE222">
            <v>1806000</v>
          </cell>
          <cell r="AF222">
            <v>-17000</v>
          </cell>
          <cell r="AG222">
            <v>0</v>
          </cell>
          <cell r="AH222">
            <v>12091872</v>
          </cell>
          <cell r="AI222">
            <v>-18009721</v>
          </cell>
          <cell r="AJ222">
            <v>-73828804</v>
          </cell>
          <cell r="AK222">
            <v>-537607</v>
          </cell>
          <cell r="AL222">
            <v>38095783</v>
          </cell>
          <cell r="AM222">
            <v>-41353638</v>
          </cell>
          <cell r="AN222">
            <v>-81295295</v>
          </cell>
          <cell r="AO222">
            <v>-23851000</v>
          </cell>
          <cell r="AP222">
            <v>-20646768</v>
          </cell>
          <cell r="AQ222">
            <v>-56687000</v>
          </cell>
          <cell r="AR222">
            <v>-10594688</v>
          </cell>
          <cell r="AS222">
            <v>0</v>
          </cell>
          <cell r="AT222">
            <v>-2272000</v>
          </cell>
          <cell r="AU222">
            <v>612000</v>
          </cell>
          <cell r="AV222">
            <v>22782521</v>
          </cell>
          <cell r="AW222">
            <v>0</v>
          </cell>
          <cell r="AX222">
            <v>0</v>
          </cell>
          <cell r="AY222">
            <v>0</v>
          </cell>
          <cell r="AZ222">
            <v>0</v>
          </cell>
          <cell r="BA222">
            <v>9183347</v>
          </cell>
          <cell r="BB222">
            <v>0</v>
          </cell>
          <cell r="BC222">
            <v>0</v>
          </cell>
          <cell r="BD222">
            <v>168787677</v>
          </cell>
          <cell r="BE222">
            <v>1789000</v>
          </cell>
          <cell r="BF222">
            <v>-28410000</v>
          </cell>
          <cell r="BG222">
            <v>15306000</v>
          </cell>
          <cell r="BH222">
            <v>-138304123</v>
          </cell>
          <cell r="BI222">
            <v>-55189816</v>
          </cell>
          <cell r="BJ222" t="e">
            <v>#N/A</v>
          </cell>
          <cell r="BK222">
            <v>177365066</v>
          </cell>
          <cell r="BL222">
            <v>-266809344</v>
          </cell>
          <cell r="BM222" t="str">
            <v>N/A</v>
          </cell>
          <cell r="BN222" t="str">
            <v>N/A</v>
          </cell>
          <cell r="BO222" t="str">
            <v>N/A</v>
          </cell>
          <cell r="BP222">
            <v>0</v>
          </cell>
          <cell r="BQ222">
            <v>-123922402</v>
          </cell>
          <cell r="BR222">
            <v>-255970098</v>
          </cell>
          <cell r="BS222" t="e">
            <v>#N/A</v>
          </cell>
          <cell r="BT222">
            <v>-89444279</v>
          </cell>
          <cell r="BU222">
            <v>-87232274</v>
          </cell>
          <cell r="BV222">
            <v>-7825128</v>
          </cell>
          <cell r="BW222">
            <v>17340896</v>
          </cell>
          <cell r="BX222">
            <v>3659007</v>
          </cell>
          <cell r="BY222">
            <v>-2081800</v>
          </cell>
          <cell r="BZ222" t="e">
            <v>#N/A</v>
          </cell>
          <cell r="CA222">
            <v>0</v>
          </cell>
          <cell r="CB222">
            <v>170869477</v>
          </cell>
          <cell r="CC222">
            <v>180052823</v>
          </cell>
          <cell r="CD222">
            <v>-267285097</v>
          </cell>
          <cell r="CE222">
            <v>0</v>
          </cell>
          <cell r="CF222">
            <v>-89444279</v>
          </cell>
          <cell r="CG222">
            <v>0</v>
          </cell>
          <cell r="CH222">
            <v>52445210</v>
          </cell>
        </row>
        <row r="223">
          <cell r="B223">
            <v>36070</v>
          </cell>
          <cell r="D223">
            <v>49754734</v>
          </cell>
          <cell r="E223">
            <v>-611225</v>
          </cell>
          <cell r="F223">
            <v>40782482</v>
          </cell>
          <cell r="G223">
            <v>0</v>
          </cell>
          <cell r="H223">
            <v>16825653</v>
          </cell>
          <cell r="I223">
            <v>11648101</v>
          </cell>
          <cell r="J223">
            <v>-3884913</v>
          </cell>
          <cell r="K223">
            <v>2098462</v>
          </cell>
          <cell r="L223">
            <v>3406000</v>
          </cell>
          <cell r="M223">
            <v>2607000</v>
          </cell>
          <cell r="N223">
            <v>8419000</v>
          </cell>
          <cell r="O223">
            <v>475000</v>
          </cell>
          <cell r="P223">
            <v>9387834</v>
          </cell>
          <cell r="Q223">
            <v>0</v>
          </cell>
          <cell r="R223">
            <v>0</v>
          </cell>
          <cell r="S223">
            <v>0</v>
          </cell>
          <cell r="T223">
            <v>4484000</v>
          </cell>
          <cell r="U223">
            <v>14460000</v>
          </cell>
          <cell r="V223">
            <v>-3643000</v>
          </cell>
          <cell r="W223">
            <v>5402000</v>
          </cell>
          <cell r="X223">
            <v>-31818000</v>
          </cell>
          <cell r="Y223">
            <v>0</v>
          </cell>
          <cell r="Z223">
            <v>0</v>
          </cell>
          <cell r="AA223">
            <v>0</v>
          </cell>
          <cell r="AB223">
            <v>0</v>
          </cell>
          <cell r="AC223">
            <v>0</v>
          </cell>
          <cell r="AD223">
            <v>0</v>
          </cell>
          <cell r="AE223">
            <v>1778000</v>
          </cell>
          <cell r="AF223">
            <v>-18000</v>
          </cell>
          <cell r="AG223">
            <v>0</v>
          </cell>
          <cell r="AH223">
            <v>12348767</v>
          </cell>
          <cell r="AI223">
            <v>-18071766</v>
          </cell>
          <cell r="AJ223">
            <v>-74330166</v>
          </cell>
          <cell r="AK223">
            <v>-537693</v>
          </cell>
          <cell r="AL223">
            <v>38986125</v>
          </cell>
          <cell r="AM223">
            <v>-41353638</v>
          </cell>
          <cell r="AN223">
            <v>-83396494</v>
          </cell>
          <cell r="AO223">
            <v>-23851000</v>
          </cell>
          <cell r="AP223">
            <v>-21429858</v>
          </cell>
          <cell r="AQ223">
            <v>-56964000</v>
          </cell>
          <cell r="AR223">
            <v>-10376730</v>
          </cell>
          <cell r="AS223">
            <v>0</v>
          </cell>
          <cell r="AT223">
            <v>-2203000</v>
          </cell>
          <cell r="AU223">
            <v>612000</v>
          </cell>
          <cell r="AV223">
            <v>22782521</v>
          </cell>
          <cell r="AW223">
            <v>0</v>
          </cell>
          <cell r="AX223">
            <v>0</v>
          </cell>
          <cell r="AY223">
            <v>0</v>
          </cell>
          <cell r="AZ223">
            <v>0</v>
          </cell>
          <cell r="BA223">
            <v>9387834</v>
          </cell>
          <cell r="BB223">
            <v>8894000</v>
          </cell>
          <cell r="BC223">
            <v>6013000</v>
          </cell>
          <cell r="BD223">
            <v>177304081</v>
          </cell>
          <cell r="BE223">
            <v>1760000</v>
          </cell>
          <cell r="BF223">
            <v>-26416000</v>
          </cell>
          <cell r="BG223">
            <v>15301000</v>
          </cell>
          <cell r="BH223">
            <v>-140009473</v>
          </cell>
          <cell r="BI223">
            <v>-54991963</v>
          </cell>
          <cell r="BJ223" t="e">
            <v>#N/A</v>
          </cell>
          <cell r="BK223">
            <v>200987690</v>
          </cell>
          <cell r="BL223">
            <v>-267139931</v>
          </cell>
          <cell r="BM223" t="str">
            <v>N/A</v>
          </cell>
          <cell r="BN223" t="str">
            <v>N/A</v>
          </cell>
          <cell r="BO223" t="str">
            <v>N/A</v>
          </cell>
          <cell r="BP223">
            <v>0</v>
          </cell>
          <cell r="BQ223">
            <v>-125580707</v>
          </cell>
          <cell r="BR223">
            <v>-257546595</v>
          </cell>
          <cell r="BS223" t="e">
            <v>#N/A</v>
          </cell>
          <cell r="BT223">
            <v>-66152241</v>
          </cell>
          <cell r="BU223">
            <v>-63002907</v>
          </cell>
          <cell r="BV223">
            <v>-6916253</v>
          </cell>
          <cell r="BW223">
            <v>16934161</v>
          </cell>
          <cell r="BX223">
            <v>-2667648</v>
          </cell>
          <cell r="BY223">
            <v>-2299772</v>
          </cell>
          <cell r="BZ223" t="e">
            <v>#N/A</v>
          </cell>
          <cell r="CA223">
            <v>0</v>
          </cell>
          <cell r="CB223">
            <v>179603853</v>
          </cell>
          <cell r="CC223">
            <v>203898687</v>
          </cell>
          <cell r="CD223">
            <v>-266901594</v>
          </cell>
          <cell r="CE223">
            <v>0</v>
          </cell>
          <cell r="CF223">
            <v>-66152241</v>
          </cell>
          <cell r="CG223">
            <v>0</v>
          </cell>
          <cell r="CH223">
            <v>55029073</v>
          </cell>
        </row>
        <row r="224">
          <cell r="B224">
            <v>36073</v>
          </cell>
          <cell r="D224">
            <v>49750965</v>
          </cell>
          <cell r="E224">
            <v>-615155</v>
          </cell>
          <cell r="F224">
            <v>41000924</v>
          </cell>
          <cell r="G224">
            <v>0</v>
          </cell>
          <cell r="H224">
            <v>16627215</v>
          </cell>
          <cell r="I224">
            <v>11197624</v>
          </cell>
          <cell r="J224">
            <v>-3822741</v>
          </cell>
          <cell r="K224">
            <v>2104457</v>
          </cell>
          <cell r="L224">
            <v>3867000</v>
          </cell>
          <cell r="M224">
            <v>2568000</v>
          </cell>
          <cell r="N224">
            <v>8463000</v>
          </cell>
          <cell r="O224">
            <v>475000</v>
          </cell>
          <cell r="P224">
            <v>9416692</v>
          </cell>
          <cell r="Q224">
            <v>0</v>
          </cell>
          <cell r="R224">
            <v>0</v>
          </cell>
          <cell r="S224">
            <v>0</v>
          </cell>
          <cell r="T224">
            <v>4470000</v>
          </cell>
          <cell r="U224">
            <v>14406000</v>
          </cell>
          <cell r="V224">
            <v>-3663000</v>
          </cell>
          <cell r="W224">
            <v>5529000</v>
          </cell>
          <cell r="X224">
            <v>-33357000</v>
          </cell>
          <cell r="Y224">
            <v>0</v>
          </cell>
          <cell r="Z224">
            <v>0</v>
          </cell>
          <cell r="AA224">
            <v>0</v>
          </cell>
          <cell r="AB224">
            <v>0</v>
          </cell>
          <cell r="AC224">
            <v>0</v>
          </cell>
          <cell r="AD224">
            <v>0</v>
          </cell>
          <cell r="AE224">
            <v>1766000</v>
          </cell>
          <cell r="AF224">
            <v>-16000</v>
          </cell>
          <cell r="AG224">
            <v>0</v>
          </cell>
          <cell r="AH224">
            <v>12756081</v>
          </cell>
          <cell r="AI224">
            <v>-18459771</v>
          </cell>
          <cell r="AJ224">
            <v>-75275841</v>
          </cell>
          <cell r="AK224">
            <v>-537693</v>
          </cell>
          <cell r="AL224">
            <v>40916170</v>
          </cell>
          <cell r="AM224">
            <v>-48130481</v>
          </cell>
          <cell r="AN224">
            <v>-84080279</v>
          </cell>
          <cell r="AO224">
            <v>-24044000</v>
          </cell>
          <cell r="AP224">
            <v>-21019656</v>
          </cell>
          <cell r="AQ224">
            <v>-57217000</v>
          </cell>
          <cell r="AR224">
            <v>-10318545</v>
          </cell>
          <cell r="AS224">
            <v>0</v>
          </cell>
          <cell r="AT224">
            <v>-2774000</v>
          </cell>
          <cell r="AU224">
            <v>612000</v>
          </cell>
          <cell r="AV224">
            <v>22946000</v>
          </cell>
          <cell r="AW224">
            <v>0</v>
          </cell>
          <cell r="AX224">
            <v>0</v>
          </cell>
          <cell r="AY224">
            <v>0</v>
          </cell>
          <cell r="AZ224">
            <v>0</v>
          </cell>
          <cell r="BA224">
            <v>9416692</v>
          </cell>
          <cell r="BB224">
            <v>8938000</v>
          </cell>
          <cell r="BC224">
            <v>6435000</v>
          </cell>
          <cell r="BD224">
            <v>173816718</v>
          </cell>
          <cell r="BE224">
            <v>1750000</v>
          </cell>
          <cell r="BF224">
            <v>-27828000</v>
          </cell>
          <cell r="BG224">
            <v>15213000</v>
          </cell>
          <cell r="BH224">
            <v>-140697414</v>
          </cell>
          <cell r="BI224">
            <v>-54779464</v>
          </cell>
          <cell r="BJ224" t="e">
            <v>#N/A</v>
          </cell>
          <cell r="BK224">
            <v>197991255</v>
          </cell>
          <cell r="BL224">
            <v>-275492014</v>
          </cell>
          <cell r="BM224" t="str">
            <v>N/A</v>
          </cell>
          <cell r="BN224" t="str">
            <v>N/A</v>
          </cell>
          <cell r="BO224" t="str">
            <v>N/A</v>
          </cell>
          <cell r="BP224">
            <v>0</v>
          </cell>
          <cell r="BQ224">
            <v>-125900643</v>
          </cell>
          <cell r="BR224">
            <v>-264391359</v>
          </cell>
          <cell r="BS224" t="e">
            <v>#N/A</v>
          </cell>
          <cell r="BT224">
            <v>-77500760</v>
          </cell>
          <cell r="BU224">
            <v>-73875299</v>
          </cell>
          <cell r="BV224">
            <v>-9333713</v>
          </cell>
          <cell r="BW224">
            <v>14734060</v>
          </cell>
          <cell r="BX224">
            <v>-1491561</v>
          </cell>
          <cell r="BY224">
            <v>-2774650</v>
          </cell>
          <cell r="BZ224" t="e">
            <v>#N/A</v>
          </cell>
          <cell r="CA224">
            <v>0</v>
          </cell>
          <cell r="CB224">
            <v>176591367</v>
          </cell>
          <cell r="CC224">
            <v>201381060</v>
          </cell>
          <cell r="CD224">
            <v>-275256358</v>
          </cell>
          <cell r="CE224">
            <v>0</v>
          </cell>
          <cell r="CF224">
            <v>-77500760</v>
          </cell>
          <cell r="CG224">
            <v>0</v>
          </cell>
          <cell r="CH224">
            <v>55824138</v>
          </cell>
        </row>
        <row r="225">
          <cell r="B225">
            <v>36074</v>
          </cell>
          <cell r="D225">
            <v>45681037</v>
          </cell>
          <cell r="E225">
            <v>-629102</v>
          </cell>
          <cell r="F225">
            <v>40934364</v>
          </cell>
          <cell r="G225">
            <v>0</v>
          </cell>
          <cell r="H225">
            <v>16600222</v>
          </cell>
          <cell r="I225">
            <v>11179446</v>
          </cell>
          <cell r="J225">
            <v>-3816535</v>
          </cell>
          <cell r="K225">
            <v>2101041</v>
          </cell>
          <cell r="L225">
            <v>3867000</v>
          </cell>
          <cell r="M225">
            <v>2568000</v>
          </cell>
          <cell r="N225">
            <v>8651000</v>
          </cell>
          <cell r="O225">
            <v>579000</v>
          </cell>
          <cell r="P225">
            <v>9432047</v>
          </cell>
          <cell r="Q225">
            <v>0</v>
          </cell>
          <cell r="R225">
            <v>0</v>
          </cell>
          <cell r="S225">
            <v>0</v>
          </cell>
          <cell r="T225">
            <v>4484000</v>
          </cell>
          <cell r="U225">
            <v>14373000</v>
          </cell>
          <cell r="V225">
            <v>-3742000</v>
          </cell>
          <cell r="W225">
            <v>5439000</v>
          </cell>
          <cell r="X225">
            <v>-32884000</v>
          </cell>
          <cell r="Y225">
            <v>0</v>
          </cell>
          <cell r="Z225">
            <v>0</v>
          </cell>
          <cell r="AA225">
            <v>0</v>
          </cell>
          <cell r="AB225">
            <v>0</v>
          </cell>
          <cell r="AC225">
            <v>0</v>
          </cell>
          <cell r="AD225">
            <v>0</v>
          </cell>
          <cell r="AE225">
            <v>1748000</v>
          </cell>
          <cell r="AF225">
            <v>-26000</v>
          </cell>
          <cell r="AG225">
            <v>0</v>
          </cell>
          <cell r="AH225">
            <v>12862268</v>
          </cell>
          <cell r="AI225">
            <v>-18326128</v>
          </cell>
          <cell r="AJ225">
            <v>-76848220</v>
          </cell>
          <cell r="AK225">
            <v>-537693</v>
          </cell>
          <cell r="AL225">
            <v>39528294</v>
          </cell>
          <cell r="AM225">
            <v>-52252620</v>
          </cell>
          <cell r="AN225">
            <v>-84335746</v>
          </cell>
          <cell r="AO225">
            <v>-24077000</v>
          </cell>
          <cell r="AP225">
            <v>-21282534</v>
          </cell>
          <cell r="AQ225">
            <v>-57140000</v>
          </cell>
          <cell r="AR225">
            <v>-10208997</v>
          </cell>
          <cell r="AS225">
            <v>0</v>
          </cell>
          <cell r="AT225">
            <v>-2773000</v>
          </cell>
          <cell r="AU225">
            <v>612000</v>
          </cell>
          <cell r="AV225">
            <v>22965812</v>
          </cell>
          <cell r="AW225">
            <v>0</v>
          </cell>
          <cell r="AX225">
            <v>0</v>
          </cell>
          <cell r="AY225">
            <v>0</v>
          </cell>
          <cell r="AZ225">
            <v>0</v>
          </cell>
          <cell r="BA225">
            <v>9432047</v>
          </cell>
          <cell r="BB225">
            <v>9230000</v>
          </cell>
          <cell r="BC225">
            <v>6435000</v>
          </cell>
          <cell r="BD225">
            <v>160108486</v>
          </cell>
          <cell r="BE225">
            <v>1722000</v>
          </cell>
          <cell r="BF225">
            <v>-27445000</v>
          </cell>
          <cell r="BG225">
            <v>15115000</v>
          </cell>
          <cell r="BH225">
            <v>-143791681</v>
          </cell>
          <cell r="BI225">
            <v>-54486729</v>
          </cell>
          <cell r="BJ225" t="e">
            <v>#N/A</v>
          </cell>
          <cell r="BK225">
            <v>184576432</v>
          </cell>
          <cell r="BL225">
            <v>-282421563</v>
          </cell>
          <cell r="BM225" t="str">
            <v>N/A</v>
          </cell>
          <cell r="BN225" t="str">
            <v>N/A</v>
          </cell>
          <cell r="BO225" t="str">
            <v>N/A</v>
          </cell>
          <cell r="BP225">
            <v>0</v>
          </cell>
          <cell r="BQ225">
            <v>-129207553</v>
          </cell>
          <cell r="BR225">
            <v>-271335842</v>
          </cell>
          <cell r="BS225" t="e">
            <v>#N/A</v>
          </cell>
          <cell r="BT225">
            <v>-97845132</v>
          </cell>
          <cell r="BU225">
            <v>-94598574</v>
          </cell>
          <cell r="BV225">
            <v>-9318902</v>
          </cell>
          <cell r="BW225">
            <v>14710141</v>
          </cell>
          <cell r="BX225">
            <v>-10257177</v>
          </cell>
          <cell r="BY225">
            <v>-2139734</v>
          </cell>
          <cell r="BZ225" t="e">
            <v>#N/A</v>
          </cell>
          <cell r="CA225">
            <v>0</v>
          </cell>
          <cell r="CB225">
            <v>162248220</v>
          </cell>
          <cell r="CC225">
            <v>187345268</v>
          </cell>
          <cell r="CD225">
            <v>-281943841</v>
          </cell>
          <cell r="CE225">
            <v>0</v>
          </cell>
          <cell r="CF225">
            <v>-97845132</v>
          </cell>
          <cell r="CG225">
            <v>0</v>
          </cell>
          <cell r="CH225">
            <v>54434583</v>
          </cell>
        </row>
        <row r="226">
          <cell r="B226">
            <v>36075</v>
          </cell>
          <cell r="D226">
            <v>35855261</v>
          </cell>
          <cell r="E226">
            <v>-630466</v>
          </cell>
          <cell r="F226">
            <v>41275190</v>
          </cell>
          <cell r="G226">
            <v>0</v>
          </cell>
          <cell r="H226">
            <v>16962714</v>
          </cell>
          <cell r="I226">
            <v>12797516</v>
          </cell>
          <cell r="J226">
            <v>-4025860</v>
          </cell>
          <cell r="K226">
            <v>817084</v>
          </cell>
          <cell r="L226">
            <v>4506000</v>
          </cell>
          <cell r="M226">
            <v>2586000</v>
          </cell>
          <cell r="N226">
            <v>8810000</v>
          </cell>
          <cell r="O226">
            <v>509000</v>
          </cell>
          <cell r="P226">
            <v>9659047</v>
          </cell>
          <cell r="Q226">
            <v>0</v>
          </cell>
          <cell r="R226">
            <v>0</v>
          </cell>
          <cell r="S226">
            <v>0</v>
          </cell>
          <cell r="T226">
            <v>4485000</v>
          </cell>
          <cell r="U226">
            <v>14485000</v>
          </cell>
          <cell r="V226">
            <v>-3772000</v>
          </cell>
          <cell r="W226">
            <v>5484000</v>
          </cell>
          <cell r="X226">
            <v>-32498000</v>
          </cell>
          <cell r="Y226">
            <v>0</v>
          </cell>
          <cell r="Z226">
            <v>0</v>
          </cell>
          <cell r="AA226">
            <v>0</v>
          </cell>
          <cell r="AB226">
            <v>0</v>
          </cell>
          <cell r="AC226">
            <v>0</v>
          </cell>
          <cell r="AD226">
            <v>0</v>
          </cell>
          <cell r="AE226">
            <v>1732000</v>
          </cell>
          <cell r="AF226">
            <v>-26000</v>
          </cell>
          <cell r="AG226">
            <v>0</v>
          </cell>
          <cell r="AH226">
            <v>13415164</v>
          </cell>
          <cell r="AI226">
            <v>-18255339</v>
          </cell>
          <cell r="AJ226">
            <v>-81838521</v>
          </cell>
          <cell r="AK226">
            <v>-537787</v>
          </cell>
          <cell r="AL226">
            <v>40016354</v>
          </cell>
          <cell r="AM226">
            <v>-56092917</v>
          </cell>
          <cell r="AN226">
            <v>-83231449</v>
          </cell>
          <cell r="AO226">
            <v>-24473000</v>
          </cell>
          <cell r="AP226">
            <v>-21451010</v>
          </cell>
          <cell r="AQ226">
            <v>-57146000</v>
          </cell>
          <cell r="AR226">
            <v>-10411613</v>
          </cell>
          <cell r="AS226">
            <v>0</v>
          </cell>
          <cell r="AT226">
            <v>-2768000</v>
          </cell>
          <cell r="AU226">
            <v>612000</v>
          </cell>
          <cell r="AV226">
            <v>22859155</v>
          </cell>
          <cell r="AW226">
            <v>0</v>
          </cell>
          <cell r="AX226">
            <v>0</v>
          </cell>
          <cell r="AY226">
            <v>0</v>
          </cell>
          <cell r="AZ226">
            <v>0</v>
          </cell>
          <cell r="BA226">
            <v>9659047</v>
          </cell>
          <cell r="BB226">
            <v>9319000</v>
          </cell>
          <cell r="BC226">
            <v>7092000</v>
          </cell>
          <cell r="BD226">
            <v>144569389</v>
          </cell>
          <cell r="BE226">
            <v>1706000</v>
          </cell>
          <cell r="BF226">
            <v>-27014000</v>
          </cell>
          <cell r="BG226">
            <v>15198000</v>
          </cell>
          <cell r="BH226">
            <v>-147616587</v>
          </cell>
          <cell r="BI226">
            <v>-54142449</v>
          </cell>
          <cell r="BJ226" t="e">
            <v>#N/A</v>
          </cell>
          <cell r="BK226">
            <v>170008970</v>
          </cell>
          <cell r="BL226">
            <v>-289412962</v>
          </cell>
          <cell r="BM226" t="str">
            <v>N/A</v>
          </cell>
          <cell r="BN226" t="str">
            <v>N/A</v>
          </cell>
          <cell r="BO226" t="str">
            <v>N/A</v>
          </cell>
          <cell r="BP226">
            <v>0</v>
          </cell>
          <cell r="BQ226">
            <v>-133133248</v>
          </cell>
          <cell r="BR226">
            <v>-278555108</v>
          </cell>
          <cell r="BS226" t="e">
            <v>#N/A</v>
          </cell>
          <cell r="BT226">
            <v>-119403992</v>
          </cell>
          <cell r="BU226">
            <v>-115407244</v>
          </cell>
          <cell r="BV226">
            <v>-12717997</v>
          </cell>
          <cell r="BW226">
            <v>14971040</v>
          </cell>
          <cell r="BX226">
            <v>-14317181</v>
          </cell>
          <cell r="BY226">
            <v>-2618428</v>
          </cell>
          <cell r="BZ226" t="e">
            <v>#N/A</v>
          </cell>
          <cell r="CA226">
            <v>0</v>
          </cell>
          <cell r="CB226">
            <v>147187816</v>
          </cell>
          <cell r="CC226">
            <v>173257864</v>
          </cell>
          <cell r="CD226">
            <v>-288665107</v>
          </cell>
          <cell r="CE226">
            <v>0</v>
          </cell>
          <cell r="CF226">
            <v>-119403992</v>
          </cell>
          <cell r="CG226">
            <v>0</v>
          </cell>
          <cell r="CH226">
            <v>55570048</v>
          </cell>
        </row>
        <row r="227">
          <cell r="B227">
            <v>36076</v>
          </cell>
          <cell r="D227">
            <v>14859723</v>
          </cell>
          <cell r="E227">
            <v>-705113</v>
          </cell>
          <cell r="F227">
            <v>41906357</v>
          </cell>
          <cell r="G227">
            <v>0</v>
          </cell>
          <cell r="H227">
            <v>15942733</v>
          </cell>
          <cell r="I227">
            <v>12566315</v>
          </cell>
          <cell r="J227">
            <v>-4309344</v>
          </cell>
          <cell r="K227">
            <v>829470</v>
          </cell>
          <cell r="L227">
            <v>4647000</v>
          </cell>
          <cell r="M227">
            <v>2559000</v>
          </cell>
          <cell r="N227">
            <v>9120000</v>
          </cell>
          <cell r="O227">
            <v>340000</v>
          </cell>
          <cell r="P227">
            <v>10310135</v>
          </cell>
          <cell r="Q227">
            <v>0</v>
          </cell>
          <cell r="R227">
            <v>0</v>
          </cell>
          <cell r="S227">
            <v>0</v>
          </cell>
          <cell r="T227">
            <v>4483000</v>
          </cell>
          <cell r="U227">
            <v>14489000</v>
          </cell>
          <cell r="V227">
            <v>-3801000</v>
          </cell>
          <cell r="W227">
            <v>5388000</v>
          </cell>
          <cell r="X227">
            <v>-34534000</v>
          </cell>
          <cell r="Y227">
            <v>0</v>
          </cell>
          <cell r="Z227">
            <v>0</v>
          </cell>
          <cell r="AA227">
            <v>0</v>
          </cell>
          <cell r="AB227">
            <v>0</v>
          </cell>
          <cell r="AC227">
            <v>0</v>
          </cell>
          <cell r="AD227">
            <v>0</v>
          </cell>
          <cell r="AE227">
            <v>1708000</v>
          </cell>
          <cell r="AF227">
            <v>20000</v>
          </cell>
          <cell r="AG227">
            <v>0</v>
          </cell>
          <cell r="AH227">
            <v>14033824</v>
          </cell>
          <cell r="AI227">
            <v>-18235478</v>
          </cell>
          <cell r="AJ227">
            <v>-84118658</v>
          </cell>
          <cell r="AK227">
            <v>-537795</v>
          </cell>
          <cell r="AL227">
            <v>41527493</v>
          </cell>
          <cell r="AM227">
            <v>-59601250</v>
          </cell>
          <cell r="AN227">
            <v>-84917612</v>
          </cell>
          <cell r="AO227">
            <v>-24916000</v>
          </cell>
          <cell r="AP227">
            <v>-20431564</v>
          </cell>
          <cell r="AQ227">
            <v>-57222000</v>
          </cell>
          <cell r="AR227">
            <v>-10295819</v>
          </cell>
          <cell r="AS227">
            <v>0</v>
          </cell>
          <cell r="AT227">
            <v>-2755000</v>
          </cell>
          <cell r="AU227">
            <v>612000</v>
          </cell>
          <cell r="AV227">
            <v>22445732</v>
          </cell>
          <cell r="AW227">
            <v>0</v>
          </cell>
          <cell r="AX227">
            <v>0</v>
          </cell>
          <cell r="AY227">
            <v>0</v>
          </cell>
          <cell r="AZ227">
            <v>0</v>
          </cell>
          <cell r="BA227">
            <v>10310135</v>
          </cell>
          <cell r="BB227">
            <v>9460000</v>
          </cell>
          <cell r="BC227">
            <v>7206000</v>
          </cell>
          <cell r="BD227">
            <v>93189822</v>
          </cell>
          <cell r="BE227">
            <v>1728000</v>
          </cell>
          <cell r="BF227">
            <v>-29146000</v>
          </cell>
          <cell r="BG227">
            <v>15171000</v>
          </cell>
          <cell r="BH227">
            <v>-150895318</v>
          </cell>
          <cell r="BI227">
            <v>-53483995</v>
          </cell>
          <cell r="BJ227" t="e">
            <v>#N/A</v>
          </cell>
          <cell r="BK227">
            <v>119460844</v>
          </cell>
          <cell r="BL227">
            <v>-296659126</v>
          </cell>
          <cell r="BM227" t="str">
            <v>N/A</v>
          </cell>
          <cell r="BN227" t="str">
            <v>N/A</v>
          </cell>
          <cell r="BO227" t="str">
            <v>N/A</v>
          </cell>
          <cell r="BP227">
            <v>0</v>
          </cell>
          <cell r="BQ227">
            <v>-136460840</v>
          </cell>
          <cell r="BR227">
            <v>-284283295</v>
          </cell>
          <cell r="BS227" t="e">
            <v>#N/A</v>
          </cell>
          <cell r="BT227">
            <v>-177198282</v>
          </cell>
          <cell r="BU227">
            <v>-173559787</v>
          </cell>
          <cell r="BV227">
            <v>-14480426</v>
          </cell>
          <cell r="BW227">
            <v>12921744</v>
          </cell>
          <cell r="BX227">
            <v>-35623173</v>
          </cell>
          <cell r="BY227">
            <v>-2804551</v>
          </cell>
          <cell r="BZ227" t="e">
            <v>#N/A</v>
          </cell>
          <cell r="CA227">
            <v>0</v>
          </cell>
          <cell r="CB227">
            <v>95994373</v>
          </cell>
          <cell r="CC227">
            <v>122970508</v>
          </cell>
          <cell r="CD227">
            <v>-296530294</v>
          </cell>
          <cell r="CE227">
            <v>0</v>
          </cell>
          <cell r="CF227">
            <v>-177198282</v>
          </cell>
          <cell r="CG227">
            <v>0</v>
          </cell>
          <cell r="CH227">
            <v>51380972</v>
          </cell>
        </row>
        <row r="228">
          <cell r="B228">
            <v>36077</v>
          </cell>
          <cell r="D228">
            <v>13171956</v>
          </cell>
          <cell r="E228">
            <v>-778257</v>
          </cell>
          <cell r="F228">
            <v>41266841</v>
          </cell>
          <cell r="G228">
            <v>0</v>
          </cell>
          <cell r="H228">
            <v>15931582</v>
          </cell>
          <cell r="I228">
            <v>14730763</v>
          </cell>
          <cell r="J228">
            <v>-4218005</v>
          </cell>
          <cell r="K228">
            <v>811889</v>
          </cell>
          <cell r="L228">
            <v>4784000</v>
          </cell>
          <cell r="M228">
            <v>2543000</v>
          </cell>
          <cell r="N228">
            <v>9361000</v>
          </cell>
          <cell r="O228">
            <v>272000</v>
          </cell>
          <cell r="P228">
            <v>10238083</v>
          </cell>
          <cell r="Q228">
            <v>0</v>
          </cell>
          <cell r="R228">
            <v>0</v>
          </cell>
          <cell r="S228">
            <v>0</v>
          </cell>
          <cell r="T228">
            <v>4484000</v>
          </cell>
          <cell r="U228">
            <v>14602000</v>
          </cell>
          <cell r="V228">
            <v>-3873000</v>
          </cell>
          <cell r="W228">
            <v>5310000</v>
          </cell>
          <cell r="X228">
            <v>-32767000</v>
          </cell>
          <cell r="Y228">
            <v>0</v>
          </cell>
          <cell r="Z228">
            <v>0</v>
          </cell>
          <cell r="AA228">
            <v>0</v>
          </cell>
          <cell r="AB228">
            <v>0</v>
          </cell>
          <cell r="AC228">
            <v>0</v>
          </cell>
          <cell r="AD228">
            <v>0</v>
          </cell>
          <cell r="AE228">
            <v>1706000</v>
          </cell>
          <cell r="AF228">
            <v>40000</v>
          </cell>
          <cell r="AG228">
            <v>0</v>
          </cell>
          <cell r="AH228">
            <v>12729242</v>
          </cell>
          <cell r="AI228">
            <v>-18283242</v>
          </cell>
          <cell r="AJ228">
            <v>-84670910</v>
          </cell>
          <cell r="AK228">
            <v>-542851</v>
          </cell>
          <cell r="AL228">
            <v>40037441</v>
          </cell>
          <cell r="AM228">
            <v>-64478364</v>
          </cell>
          <cell r="AN228">
            <v>-84495980</v>
          </cell>
          <cell r="AO228">
            <v>-25064000</v>
          </cell>
          <cell r="AP228">
            <v>-20490286</v>
          </cell>
          <cell r="AQ228">
            <v>-56076000</v>
          </cell>
          <cell r="AR228">
            <v>-10358534</v>
          </cell>
          <cell r="AS228">
            <v>0</v>
          </cell>
          <cell r="AT228">
            <v>-2742000</v>
          </cell>
          <cell r="AU228">
            <v>612000</v>
          </cell>
          <cell r="AV228">
            <v>22435462</v>
          </cell>
          <cell r="AW228">
            <v>0</v>
          </cell>
          <cell r="AX228">
            <v>0</v>
          </cell>
          <cell r="AY228">
            <v>0</v>
          </cell>
          <cell r="AZ228">
            <v>0</v>
          </cell>
          <cell r="BA228">
            <v>10238083</v>
          </cell>
          <cell r="BB228">
            <v>9633000</v>
          </cell>
          <cell r="BC228">
            <v>7327000</v>
          </cell>
          <cell r="BD228">
            <v>103557443</v>
          </cell>
          <cell r="BE228">
            <v>1746000</v>
          </cell>
          <cell r="BF228">
            <v>-27457000</v>
          </cell>
          <cell r="BG228">
            <v>15213000</v>
          </cell>
          <cell r="BH228">
            <v>-152714080</v>
          </cell>
          <cell r="BI228">
            <v>-53705292</v>
          </cell>
          <cell r="BJ228" t="e">
            <v>#N/A</v>
          </cell>
          <cell r="BK228">
            <v>129977270</v>
          </cell>
          <cell r="BL228">
            <v>-301886021</v>
          </cell>
          <cell r="BM228" t="str">
            <v>N/A</v>
          </cell>
          <cell r="BN228" t="str">
            <v>N/A</v>
          </cell>
          <cell r="BO228" t="str">
            <v>N/A</v>
          </cell>
          <cell r="BP228">
            <v>0</v>
          </cell>
          <cell r="BQ228">
            <v>-138303838</v>
          </cell>
          <cell r="BR228">
            <v>-291203198</v>
          </cell>
          <cell r="BS228" t="e">
            <v>#N/A</v>
          </cell>
          <cell r="BT228">
            <v>-171908752</v>
          </cell>
          <cell r="BU228">
            <v>-168556543</v>
          </cell>
          <cell r="BV228">
            <v>-13777054</v>
          </cell>
          <cell r="BW228">
            <v>11799363</v>
          </cell>
          <cell r="BX228">
            <v>-10842634</v>
          </cell>
          <cell r="BY228">
            <v>-2389128</v>
          </cell>
          <cell r="BZ228" t="e">
            <v>#N/A</v>
          </cell>
          <cell r="CA228">
            <v>0</v>
          </cell>
          <cell r="CB228">
            <v>105946572</v>
          </cell>
          <cell r="CC228">
            <v>133144655</v>
          </cell>
          <cell r="CD228">
            <v>-301701197</v>
          </cell>
          <cell r="CE228">
            <v>0</v>
          </cell>
          <cell r="CF228">
            <v>-171908752</v>
          </cell>
          <cell r="CG228">
            <v>0</v>
          </cell>
          <cell r="CH228">
            <v>37071871</v>
          </cell>
        </row>
        <row r="229">
          <cell r="B229">
            <v>36080</v>
          </cell>
          <cell r="D229">
            <v>13089984</v>
          </cell>
          <cell r="E229">
            <v>0</v>
          </cell>
          <cell r="F229">
            <v>40584946</v>
          </cell>
          <cell r="G229">
            <v>0</v>
          </cell>
          <cell r="H229">
            <v>16206832</v>
          </cell>
          <cell r="I229">
            <v>10852167</v>
          </cell>
          <cell r="J229">
            <v>-4270505</v>
          </cell>
          <cell r="K229">
            <v>802512</v>
          </cell>
          <cell r="L229">
            <v>4784000</v>
          </cell>
          <cell r="M229">
            <v>2543000</v>
          </cell>
          <cell r="N229">
            <v>9361000</v>
          </cell>
          <cell r="O229">
            <v>272000</v>
          </cell>
          <cell r="P229">
            <v>10185427</v>
          </cell>
          <cell r="Q229">
            <v>0</v>
          </cell>
          <cell r="R229">
            <v>0</v>
          </cell>
          <cell r="S229">
            <v>0</v>
          </cell>
          <cell r="T229">
            <v>4484000</v>
          </cell>
          <cell r="U229">
            <v>14602000</v>
          </cell>
          <cell r="V229">
            <v>-3873000</v>
          </cell>
          <cell r="W229">
            <v>5310000</v>
          </cell>
          <cell r="X229">
            <v>-32767000</v>
          </cell>
          <cell r="Y229">
            <v>0</v>
          </cell>
          <cell r="Z229">
            <v>0</v>
          </cell>
          <cell r="AA229">
            <v>0</v>
          </cell>
          <cell r="AB229">
            <v>0</v>
          </cell>
          <cell r="AC229">
            <v>0</v>
          </cell>
          <cell r="AD229">
            <v>0</v>
          </cell>
          <cell r="AE229">
            <v>1702000</v>
          </cell>
          <cell r="AF229">
            <v>89000</v>
          </cell>
          <cell r="AG229">
            <v>0</v>
          </cell>
          <cell r="AH229">
            <v>12727548</v>
          </cell>
          <cell r="AI229">
            <v>-18328485</v>
          </cell>
          <cell r="AJ229">
            <v>-84495983</v>
          </cell>
          <cell r="AK229">
            <v>-542820</v>
          </cell>
          <cell r="AL229">
            <v>40985270</v>
          </cell>
          <cell r="AM229">
            <v>-64392938</v>
          </cell>
          <cell r="AN229">
            <v>-84309297</v>
          </cell>
          <cell r="AO229">
            <v>-25214000</v>
          </cell>
          <cell r="AP229">
            <v>-20448218</v>
          </cell>
          <cell r="AQ229">
            <v>-56051000</v>
          </cell>
          <cell r="AR229">
            <v>-10360810</v>
          </cell>
          <cell r="AS229">
            <v>0</v>
          </cell>
          <cell r="AT229">
            <v>-2741000</v>
          </cell>
          <cell r="AU229">
            <v>612000</v>
          </cell>
          <cell r="AV229">
            <v>22500462</v>
          </cell>
          <cell r="AW229">
            <v>0</v>
          </cell>
          <cell r="AX229">
            <v>0</v>
          </cell>
          <cell r="AY229">
            <v>0</v>
          </cell>
          <cell r="AZ229">
            <v>0</v>
          </cell>
          <cell r="BA229">
            <v>10185427</v>
          </cell>
          <cell r="BB229">
            <v>9633000</v>
          </cell>
          <cell r="BC229">
            <v>7327000</v>
          </cell>
          <cell r="BD229">
            <v>94081068</v>
          </cell>
          <cell r="BE229">
            <v>1791000</v>
          </cell>
          <cell r="BF229">
            <v>-27457000</v>
          </cell>
          <cell r="BG229">
            <v>15213000</v>
          </cell>
          <cell r="BH229">
            <v>-151533853</v>
          </cell>
          <cell r="BI229">
            <v>-53684262</v>
          </cell>
          <cell r="BJ229" t="e">
            <v>#N/A</v>
          </cell>
          <cell r="BK229">
            <v>121226495</v>
          </cell>
          <cell r="BL229">
            <v>-300512270</v>
          </cell>
          <cell r="BM229" t="str">
            <v>N/A</v>
          </cell>
          <cell r="BN229" t="str">
            <v>N/A</v>
          </cell>
          <cell r="BO229" t="str">
            <v>N/A</v>
          </cell>
          <cell r="BP229">
            <v>0</v>
          </cell>
          <cell r="BQ229">
            <v>-137078368</v>
          </cell>
          <cell r="BR229">
            <v>-289982515</v>
          </cell>
          <cell r="BS229" t="e">
            <v>#N/A</v>
          </cell>
          <cell r="BT229">
            <v>-179285775</v>
          </cell>
          <cell r="BU229">
            <v>-177226212</v>
          </cell>
          <cell r="BV229">
            <v>-18752805</v>
          </cell>
          <cell r="BW229">
            <v>12737059</v>
          </cell>
          <cell r="BX229">
            <v>-8720584</v>
          </cell>
          <cell r="BY229">
            <v>-1982807</v>
          </cell>
          <cell r="BZ229" t="e">
            <v>#N/A</v>
          </cell>
          <cell r="CA229">
            <v>0</v>
          </cell>
          <cell r="CB229">
            <v>96063875</v>
          </cell>
          <cell r="CC229">
            <v>123209303</v>
          </cell>
          <cell r="CD229">
            <v>-300435514</v>
          </cell>
          <cell r="CE229">
            <v>0</v>
          </cell>
          <cell r="CF229">
            <v>-179285775</v>
          </cell>
          <cell r="CG229">
            <v>0</v>
          </cell>
          <cell r="CH229">
            <v>33534269</v>
          </cell>
        </row>
        <row r="230">
          <cell r="B230">
            <v>36081</v>
          </cell>
          <cell r="D230">
            <v>13153579</v>
          </cell>
          <cell r="E230">
            <v>-793476</v>
          </cell>
          <cell r="F230">
            <v>41004441</v>
          </cell>
          <cell r="G230">
            <v>0</v>
          </cell>
          <cell r="H230">
            <v>15903342</v>
          </cell>
          <cell r="I230">
            <v>10324052</v>
          </cell>
          <cell r="J230">
            <v>-4136564</v>
          </cell>
          <cell r="K230">
            <v>806411</v>
          </cell>
          <cell r="L230">
            <v>4673000</v>
          </cell>
          <cell r="M230">
            <v>2539000</v>
          </cell>
          <cell r="N230">
            <v>9361000</v>
          </cell>
          <cell r="O230">
            <v>272000</v>
          </cell>
          <cell r="P230">
            <v>10217580</v>
          </cell>
          <cell r="Q230">
            <v>0</v>
          </cell>
          <cell r="R230">
            <v>0</v>
          </cell>
          <cell r="S230">
            <v>0</v>
          </cell>
          <cell r="T230">
            <v>4484000</v>
          </cell>
          <cell r="U230">
            <v>14699000</v>
          </cell>
          <cell r="V230">
            <v>-4422000</v>
          </cell>
          <cell r="W230">
            <v>5403000</v>
          </cell>
          <cell r="X230">
            <v>-29175000</v>
          </cell>
          <cell r="Y230">
            <v>0</v>
          </cell>
          <cell r="Z230">
            <v>0</v>
          </cell>
          <cell r="AA230">
            <v>0</v>
          </cell>
          <cell r="AB230">
            <v>0</v>
          </cell>
          <cell r="AC230">
            <v>0</v>
          </cell>
          <cell r="AD230">
            <v>0</v>
          </cell>
          <cell r="AE230">
            <v>1676000</v>
          </cell>
          <cell r="AF230">
            <v>88000</v>
          </cell>
          <cell r="AG230">
            <v>0</v>
          </cell>
          <cell r="AH230">
            <v>11932387</v>
          </cell>
          <cell r="AI230">
            <v>-18303768</v>
          </cell>
          <cell r="AJ230">
            <v>-85054013</v>
          </cell>
          <cell r="AK230">
            <v>-542822</v>
          </cell>
          <cell r="AL230">
            <v>41358412</v>
          </cell>
          <cell r="AM230">
            <v>-67649754</v>
          </cell>
          <cell r="AN230">
            <v>-84207676</v>
          </cell>
          <cell r="AO230">
            <v>-25214000</v>
          </cell>
          <cell r="AP230">
            <v>-20414780</v>
          </cell>
          <cell r="AQ230">
            <v>-55888000</v>
          </cell>
          <cell r="AR230">
            <v>-10456080</v>
          </cell>
          <cell r="AS230">
            <v>0</v>
          </cell>
          <cell r="AT230">
            <v>-2745000</v>
          </cell>
          <cell r="AU230">
            <v>612000</v>
          </cell>
          <cell r="AV230">
            <v>22389298</v>
          </cell>
          <cell r="AW230">
            <v>0</v>
          </cell>
          <cell r="AX230">
            <v>0</v>
          </cell>
          <cell r="AY230">
            <v>0</v>
          </cell>
          <cell r="AZ230">
            <v>0</v>
          </cell>
          <cell r="BA230">
            <v>10217580</v>
          </cell>
          <cell r="BB230">
            <v>9633000</v>
          </cell>
          <cell r="BC230">
            <v>7212000</v>
          </cell>
          <cell r="BD230">
            <v>96265953</v>
          </cell>
          <cell r="BE230">
            <v>1764000</v>
          </cell>
          <cell r="BF230">
            <v>-23772000</v>
          </cell>
          <cell r="BG230">
            <v>14761000</v>
          </cell>
          <cell r="BH230">
            <v>-151707569</v>
          </cell>
          <cell r="BI230">
            <v>-54411693</v>
          </cell>
          <cell r="BJ230" t="e">
            <v>#N/A</v>
          </cell>
          <cell r="BK230">
            <v>122535057</v>
          </cell>
          <cell r="BL230">
            <v>-301430795</v>
          </cell>
          <cell r="BM230" t="str">
            <v>N/A</v>
          </cell>
          <cell r="BN230" t="str">
            <v>N/A</v>
          </cell>
          <cell r="BO230" t="str">
            <v>N/A</v>
          </cell>
          <cell r="BP230">
            <v>0</v>
          </cell>
          <cell r="BQ230">
            <v>-137825801</v>
          </cell>
          <cell r="BR230">
            <v>-294025314</v>
          </cell>
          <cell r="BS230" t="e">
            <v>#N/A</v>
          </cell>
          <cell r="BT230">
            <v>-178895739</v>
          </cell>
          <cell r="BU230">
            <v>-176283324</v>
          </cell>
          <cell r="BV230">
            <v>-17698769</v>
          </cell>
          <cell r="BW230">
            <v>11990200</v>
          </cell>
          <cell r="BX230">
            <v>-9496777</v>
          </cell>
          <cell r="BY230">
            <v>-1660457</v>
          </cell>
          <cell r="BZ230" t="e">
            <v>#N/A</v>
          </cell>
          <cell r="CA230">
            <v>0</v>
          </cell>
          <cell r="CB230">
            <v>97926410</v>
          </cell>
          <cell r="CC230">
            <v>124988990</v>
          </cell>
          <cell r="CD230">
            <v>-301272313</v>
          </cell>
          <cell r="CE230">
            <v>0</v>
          </cell>
          <cell r="CF230">
            <v>-178895739</v>
          </cell>
          <cell r="CG230">
            <v>0</v>
          </cell>
          <cell r="CH230">
            <v>36076494</v>
          </cell>
        </row>
        <row r="231">
          <cell r="B231">
            <v>36082</v>
          </cell>
          <cell r="D231">
            <v>16563147</v>
          </cell>
          <cell r="E231">
            <v>-787214</v>
          </cell>
          <cell r="F231">
            <v>41026588</v>
          </cell>
          <cell r="G231">
            <v>0</v>
          </cell>
          <cell r="H231">
            <v>15911931</v>
          </cell>
          <cell r="I231">
            <v>10329628</v>
          </cell>
          <cell r="J231">
            <v>-4138798</v>
          </cell>
          <cell r="K231">
            <v>806846</v>
          </cell>
          <cell r="L231">
            <v>4585000</v>
          </cell>
          <cell r="M231">
            <v>2598000</v>
          </cell>
          <cell r="N231">
            <v>9135000</v>
          </cell>
          <cell r="O231">
            <v>165000</v>
          </cell>
          <cell r="P231">
            <v>10155713</v>
          </cell>
          <cell r="Q231">
            <v>0</v>
          </cell>
          <cell r="R231">
            <v>0</v>
          </cell>
          <cell r="S231">
            <v>0</v>
          </cell>
          <cell r="T231">
            <v>4393000</v>
          </cell>
          <cell r="U231">
            <v>14728000</v>
          </cell>
          <cell r="V231">
            <v>-4169000</v>
          </cell>
          <cell r="W231">
            <v>5457000</v>
          </cell>
          <cell r="X231">
            <v>-29598000</v>
          </cell>
          <cell r="Y231">
            <v>0</v>
          </cell>
          <cell r="Z231">
            <v>0</v>
          </cell>
          <cell r="AA231">
            <v>0</v>
          </cell>
          <cell r="AB231">
            <v>0</v>
          </cell>
          <cell r="AC231">
            <v>0</v>
          </cell>
          <cell r="AD231">
            <v>0</v>
          </cell>
          <cell r="AE231">
            <v>1667000</v>
          </cell>
          <cell r="AF231">
            <v>88000</v>
          </cell>
          <cell r="AG231">
            <v>0</v>
          </cell>
          <cell r="AH231">
            <v>12131942</v>
          </cell>
          <cell r="AI231">
            <v>-18282657</v>
          </cell>
          <cell r="AJ231">
            <v>-85711740</v>
          </cell>
          <cell r="AK231">
            <v>-542879</v>
          </cell>
          <cell r="AL231">
            <v>39996712</v>
          </cell>
          <cell r="AM231">
            <v>-71524318</v>
          </cell>
          <cell r="AN231">
            <v>-81244662</v>
          </cell>
          <cell r="AO231">
            <v>-27182000</v>
          </cell>
          <cell r="AP231">
            <v>-21851322</v>
          </cell>
          <cell r="AQ231">
            <v>-55715000</v>
          </cell>
          <cell r="AR231">
            <v>-10670304</v>
          </cell>
          <cell r="AS231">
            <v>0</v>
          </cell>
          <cell r="AT231">
            <v>-2749000</v>
          </cell>
          <cell r="AU231">
            <v>612000</v>
          </cell>
          <cell r="AV231">
            <v>22151298</v>
          </cell>
          <cell r="AW231">
            <v>0</v>
          </cell>
          <cell r="AX231">
            <v>0</v>
          </cell>
          <cell r="AY231">
            <v>0</v>
          </cell>
          <cell r="AZ231">
            <v>0</v>
          </cell>
          <cell r="BA231">
            <v>10155713</v>
          </cell>
          <cell r="BB231">
            <v>9300000</v>
          </cell>
          <cell r="BC231">
            <v>7183000</v>
          </cell>
          <cell r="BD231">
            <v>102541480</v>
          </cell>
          <cell r="BE231">
            <v>1755000</v>
          </cell>
          <cell r="BF231">
            <v>-24141000</v>
          </cell>
          <cell r="BG231">
            <v>14952000</v>
          </cell>
          <cell r="BH231">
            <v>-152952928</v>
          </cell>
          <cell r="BI231">
            <v>-54253362</v>
          </cell>
          <cell r="BJ231" t="e">
            <v>#N/A</v>
          </cell>
          <cell r="BK231">
            <v>128392979</v>
          </cell>
          <cell r="BL231">
            <v>-308015929</v>
          </cell>
          <cell r="BM231" t="str">
            <v>N/A</v>
          </cell>
          <cell r="BN231" t="str">
            <v>N/A</v>
          </cell>
          <cell r="BO231" t="str">
            <v>N/A</v>
          </cell>
          <cell r="BP231">
            <v>0</v>
          </cell>
          <cell r="BQ231">
            <v>-138839271</v>
          </cell>
          <cell r="BR231">
            <v>-298744906</v>
          </cell>
          <cell r="BS231" t="e">
            <v>#N/A</v>
          </cell>
          <cell r="BT231">
            <v>-179622951</v>
          </cell>
          <cell r="BU231">
            <v>-174889074</v>
          </cell>
          <cell r="BV231">
            <v>-16807931</v>
          </cell>
          <cell r="BW231">
            <v>11996676</v>
          </cell>
          <cell r="BX231">
            <v>-9501906</v>
          </cell>
          <cell r="BY231">
            <v>-2109639</v>
          </cell>
          <cell r="BZ231" t="e">
            <v>#N/A</v>
          </cell>
          <cell r="CA231">
            <v>0</v>
          </cell>
          <cell r="CB231">
            <v>104651119</v>
          </cell>
          <cell r="CC231">
            <v>131289831</v>
          </cell>
          <cell r="CD231">
            <v>-306178905</v>
          </cell>
          <cell r="CE231">
            <v>0</v>
          </cell>
          <cell r="CF231">
            <v>-179622951</v>
          </cell>
          <cell r="CG231">
            <v>0</v>
          </cell>
          <cell r="CH231">
            <v>38464937</v>
          </cell>
        </row>
        <row r="232">
          <cell r="B232">
            <v>36083</v>
          </cell>
          <cell r="D232">
            <v>16718109</v>
          </cell>
          <cell r="E232">
            <v>-805444</v>
          </cell>
          <cell r="F232">
            <v>41520920</v>
          </cell>
          <cell r="G232">
            <v>0</v>
          </cell>
          <cell r="H232">
            <v>15474138</v>
          </cell>
          <cell r="I232">
            <v>12030076</v>
          </cell>
          <cell r="J232">
            <v>-4185005</v>
          </cell>
          <cell r="K232">
            <v>809031</v>
          </cell>
          <cell r="L232">
            <v>4524000</v>
          </cell>
          <cell r="M232">
            <v>2609000</v>
          </cell>
          <cell r="N232">
            <v>9182000</v>
          </cell>
          <cell r="O232">
            <v>417000</v>
          </cell>
          <cell r="P232">
            <v>6166903</v>
          </cell>
          <cell r="Q232">
            <v>0</v>
          </cell>
          <cell r="R232">
            <v>0</v>
          </cell>
          <cell r="S232">
            <v>0</v>
          </cell>
          <cell r="T232">
            <v>4395000</v>
          </cell>
          <cell r="U232">
            <v>14728000</v>
          </cell>
          <cell r="V232">
            <v>-4189000</v>
          </cell>
          <cell r="W232">
            <v>5454000</v>
          </cell>
          <cell r="X232">
            <v>-24625000</v>
          </cell>
          <cell r="Y232">
            <v>0</v>
          </cell>
          <cell r="Z232">
            <v>0</v>
          </cell>
          <cell r="AA232">
            <v>0</v>
          </cell>
          <cell r="AB232">
            <v>0</v>
          </cell>
          <cell r="AC232">
            <v>0</v>
          </cell>
          <cell r="AD232">
            <v>0</v>
          </cell>
          <cell r="AE232">
            <v>1664000</v>
          </cell>
          <cell r="AF232">
            <v>88000</v>
          </cell>
          <cell r="AG232">
            <v>0</v>
          </cell>
          <cell r="AH232">
            <v>12762533</v>
          </cell>
          <cell r="AI232">
            <v>-18248590</v>
          </cell>
          <cell r="AJ232">
            <v>-92438268</v>
          </cell>
          <cell r="AK232">
            <v>-542881</v>
          </cell>
          <cell r="AL232">
            <v>41267167</v>
          </cell>
          <cell r="AM232">
            <v>-72299974</v>
          </cell>
          <cell r="AN232">
            <v>-81819526</v>
          </cell>
          <cell r="AO232">
            <v>-25288000</v>
          </cell>
          <cell r="AP232">
            <v>-23269556</v>
          </cell>
          <cell r="AQ232">
            <v>-55814000</v>
          </cell>
          <cell r="AR232">
            <v>-10730261</v>
          </cell>
          <cell r="AS232">
            <v>0</v>
          </cell>
          <cell r="AT232">
            <v>-2747000</v>
          </cell>
          <cell r="AU232">
            <v>612000</v>
          </cell>
          <cell r="AV232">
            <v>22191298</v>
          </cell>
          <cell r="AW232">
            <v>0</v>
          </cell>
          <cell r="AX232">
            <v>0</v>
          </cell>
          <cell r="AY232">
            <v>0</v>
          </cell>
          <cell r="AZ232">
            <v>0</v>
          </cell>
          <cell r="BA232">
            <v>6166903</v>
          </cell>
          <cell r="BB232">
            <v>9599000</v>
          </cell>
          <cell r="BC232">
            <v>7133000</v>
          </cell>
          <cell r="BD232">
            <v>107932276</v>
          </cell>
          <cell r="BE232">
            <v>1752000</v>
          </cell>
          <cell r="BF232">
            <v>-19171000</v>
          </cell>
          <cell r="BG232">
            <v>14934000</v>
          </cell>
          <cell r="BH232">
            <v>-157013800</v>
          </cell>
          <cell r="BI232">
            <v>-53781728</v>
          </cell>
          <cell r="BJ232" t="e">
            <v>#N/A</v>
          </cell>
          <cell r="BK232">
            <v>130025735</v>
          </cell>
          <cell r="BL232">
            <v>-308850057</v>
          </cell>
          <cell r="BM232" t="str">
            <v>N/A</v>
          </cell>
          <cell r="BN232" t="str">
            <v>N/A</v>
          </cell>
          <cell r="BO232" t="str">
            <v>N/A</v>
          </cell>
          <cell r="BP232">
            <v>0</v>
          </cell>
          <cell r="BQ232">
            <v>-142954210</v>
          </cell>
          <cell r="BR232">
            <v>-303151800</v>
          </cell>
          <cell r="BS232" t="e">
            <v>#N/A</v>
          </cell>
          <cell r="BT232">
            <v>-178824323</v>
          </cell>
          <cell r="BU232">
            <v>-172479059</v>
          </cell>
          <cell r="BV232">
            <v>-18491423</v>
          </cell>
          <cell r="BW232">
            <v>11991023</v>
          </cell>
          <cell r="BX232">
            <v>-4350199</v>
          </cell>
          <cell r="BY232">
            <v>-2326562</v>
          </cell>
          <cell r="BZ232" t="e">
            <v>#N/A</v>
          </cell>
          <cell r="CA232">
            <v>0</v>
          </cell>
          <cell r="CB232">
            <v>110258837</v>
          </cell>
          <cell r="CC232">
            <v>133157740</v>
          </cell>
          <cell r="CD232">
            <v>-305636799</v>
          </cell>
          <cell r="CE232">
            <v>0</v>
          </cell>
          <cell r="CF232">
            <v>-178824323</v>
          </cell>
          <cell r="CG232">
            <v>0</v>
          </cell>
          <cell r="CH232">
            <v>38742167</v>
          </cell>
        </row>
        <row r="233">
          <cell r="B233">
            <v>36084</v>
          </cell>
          <cell r="D233">
            <v>17154499</v>
          </cell>
          <cell r="E233">
            <v>-790173</v>
          </cell>
          <cell r="F233">
            <v>42377667</v>
          </cell>
          <cell r="G233">
            <v>0</v>
          </cell>
          <cell r="H233">
            <v>15695137</v>
          </cell>
          <cell r="I233">
            <v>11899581</v>
          </cell>
          <cell r="J233">
            <v>-4244774</v>
          </cell>
          <cell r="K233">
            <v>-389033</v>
          </cell>
          <cell r="L233">
            <v>5068000</v>
          </cell>
          <cell r="M233">
            <v>2596000</v>
          </cell>
          <cell r="N233">
            <v>9182000</v>
          </cell>
          <cell r="O233">
            <v>417000</v>
          </cell>
          <cell r="P233">
            <v>10506114</v>
          </cell>
          <cell r="Q233">
            <v>0</v>
          </cell>
          <cell r="R233">
            <v>0</v>
          </cell>
          <cell r="S233">
            <v>0</v>
          </cell>
          <cell r="T233">
            <v>4403000</v>
          </cell>
          <cell r="U233">
            <v>14591000</v>
          </cell>
          <cell r="V233">
            <v>-4249000</v>
          </cell>
          <cell r="W233">
            <v>5908000</v>
          </cell>
          <cell r="X233">
            <v>-23871000</v>
          </cell>
          <cell r="Y233">
            <v>0</v>
          </cell>
          <cell r="Z233">
            <v>0</v>
          </cell>
          <cell r="AA233">
            <v>0</v>
          </cell>
          <cell r="AB233">
            <v>0</v>
          </cell>
          <cell r="AC233">
            <v>0</v>
          </cell>
          <cell r="AD233">
            <v>0</v>
          </cell>
          <cell r="AE233">
            <v>1651000</v>
          </cell>
          <cell r="AF233">
            <v>88000</v>
          </cell>
          <cell r="AG233">
            <v>0</v>
          </cell>
          <cell r="AH233">
            <v>12058657</v>
          </cell>
          <cell r="AI233">
            <v>-18198896</v>
          </cell>
          <cell r="AJ233">
            <v>-106650236</v>
          </cell>
          <cell r="AK233">
            <v>-543115</v>
          </cell>
          <cell r="AL233">
            <v>41337097</v>
          </cell>
          <cell r="AM233">
            <v>-69224019</v>
          </cell>
          <cell r="AN233">
            <v>-81376724</v>
          </cell>
          <cell r="AO233">
            <v>-25694000</v>
          </cell>
          <cell r="AP233">
            <v>-23132222</v>
          </cell>
          <cell r="AQ233">
            <v>-55610000</v>
          </cell>
          <cell r="AR233">
            <v>-10973729</v>
          </cell>
          <cell r="AS233">
            <v>0</v>
          </cell>
          <cell r="AT233">
            <v>-2747000</v>
          </cell>
          <cell r="AU233">
            <v>612000</v>
          </cell>
          <cell r="AV233">
            <v>22211298</v>
          </cell>
          <cell r="AW233">
            <v>0</v>
          </cell>
          <cell r="AX233">
            <v>0</v>
          </cell>
          <cell r="AY233">
            <v>0</v>
          </cell>
          <cell r="AZ233">
            <v>0</v>
          </cell>
          <cell r="BA233">
            <v>10506114</v>
          </cell>
          <cell r="BB233">
            <v>9599000</v>
          </cell>
          <cell r="BC233">
            <v>7664000</v>
          </cell>
          <cell r="BD233">
            <v>108115184</v>
          </cell>
          <cell r="BE233">
            <v>1739000</v>
          </cell>
          <cell r="BF233">
            <v>-17963000</v>
          </cell>
          <cell r="BG233">
            <v>14745000</v>
          </cell>
          <cell r="BH233">
            <v>-171049576</v>
          </cell>
          <cell r="BI233">
            <v>-54525072</v>
          </cell>
          <cell r="BJ233" t="e">
            <v>#N/A</v>
          </cell>
          <cell r="BK233">
            <v>135094125</v>
          </cell>
          <cell r="BL233">
            <v>-319409888</v>
          </cell>
          <cell r="BM233" t="str">
            <v>N/A</v>
          </cell>
          <cell r="BN233" t="str">
            <v>N/A</v>
          </cell>
          <cell r="BO233" t="str">
            <v>N/A</v>
          </cell>
          <cell r="BP233">
            <v>0</v>
          </cell>
          <cell r="BQ233">
            <v>-157099680</v>
          </cell>
          <cell r="BR233">
            <v>-314874965</v>
          </cell>
          <cell r="BS233" t="e">
            <v>#N/A</v>
          </cell>
          <cell r="BT233">
            <v>-184315764</v>
          </cell>
          <cell r="BU233">
            <v>-178016496</v>
          </cell>
          <cell r="BV233">
            <v>-19781215</v>
          </cell>
          <cell r="BW233">
            <v>12162276</v>
          </cell>
          <cell r="BX233">
            <v>-3556450</v>
          </cell>
          <cell r="BY233">
            <v>-2453170</v>
          </cell>
          <cell r="BZ233" t="e">
            <v>#N/A</v>
          </cell>
          <cell r="CA233">
            <v>0</v>
          </cell>
          <cell r="CB233">
            <v>110568354</v>
          </cell>
          <cell r="CC233">
            <v>138337468</v>
          </cell>
          <cell r="CD233">
            <v>-316353964</v>
          </cell>
          <cell r="CE233">
            <v>0</v>
          </cell>
          <cell r="CF233">
            <v>-184315764</v>
          </cell>
          <cell r="CG233">
            <v>0</v>
          </cell>
          <cell r="CH233">
            <v>39250666</v>
          </cell>
        </row>
        <row r="234">
          <cell r="B234">
            <v>36087</v>
          </cell>
          <cell r="D234">
            <v>17017990</v>
          </cell>
          <cell r="E234">
            <v>-812355</v>
          </cell>
          <cell r="F234">
            <v>42275126</v>
          </cell>
          <cell r="G234">
            <v>0</v>
          </cell>
          <cell r="H234">
            <v>15622196</v>
          </cell>
          <cell r="I234">
            <v>11438848</v>
          </cell>
          <cell r="J234">
            <v>-4319829</v>
          </cell>
          <cell r="K234">
            <v>-387225</v>
          </cell>
          <cell r="L234">
            <v>4864000</v>
          </cell>
          <cell r="M234">
            <v>2599000</v>
          </cell>
          <cell r="N234">
            <v>9295000</v>
          </cell>
          <cell r="O234">
            <v>413000</v>
          </cell>
          <cell r="P234">
            <v>6220100</v>
          </cell>
          <cell r="Q234">
            <v>0</v>
          </cell>
          <cell r="R234">
            <v>0</v>
          </cell>
          <cell r="S234">
            <v>0</v>
          </cell>
          <cell r="T234">
            <v>4392000</v>
          </cell>
          <cell r="U234">
            <v>14593000</v>
          </cell>
          <cell r="V234">
            <v>-4225000</v>
          </cell>
          <cell r="W234">
            <v>6088000</v>
          </cell>
          <cell r="X234">
            <v>-20726000</v>
          </cell>
          <cell r="Y234">
            <v>0</v>
          </cell>
          <cell r="Z234">
            <v>0</v>
          </cell>
          <cell r="AA234">
            <v>0</v>
          </cell>
          <cell r="AB234">
            <v>0</v>
          </cell>
          <cell r="AC234">
            <v>0</v>
          </cell>
          <cell r="AD234">
            <v>0</v>
          </cell>
          <cell r="AE234">
            <v>1643000</v>
          </cell>
          <cell r="AF234">
            <v>89000</v>
          </cell>
          <cell r="AG234">
            <v>0</v>
          </cell>
          <cell r="AH234">
            <v>12182463</v>
          </cell>
          <cell r="AI234">
            <v>-18371004</v>
          </cell>
          <cell r="AJ234">
            <v>-108346007</v>
          </cell>
          <cell r="AK234">
            <v>-543127</v>
          </cell>
          <cell r="AL234">
            <v>42488763</v>
          </cell>
          <cell r="AM234">
            <v>-69745536</v>
          </cell>
          <cell r="AN234">
            <v>-81860943</v>
          </cell>
          <cell r="AO234">
            <v>-25444000</v>
          </cell>
          <cell r="AP234">
            <v>-25235976</v>
          </cell>
          <cell r="AQ234">
            <v>-55731000</v>
          </cell>
          <cell r="AR234">
            <v>-10992668</v>
          </cell>
          <cell r="AS234">
            <v>0</v>
          </cell>
          <cell r="AT234">
            <v>-2191000</v>
          </cell>
          <cell r="AU234">
            <v>612000</v>
          </cell>
          <cell r="AV234">
            <v>22261298</v>
          </cell>
          <cell r="AW234">
            <v>0</v>
          </cell>
          <cell r="AX234">
            <v>0</v>
          </cell>
          <cell r="AY234">
            <v>0</v>
          </cell>
          <cell r="AZ234">
            <v>0</v>
          </cell>
          <cell r="BA234">
            <v>6220100</v>
          </cell>
          <cell r="BB234">
            <v>9708000</v>
          </cell>
          <cell r="BC234">
            <v>7463000</v>
          </cell>
          <cell r="BD234">
            <v>102787494</v>
          </cell>
          <cell r="BE234">
            <v>1732000</v>
          </cell>
          <cell r="BF234">
            <v>-14638000</v>
          </cell>
          <cell r="BG234">
            <v>14760000</v>
          </cell>
          <cell r="BH234">
            <v>-171394020</v>
          </cell>
          <cell r="BI234">
            <v>-54541205</v>
          </cell>
          <cell r="BJ234" t="e">
            <v>#N/A</v>
          </cell>
          <cell r="BK234">
            <v>125366239</v>
          </cell>
          <cell r="BL234">
            <v>-319062736</v>
          </cell>
          <cell r="BM234" t="str">
            <v>N/A</v>
          </cell>
          <cell r="BN234" t="str">
            <v>N/A</v>
          </cell>
          <cell r="BO234" t="str">
            <v>N/A</v>
          </cell>
          <cell r="BP234">
            <v>0</v>
          </cell>
          <cell r="BQ234">
            <v>-157248016</v>
          </cell>
          <cell r="BR234">
            <v>-316363059</v>
          </cell>
          <cell r="BS234" t="e">
            <v>#N/A</v>
          </cell>
          <cell r="BT234">
            <v>-193696497</v>
          </cell>
          <cell r="BU234">
            <v>-185648126</v>
          </cell>
          <cell r="BV234">
            <v>-23276893</v>
          </cell>
          <cell r="BW234">
            <v>12105754</v>
          </cell>
          <cell r="BX234">
            <v>-4053345</v>
          </cell>
          <cell r="BY234">
            <v>-2682338</v>
          </cell>
          <cell r="BZ234" t="e">
            <v>#N/A</v>
          </cell>
          <cell r="CA234">
            <v>0</v>
          </cell>
          <cell r="CB234">
            <v>105469832</v>
          </cell>
          <cell r="CC234">
            <v>128860933</v>
          </cell>
          <cell r="CD234">
            <v>-314509058</v>
          </cell>
          <cell r="CE234">
            <v>0</v>
          </cell>
          <cell r="CF234">
            <v>-193696497</v>
          </cell>
          <cell r="CG234">
            <v>0</v>
          </cell>
          <cell r="CH234">
            <v>39047212</v>
          </cell>
        </row>
        <row r="235">
          <cell r="B235">
            <v>36088</v>
          </cell>
          <cell r="D235">
            <v>15929658</v>
          </cell>
          <cell r="E235">
            <v>-814050</v>
          </cell>
          <cell r="F235">
            <v>41919873</v>
          </cell>
          <cell r="G235">
            <v>0</v>
          </cell>
          <cell r="H235">
            <v>15490917</v>
          </cell>
          <cell r="I235">
            <v>11342723</v>
          </cell>
          <cell r="J235">
            <v>-4283528</v>
          </cell>
          <cell r="K235">
            <v>-383971</v>
          </cell>
          <cell r="L235">
            <v>4727000</v>
          </cell>
          <cell r="M235">
            <v>2594000</v>
          </cell>
          <cell r="N235">
            <v>9295000</v>
          </cell>
          <cell r="O235">
            <v>413000</v>
          </cell>
          <cell r="P235">
            <v>10428502</v>
          </cell>
          <cell r="Q235">
            <v>0</v>
          </cell>
          <cell r="R235">
            <v>0</v>
          </cell>
          <cell r="S235">
            <v>0</v>
          </cell>
          <cell r="T235">
            <v>4436000</v>
          </cell>
          <cell r="U235">
            <v>14550000</v>
          </cell>
          <cell r="V235">
            <v>-4181000</v>
          </cell>
          <cell r="W235">
            <v>6442000</v>
          </cell>
          <cell r="X235">
            <v>-19505000</v>
          </cell>
          <cell r="Y235">
            <v>0</v>
          </cell>
          <cell r="Z235">
            <v>0</v>
          </cell>
          <cell r="AA235">
            <v>0</v>
          </cell>
          <cell r="AB235">
            <v>0</v>
          </cell>
          <cell r="AC235">
            <v>0</v>
          </cell>
          <cell r="AD235">
            <v>0</v>
          </cell>
          <cell r="AE235">
            <v>1638000</v>
          </cell>
          <cell r="AF235">
            <v>87000</v>
          </cell>
          <cell r="AG235">
            <v>0</v>
          </cell>
          <cell r="AH235">
            <v>11880625</v>
          </cell>
          <cell r="AI235">
            <v>-18409797</v>
          </cell>
          <cell r="AJ235">
            <v>-107849829</v>
          </cell>
          <cell r="AK235">
            <v>-543062</v>
          </cell>
          <cell r="AL235">
            <v>46622605</v>
          </cell>
          <cell r="AM235">
            <v>-67215145</v>
          </cell>
          <cell r="AN235">
            <v>-81471040</v>
          </cell>
          <cell r="AO235">
            <v>-25444000</v>
          </cell>
          <cell r="AP235">
            <v>-26275278</v>
          </cell>
          <cell r="AQ235">
            <v>-55736000</v>
          </cell>
          <cell r="AR235">
            <v>-11287248</v>
          </cell>
          <cell r="AS235">
            <v>0</v>
          </cell>
          <cell r="AT235">
            <v>-2176000</v>
          </cell>
          <cell r="AU235">
            <v>612000</v>
          </cell>
          <cell r="AV235">
            <v>22261298</v>
          </cell>
          <cell r="AW235">
            <v>0</v>
          </cell>
          <cell r="AX235">
            <v>0</v>
          </cell>
          <cell r="AY235">
            <v>0</v>
          </cell>
          <cell r="AZ235">
            <v>0</v>
          </cell>
          <cell r="BA235">
            <v>10428502</v>
          </cell>
          <cell r="BB235">
            <v>9708000</v>
          </cell>
          <cell r="BC235">
            <v>7321000</v>
          </cell>
          <cell r="BD235">
            <v>104301958</v>
          </cell>
          <cell r="BE235">
            <v>1725000</v>
          </cell>
          <cell r="BF235">
            <v>-13063000</v>
          </cell>
          <cell r="BG235">
            <v>14805000</v>
          </cell>
          <cell r="BH235">
            <v>-166397825</v>
          </cell>
          <cell r="BI235">
            <v>-55142623</v>
          </cell>
          <cell r="BJ235" t="e">
            <v>#N/A</v>
          </cell>
          <cell r="BK235">
            <v>130945411</v>
          </cell>
          <cell r="BL235">
            <v>-311563870</v>
          </cell>
          <cell r="BM235" t="str">
            <v>N/A</v>
          </cell>
          <cell r="BN235" t="str">
            <v>N/A</v>
          </cell>
          <cell r="BO235" t="str">
            <v>N/A</v>
          </cell>
          <cell r="BP235">
            <v>0</v>
          </cell>
          <cell r="BQ235">
            <v>-152169028</v>
          </cell>
          <cell r="BR235">
            <v>-309452891</v>
          </cell>
          <cell r="BS235" t="e">
            <v>#N/A</v>
          </cell>
          <cell r="BT235">
            <v>-180618460</v>
          </cell>
          <cell r="BU235">
            <v>-171566633</v>
          </cell>
          <cell r="BV235">
            <v>-20468758</v>
          </cell>
          <cell r="BW235">
            <v>12715041</v>
          </cell>
          <cell r="BX235">
            <v>-4019283</v>
          </cell>
          <cell r="BY235">
            <v>-2659797</v>
          </cell>
          <cell r="BZ235" t="e">
            <v>#N/A</v>
          </cell>
          <cell r="CA235">
            <v>0</v>
          </cell>
          <cell r="CB235">
            <v>106961755</v>
          </cell>
          <cell r="CC235">
            <v>134419258</v>
          </cell>
          <cell r="CD235">
            <v>-305985890</v>
          </cell>
          <cell r="CE235">
            <v>0</v>
          </cell>
          <cell r="CF235">
            <v>-180618460</v>
          </cell>
          <cell r="CG235">
            <v>0</v>
          </cell>
          <cell r="CH235">
            <v>38719084</v>
          </cell>
        </row>
        <row r="236">
          <cell r="B236">
            <v>36089</v>
          </cell>
          <cell r="D236">
            <v>16051636</v>
          </cell>
          <cell r="E236">
            <v>-830784</v>
          </cell>
          <cell r="F236">
            <v>42337968</v>
          </cell>
          <cell r="G236">
            <v>0</v>
          </cell>
          <cell r="H236">
            <v>15449038</v>
          </cell>
          <cell r="I236">
            <v>12181760</v>
          </cell>
          <cell r="J236">
            <v>-4401395</v>
          </cell>
          <cell r="K236">
            <v>-382933</v>
          </cell>
          <cell r="L236">
            <v>4403000</v>
          </cell>
          <cell r="M236">
            <v>2608000</v>
          </cell>
          <cell r="N236">
            <v>9368000</v>
          </cell>
          <cell r="O236">
            <v>372000</v>
          </cell>
          <cell r="P236">
            <v>10457931</v>
          </cell>
          <cell r="Q236">
            <v>0</v>
          </cell>
          <cell r="R236">
            <v>0</v>
          </cell>
          <cell r="S236">
            <v>0</v>
          </cell>
          <cell r="T236">
            <v>4342000</v>
          </cell>
          <cell r="U236">
            <v>14764000</v>
          </cell>
          <cell r="V236">
            <v>-4101000</v>
          </cell>
          <cell r="W236">
            <v>6529000</v>
          </cell>
          <cell r="X236">
            <v>-19692000</v>
          </cell>
          <cell r="Y236">
            <v>0</v>
          </cell>
          <cell r="Z236">
            <v>0</v>
          </cell>
          <cell r="AA236">
            <v>0</v>
          </cell>
          <cell r="AB236">
            <v>0</v>
          </cell>
          <cell r="AC236">
            <v>0</v>
          </cell>
          <cell r="AD236">
            <v>0</v>
          </cell>
          <cell r="AE236">
            <v>1668000</v>
          </cell>
          <cell r="AF236">
            <v>86000</v>
          </cell>
          <cell r="AG236">
            <v>0</v>
          </cell>
          <cell r="AH236">
            <v>12031863</v>
          </cell>
          <cell r="AI236">
            <v>-18521398</v>
          </cell>
          <cell r="AJ236">
            <v>-108549816</v>
          </cell>
          <cell r="AK236">
            <v>-542836</v>
          </cell>
          <cell r="AL236">
            <v>46198280</v>
          </cell>
          <cell r="AM236">
            <v>-65406324</v>
          </cell>
          <cell r="AN236">
            <v>-79755852</v>
          </cell>
          <cell r="AO236">
            <v>-24899000</v>
          </cell>
          <cell r="AP236">
            <v>-26912546</v>
          </cell>
          <cell r="AQ236">
            <v>-55570000</v>
          </cell>
          <cell r="AR236">
            <v>-11881038</v>
          </cell>
          <cell r="AS236">
            <v>0</v>
          </cell>
          <cell r="AT236">
            <v>-2177000</v>
          </cell>
          <cell r="AU236">
            <v>612000</v>
          </cell>
          <cell r="AV236">
            <v>22276298</v>
          </cell>
          <cell r="AW236">
            <v>0</v>
          </cell>
          <cell r="AX236">
            <v>0</v>
          </cell>
          <cell r="AY236">
            <v>0</v>
          </cell>
          <cell r="AZ236">
            <v>0</v>
          </cell>
          <cell r="BA236">
            <v>10457931</v>
          </cell>
          <cell r="BB236">
            <v>9740000</v>
          </cell>
          <cell r="BC236">
            <v>7011000</v>
          </cell>
          <cell r="BD236">
            <v>105557274</v>
          </cell>
          <cell r="BE236">
            <v>1754000</v>
          </cell>
          <cell r="BF236">
            <v>-13163000</v>
          </cell>
          <cell r="BG236">
            <v>15005000</v>
          </cell>
          <cell r="BH236">
            <v>-165359324</v>
          </cell>
          <cell r="BI236">
            <v>-55419175</v>
          </cell>
          <cell r="BJ236" t="e">
            <v>#N/A</v>
          </cell>
          <cell r="BK236">
            <v>131935421</v>
          </cell>
          <cell r="BL236">
            <v>-309501368</v>
          </cell>
          <cell r="BM236" t="str">
            <v>N/A</v>
          </cell>
          <cell r="BN236" t="str">
            <v>N/A</v>
          </cell>
          <cell r="BO236" t="str">
            <v>N/A</v>
          </cell>
          <cell r="BP236">
            <v>0</v>
          </cell>
          <cell r="BQ236">
            <v>-150938926</v>
          </cell>
          <cell r="BR236">
            <v>-306896121</v>
          </cell>
          <cell r="BS236" t="e">
            <v>#N/A</v>
          </cell>
          <cell r="BT236">
            <v>-177565948</v>
          </cell>
          <cell r="BU236">
            <v>-167802910</v>
          </cell>
          <cell r="BV236">
            <v>-21256197</v>
          </cell>
          <cell r="BW236">
            <v>12769728</v>
          </cell>
          <cell r="BX236">
            <v>-3107109</v>
          </cell>
          <cell r="BY236">
            <v>-2731006</v>
          </cell>
          <cell r="BZ236" t="e">
            <v>#N/A</v>
          </cell>
          <cell r="CA236">
            <v>0</v>
          </cell>
          <cell r="CB236">
            <v>108288280</v>
          </cell>
          <cell r="CC236">
            <v>135497211</v>
          </cell>
          <cell r="CD236">
            <v>-303300120</v>
          </cell>
          <cell r="CE236">
            <v>0</v>
          </cell>
          <cell r="CF236">
            <v>-177565948</v>
          </cell>
          <cell r="CG236">
            <v>0</v>
          </cell>
          <cell r="CH236">
            <v>38645784</v>
          </cell>
        </row>
        <row r="237">
          <cell r="B237">
            <v>36090</v>
          </cell>
          <cell r="D237">
            <v>16489624</v>
          </cell>
          <cell r="E237">
            <v>-849009</v>
          </cell>
          <cell r="F237">
            <v>42110283</v>
          </cell>
          <cell r="G237">
            <v>0</v>
          </cell>
          <cell r="H237">
            <v>15365956</v>
          </cell>
          <cell r="I237">
            <v>12116250</v>
          </cell>
          <cell r="J237">
            <v>-4377725</v>
          </cell>
          <cell r="K237">
            <v>-380873</v>
          </cell>
          <cell r="L237">
            <v>4357000</v>
          </cell>
          <cell r="M237">
            <v>2614000</v>
          </cell>
          <cell r="N237">
            <v>9511000</v>
          </cell>
          <cell r="O237">
            <v>506000</v>
          </cell>
          <cell r="P237">
            <v>10477097</v>
          </cell>
          <cell r="Q237">
            <v>0</v>
          </cell>
          <cell r="R237">
            <v>0</v>
          </cell>
          <cell r="S237">
            <v>0</v>
          </cell>
          <cell r="T237">
            <v>4344000</v>
          </cell>
          <cell r="U237">
            <v>14757000</v>
          </cell>
          <cell r="V237">
            <v>-4177000</v>
          </cell>
          <cell r="W237">
            <v>6543000</v>
          </cell>
          <cell r="X237">
            <v>-18137000</v>
          </cell>
          <cell r="Y237">
            <v>0</v>
          </cell>
          <cell r="Z237">
            <v>0</v>
          </cell>
          <cell r="AA237">
            <v>0</v>
          </cell>
          <cell r="AB237">
            <v>0</v>
          </cell>
          <cell r="AC237">
            <v>0</v>
          </cell>
          <cell r="AD237">
            <v>0</v>
          </cell>
          <cell r="AE237">
            <v>1690000</v>
          </cell>
          <cell r="AF237">
            <v>83000</v>
          </cell>
          <cell r="AG237">
            <v>0</v>
          </cell>
          <cell r="AH237">
            <v>11891004</v>
          </cell>
          <cell r="AI237">
            <v>-18515398</v>
          </cell>
          <cell r="AJ237">
            <v>-109702473</v>
          </cell>
          <cell r="AK237">
            <v>-542697</v>
          </cell>
          <cell r="AL237">
            <v>47296346</v>
          </cell>
          <cell r="AM237">
            <v>-65052748</v>
          </cell>
          <cell r="AN237">
            <v>-77447545</v>
          </cell>
          <cell r="AO237">
            <v>-24386000</v>
          </cell>
          <cell r="AP237">
            <v>-26942808</v>
          </cell>
          <cell r="AQ237">
            <v>-55474000</v>
          </cell>
          <cell r="AR237">
            <v>-12003806</v>
          </cell>
          <cell r="AS237">
            <v>0</v>
          </cell>
          <cell r="AT237">
            <v>-2178000</v>
          </cell>
          <cell r="AU237">
            <v>612000</v>
          </cell>
          <cell r="AV237">
            <v>22291298</v>
          </cell>
          <cell r="AW237">
            <v>0</v>
          </cell>
          <cell r="AX237">
            <v>0</v>
          </cell>
          <cell r="AY237">
            <v>0</v>
          </cell>
          <cell r="AZ237">
            <v>0</v>
          </cell>
          <cell r="BA237">
            <v>10477097</v>
          </cell>
          <cell r="BB237">
            <v>10017000</v>
          </cell>
          <cell r="BC237">
            <v>6971000</v>
          </cell>
          <cell r="BD237">
            <v>105554347</v>
          </cell>
          <cell r="BE237">
            <v>1773000</v>
          </cell>
          <cell r="BF237">
            <v>-11594000</v>
          </cell>
          <cell r="BG237">
            <v>14924000</v>
          </cell>
          <cell r="BH237">
            <v>-162572469</v>
          </cell>
          <cell r="BI237">
            <v>-55586802</v>
          </cell>
          <cell r="BJ237" t="e">
            <v>#N/A</v>
          </cell>
          <cell r="BK237">
            <v>132170436</v>
          </cell>
          <cell r="BL237">
            <v>-305051826</v>
          </cell>
          <cell r="BM237" t="str">
            <v>N/A</v>
          </cell>
          <cell r="BN237" t="str">
            <v>N/A</v>
          </cell>
          <cell r="BO237" t="str">
            <v>N/A</v>
          </cell>
          <cell r="BP237">
            <v>0</v>
          </cell>
          <cell r="BQ237">
            <v>-148234071</v>
          </cell>
          <cell r="BR237">
            <v>-303937317</v>
          </cell>
          <cell r="BS237" t="e">
            <v>#N/A</v>
          </cell>
          <cell r="BT237">
            <v>-172881391</v>
          </cell>
          <cell r="BU237">
            <v>-163098552</v>
          </cell>
          <cell r="BV237">
            <v>-21101458</v>
          </cell>
          <cell r="BW237">
            <v>12701055</v>
          </cell>
          <cell r="BX237">
            <v>-3090400</v>
          </cell>
          <cell r="BY237">
            <v>-2716319</v>
          </cell>
          <cell r="BZ237" t="e">
            <v>#N/A</v>
          </cell>
          <cell r="CA237">
            <v>0</v>
          </cell>
          <cell r="CB237">
            <v>108270667</v>
          </cell>
          <cell r="CC237">
            <v>135735764</v>
          </cell>
          <cell r="CD237">
            <v>-298834316</v>
          </cell>
          <cell r="CE237">
            <v>0</v>
          </cell>
          <cell r="CF237">
            <v>-172881391</v>
          </cell>
          <cell r="CG237">
            <v>0</v>
          </cell>
          <cell r="CH237">
            <v>38437955</v>
          </cell>
        </row>
        <row r="238">
          <cell r="B238">
            <v>36091</v>
          </cell>
          <cell r="D238">
            <v>16511433</v>
          </cell>
          <cell r="E238">
            <v>-823296</v>
          </cell>
          <cell r="F238">
            <v>42141642</v>
          </cell>
          <cell r="G238">
            <v>0</v>
          </cell>
          <cell r="H238">
            <v>15424019</v>
          </cell>
          <cell r="I238">
            <v>12474982</v>
          </cell>
          <cell r="J238">
            <v>-4529406</v>
          </cell>
          <cell r="K238">
            <v>-382313</v>
          </cell>
          <cell r="L238">
            <v>4458000</v>
          </cell>
          <cell r="M238">
            <v>2620000</v>
          </cell>
          <cell r="N238">
            <v>9548000</v>
          </cell>
          <cell r="O238">
            <v>564000</v>
          </cell>
          <cell r="P238">
            <v>10474220</v>
          </cell>
          <cell r="Q238">
            <v>0</v>
          </cell>
          <cell r="R238">
            <v>0</v>
          </cell>
          <cell r="S238">
            <v>0</v>
          </cell>
          <cell r="T238">
            <v>4360000</v>
          </cell>
          <cell r="U238">
            <v>14803000</v>
          </cell>
          <cell r="V238">
            <v>-3925000</v>
          </cell>
          <cell r="W238">
            <v>6474000</v>
          </cell>
          <cell r="X238">
            <v>-19941000</v>
          </cell>
          <cell r="Y238">
            <v>0</v>
          </cell>
          <cell r="Z238">
            <v>0</v>
          </cell>
          <cell r="AA238">
            <v>0</v>
          </cell>
          <cell r="AB238">
            <v>0</v>
          </cell>
          <cell r="AC238">
            <v>0</v>
          </cell>
          <cell r="AD238">
            <v>0</v>
          </cell>
          <cell r="AE238">
            <v>1684000</v>
          </cell>
          <cell r="AF238">
            <v>77000</v>
          </cell>
          <cell r="AG238">
            <v>0</v>
          </cell>
          <cell r="AH238">
            <v>12067034</v>
          </cell>
          <cell r="AI238">
            <v>-18510231</v>
          </cell>
          <cell r="AJ238">
            <v>-112467731</v>
          </cell>
          <cell r="AK238">
            <v>-542436</v>
          </cell>
          <cell r="AL238">
            <v>40975504</v>
          </cell>
          <cell r="AM238">
            <v>-64002375</v>
          </cell>
          <cell r="AN238">
            <v>-76883194</v>
          </cell>
          <cell r="AO238">
            <v>-17720000</v>
          </cell>
          <cell r="AP238">
            <v>-23316830</v>
          </cell>
          <cell r="AQ238">
            <v>-55058000</v>
          </cell>
          <cell r="AR238">
            <v>-12043584</v>
          </cell>
          <cell r="AS238">
            <v>0</v>
          </cell>
          <cell r="AT238">
            <v>-2180000</v>
          </cell>
          <cell r="AU238">
            <v>612000</v>
          </cell>
          <cell r="AV238">
            <v>22295298</v>
          </cell>
          <cell r="AW238">
            <v>0</v>
          </cell>
          <cell r="AX238">
            <v>0</v>
          </cell>
          <cell r="AY238">
            <v>0</v>
          </cell>
          <cell r="AZ238">
            <v>0</v>
          </cell>
          <cell r="BA238">
            <v>10474220</v>
          </cell>
          <cell r="BB238">
            <v>10112000</v>
          </cell>
          <cell r="BC238">
            <v>7078000</v>
          </cell>
          <cell r="BD238">
            <v>110403778</v>
          </cell>
          <cell r="BE238">
            <v>1761000</v>
          </cell>
          <cell r="BF238">
            <v>-13467000</v>
          </cell>
          <cell r="BG238">
            <v>15238000</v>
          </cell>
          <cell r="BH238">
            <v>-164420790</v>
          </cell>
          <cell r="BI238">
            <v>-55034550</v>
          </cell>
          <cell r="BJ238" t="e">
            <v>#N/A</v>
          </cell>
          <cell r="BK238">
            <v>137244702</v>
          </cell>
          <cell r="BL238">
            <v>-303242544</v>
          </cell>
          <cell r="BM238" t="str">
            <v>N/A</v>
          </cell>
          <cell r="BN238" t="str">
            <v>N/A</v>
          </cell>
          <cell r="BO238" t="str">
            <v>N/A</v>
          </cell>
          <cell r="BP238">
            <v>0</v>
          </cell>
          <cell r="BQ238">
            <v>-149835559</v>
          </cell>
          <cell r="BR238">
            <v>-304185013</v>
          </cell>
          <cell r="BS238" t="e">
            <v>#N/A</v>
          </cell>
          <cell r="BT238">
            <v>-165997843</v>
          </cell>
          <cell r="BU238">
            <v>-159656002</v>
          </cell>
          <cell r="BV238">
            <v>-18687568</v>
          </cell>
          <cell r="BW238">
            <v>12106793</v>
          </cell>
          <cell r="BX238">
            <v>-340252</v>
          </cell>
          <cell r="BY238">
            <v>-2929013</v>
          </cell>
          <cell r="BZ238" t="e">
            <v>#N/A</v>
          </cell>
          <cell r="CA238">
            <v>0</v>
          </cell>
          <cell r="CB238">
            <v>113332791</v>
          </cell>
          <cell r="CC238">
            <v>140997010</v>
          </cell>
          <cell r="CD238">
            <v>-300653012</v>
          </cell>
          <cell r="CE238">
            <v>0</v>
          </cell>
          <cell r="CF238">
            <v>-165997843</v>
          </cell>
          <cell r="CG238">
            <v>0</v>
          </cell>
          <cell r="CH238">
            <v>38613460</v>
          </cell>
        </row>
        <row r="239">
          <cell r="B239">
            <v>36094</v>
          </cell>
          <cell r="D239">
            <v>16952902</v>
          </cell>
          <cell r="E239">
            <v>-851090</v>
          </cell>
          <cell r="F239">
            <v>41971716</v>
          </cell>
          <cell r="G239">
            <v>0</v>
          </cell>
          <cell r="H239">
            <v>15361826</v>
          </cell>
          <cell r="I239">
            <v>12424680</v>
          </cell>
          <cell r="J239">
            <v>-4511142</v>
          </cell>
          <cell r="K239">
            <v>-380771</v>
          </cell>
          <cell r="L239">
            <v>4370000</v>
          </cell>
          <cell r="M239">
            <v>2609000</v>
          </cell>
          <cell r="N239">
            <v>9562000</v>
          </cell>
          <cell r="O239">
            <v>452000</v>
          </cell>
          <cell r="P239">
            <v>10530734</v>
          </cell>
          <cell r="Q239">
            <v>0</v>
          </cell>
          <cell r="R239">
            <v>0</v>
          </cell>
          <cell r="S239">
            <v>0</v>
          </cell>
          <cell r="T239">
            <v>4344000</v>
          </cell>
          <cell r="U239">
            <v>14786000</v>
          </cell>
          <cell r="V239">
            <v>-3776000</v>
          </cell>
          <cell r="W239">
            <v>6285000</v>
          </cell>
          <cell r="X239">
            <v>-19412000</v>
          </cell>
          <cell r="Y239">
            <v>0</v>
          </cell>
          <cell r="Z239">
            <v>0</v>
          </cell>
          <cell r="AA239">
            <v>0</v>
          </cell>
          <cell r="AB239">
            <v>0</v>
          </cell>
          <cell r="AC239">
            <v>0</v>
          </cell>
          <cell r="AD239">
            <v>0</v>
          </cell>
          <cell r="AE239">
            <v>1624000</v>
          </cell>
          <cell r="AF239">
            <v>81000</v>
          </cell>
          <cell r="AG239">
            <v>0</v>
          </cell>
          <cell r="AH239">
            <v>12340247</v>
          </cell>
          <cell r="AI239">
            <v>-18574705</v>
          </cell>
          <cell r="AJ239">
            <v>-112737505</v>
          </cell>
          <cell r="AK239">
            <v>-542490</v>
          </cell>
          <cell r="AL239">
            <v>40100628</v>
          </cell>
          <cell r="AM239">
            <v>-61025260</v>
          </cell>
          <cell r="AN239">
            <v>-76303108</v>
          </cell>
          <cell r="AO239">
            <v>-17386000</v>
          </cell>
          <cell r="AP239">
            <v>-24551110</v>
          </cell>
          <cell r="AQ239">
            <v>-55001000</v>
          </cell>
          <cell r="AR239">
            <v>-12192044</v>
          </cell>
          <cell r="AS239">
            <v>0</v>
          </cell>
          <cell r="AT239">
            <v>-2181000</v>
          </cell>
          <cell r="AU239">
            <v>612000</v>
          </cell>
          <cell r="AV239">
            <v>22295298</v>
          </cell>
          <cell r="AW239">
            <v>0</v>
          </cell>
          <cell r="AX239">
            <v>0</v>
          </cell>
          <cell r="AY239">
            <v>0</v>
          </cell>
          <cell r="AZ239">
            <v>0</v>
          </cell>
          <cell r="BA239">
            <v>10530734</v>
          </cell>
          <cell r="BB239">
            <v>10014000</v>
          </cell>
          <cell r="BC239">
            <v>6979000</v>
          </cell>
          <cell r="BD239">
            <v>111088476</v>
          </cell>
          <cell r="BE239">
            <v>1705000</v>
          </cell>
          <cell r="BF239">
            <v>-13127000</v>
          </cell>
          <cell r="BG239">
            <v>15354000</v>
          </cell>
          <cell r="BH239">
            <v>-164716882</v>
          </cell>
          <cell r="BI239">
            <v>-54852797</v>
          </cell>
          <cell r="BJ239" t="e">
            <v>#N/A</v>
          </cell>
          <cell r="BK239">
            <v>137761120</v>
          </cell>
          <cell r="BL239">
            <v>-301214048</v>
          </cell>
          <cell r="BM239" t="str">
            <v>N/A</v>
          </cell>
          <cell r="BN239" t="str">
            <v>N/A</v>
          </cell>
          <cell r="BO239" t="str">
            <v>N/A</v>
          </cell>
          <cell r="BP239">
            <v>0</v>
          </cell>
          <cell r="BQ239">
            <v>-149918177</v>
          </cell>
          <cell r="BR239">
            <v>-301321237</v>
          </cell>
          <cell r="BS239" t="e">
            <v>#N/A</v>
          </cell>
          <cell r="BT239">
            <v>-163452928</v>
          </cell>
          <cell r="BU239">
            <v>-155859824</v>
          </cell>
          <cell r="BV239">
            <v>-17990387</v>
          </cell>
          <cell r="BW239">
            <v>12057975</v>
          </cell>
          <cell r="BX239">
            <v>-338880</v>
          </cell>
          <cell r="BY239">
            <v>-2917202</v>
          </cell>
          <cell r="BZ239" t="e">
            <v>#N/A</v>
          </cell>
          <cell r="CA239">
            <v>0</v>
          </cell>
          <cell r="CB239">
            <v>114005678</v>
          </cell>
          <cell r="CC239">
            <v>141529412</v>
          </cell>
          <cell r="CD239">
            <v>-297389236</v>
          </cell>
          <cell r="CE239">
            <v>0</v>
          </cell>
          <cell r="CF239">
            <v>-163452928</v>
          </cell>
          <cell r="CG239">
            <v>0</v>
          </cell>
          <cell r="CH239">
            <v>38457760</v>
          </cell>
        </row>
        <row r="240">
          <cell r="B240">
            <v>36095</v>
          </cell>
          <cell r="D240">
            <v>16604384</v>
          </cell>
          <cell r="E240">
            <v>-841408</v>
          </cell>
          <cell r="F240">
            <v>42120633</v>
          </cell>
          <cell r="G240">
            <v>0</v>
          </cell>
          <cell r="H240">
            <v>15255203</v>
          </cell>
          <cell r="I240">
            <v>12751417</v>
          </cell>
          <cell r="J240">
            <v>-4498126</v>
          </cell>
          <cell r="K240">
            <v>-378128</v>
          </cell>
          <cell r="L240">
            <v>4466000</v>
          </cell>
          <cell r="M240">
            <v>2613000</v>
          </cell>
          <cell r="N240">
            <v>9562000</v>
          </cell>
          <cell r="O240">
            <v>452000</v>
          </cell>
          <cell r="P240">
            <v>10584310</v>
          </cell>
          <cell r="Q240">
            <v>0</v>
          </cell>
          <cell r="R240">
            <v>0</v>
          </cell>
          <cell r="S240">
            <v>0</v>
          </cell>
          <cell r="T240">
            <v>4306000</v>
          </cell>
          <cell r="U240">
            <v>14837000</v>
          </cell>
          <cell r="V240">
            <v>-3809000</v>
          </cell>
          <cell r="W240">
            <v>6022000</v>
          </cell>
          <cell r="X240">
            <v>-19035000</v>
          </cell>
          <cell r="Y240">
            <v>0</v>
          </cell>
          <cell r="Z240">
            <v>0</v>
          </cell>
          <cell r="AA240">
            <v>0</v>
          </cell>
          <cell r="AB240">
            <v>0</v>
          </cell>
          <cell r="AC240">
            <v>0</v>
          </cell>
          <cell r="AD240">
            <v>0</v>
          </cell>
          <cell r="AE240">
            <v>1756000</v>
          </cell>
          <cell r="AF240">
            <v>72000</v>
          </cell>
          <cell r="AG240">
            <v>0</v>
          </cell>
          <cell r="AH240">
            <v>12630444</v>
          </cell>
          <cell r="AI240">
            <v>-18535305</v>
          </cell>
          <cell r="AJ240">
            <v>-113068030</v>
          </cell>
          <cell r="AK240">
            <v>-542377</v>
          </cell>
          <cell r="AL240">
            <v>35217092</v>
          </cell>
          <cell r="AM240">
            <v>-59494094</v>
          </cell>
          <cell r="AN240">
            <v>-75855517</v>
          </cell>
          <cell r="AO240">
            <v>-17386000</v>
          </cell>
          <cell r="AP240">
            <v>-24592246</v>
          </cell>
          <cell r="AQ240">
            <v>-55027000</v>
          </cell>
          <cell r="AR240">
            <v>-12231047</v>
          </cell>
          <cell r="AS240">
            <v>0</v>
          </cell>
          <cell r="AT240">
            <v>-2180000</v>
          </cell>
          <cell r="AU240">
            <v>612000</v>
          </cell>
          <cell r="AV240">
            <v>22295298</v>
          </cell>
          <cell r="AW240">
            <v>0</v>
          </cell>
          <cell r="AX240">
            <v>0</v>
          </cell>
          <cell r="AY240">
            <v>0</v>
          </cell>
          <cell r="AZ240">
            <v>0</v>
          </cell>
          <cell r="BA240">
            <v>10584310</v>
          </cell>
          <cell r="BB240">
            <v>10014000</v>
          </cell>
          <cell r="BC240">
            <v>7079000</v>
          </cell>
          <cell r="BD240">
            <v>106676936</v>
          </cell>
          <cell r="BE240">
            <v>1828000</v>
          </cell>
          <cell r="BF240">
            <v>-13013000</v>
          </cell>
          <cell r="BG240">
            <v>15334000</v>
          </cell>
          <cell r="BH240">
            <v>-169442839</v>
          </cell>
          <cell r="BI240">
            <v>-54627603</v>
          </cell>
          <cell r="BJ240" t="e">
            <v>#N/A</v>
          </cell>
          <cell r="BK240">
            <v>133512839</v>
          </cell>
          <cell r="BL240">
            <v>-304007781</v>
          </cell>
          <cell r="BM240" t="str">
            <v>N/A</v>
          </cell>
          <cell r="BN240" t="str">
            <v>N/A</v>
          </cell>
          <cell r="BO240" t="str">
            <v>N/A</v>
          </cell>
          <cell r="BP240">
            <v>0</v>
          </cell>
          <cell r="BQ240">
            <v>-154716534</v>
          </cell>
          <cell r="BR240">
            <v>-304291834</v>
          </cell>
          <cell r="BS240" t="e">
            <v>#N/A</v>
          </cell>
          <cell r="BT240">
            <v>-170494943</v>
          </cell>
          <cell r="BU240">
            <v>-163014430</v>
          </cell>
          <cell r="BV240">
            <v>-19218784</v>
          </cell>
          <cell r="BW240">
            <v>11067744</v>
          </cell>
          <cell r="BX240">
            <v>-2469445</v>
          </cell>
          <cell r="BY240">
            <v>-2774157</v>
          </cell>
          <cell r="BZ240" t="e">
            <v>#N/A</v>
          </cell>
          <cell r="CA240">
            <v>0</v>
          </cell>
          <cell r="CB240">
            <v>109451093</v>
          </cell>
          <cell r="CC240">
            <v>137128403</v>
          </cell>
          <cell r="CD240">
            <v>-300142833</v>
          </cell>
          <cell r="CE240">
            <v>0</v>
          </cell>
          <cell r="CF240">
            <v>-170494943</v>
          </cell>
          <cell r="CG240">
            <v>0</v>
          </cell>
          <cell r="CH240">
            <v>38216195</v>
          </cell>
        </row>
        <row r="241">
          <cell r="B241">
            <v>36096</v>
          </cell>
          <cell r="D241">
            <v>16867247</v>
          </cell>
          <cell r="E241">
            <v>-849978</v>
          </cell>
          <cell r="F241">
            <v>42541954</v>
          </cell>
          <cell r="G241">
            <v>0</v>
          </cell>
          <cell r="H241">
            <v>15357697</v>
          </cell>
          <cell r="I241">
            <v>12111049</v>
          </cell>
          <cell r="J241">
            <v>-4115062</v>
          </cell>
          <cell r="K241">
            <v>-380669</v>
          </cell>
          <cell r="L241">
            <v>4466000</v>
          </cell>
          <cell r="M241">
            <v>2613000</v>
          </cell>
          <cell r="N241">
            <v>9561000</v>
          </cell>
          <cell r="O241">
            <v>487000</v>
          </cell>
          <cell r="P241">
            <v>10792097</v>
          </cell>
          <cell r="Q241">
            <v>0</v>
          </cell>
          <cell r="R241">
            <v>0</v>
          </cell>
          <cell r="S241">
            <v>0</v>
          </cell>
          <cell r="T241">
            <v>4327000</v>
          </cell>
          <cell r="U241">
            <v>14921000</v>
          </cell>
          <cell r="V241">
            <v>-3891000</v>
          </cell>
          <cell r="W241">
            <v>6021000</v>
          </cell>
          <cell r="X241">
            <v>-18811000</v>
          </cell>
          <cell r="Y241">
            <v>0</v>
          </cell>
          <cell r="Z241">
            <v>0</v>
          </cell>
          <cell r="AA241">
            <v>0</v>
          </cell>
          <cell r="AB241">
            <v>0</v>
          </cell>
          <cell r="AC241">
            <v>0</v>
          </cell>
          <cell r="AD241">
            <v>0</v>
          </cell>
          <cell r="AE241">
            <v>1761000</v>
          </cell>
          <cell r="AF241">
            <v>96000</v>
          </cell>
          <cell r="AG241">
            <v>0</v>
          </cell>
          <cell r="AH241">
            <v>12866055</v>
          </cell>
          <cell r="AI241">
            <v>-18568998</v>
          </cell>
          <cell r="AJ241">
            <v>-113604825</v>
          </cell>
          <cell r="AK241">
            <v>-542422</v>
          </cell>
          <cell r="AL241">
            <v>36871202</v>
          </cell>
          <cell r="AM241">
            <v>-60745605</v>
          </cell>
          <cell r="AN241">
            <v>-77489855</v>
          </cell>
          <cell r="AO241">
            <v>-17198000</v>
          </cell>
          <cell r="AP241">
            <v>-23630274</v>
          </cell>
          <cell r="AQ241">
            <v>-55049000</v>
          </cell>
          <cell r="AR241">
            <v>-12272666</v>
          </cell>
          <cell r="AS241">
            <v>0</v>
          </cell>
          <cell r="AT241">
            <v>-2179000</v>
          </cell>
          <cell r="AU241">
            <v>612000</v>
          </cell>
          <cell r="AV241">
            <v>22378298</v>
          </cell>
          <cell r="AW241">
            <v>0</v>
          </cell>
          <cell r="AX241">
            <v>0</v>
          </cell>
          <cell r="AY241">
            <v>0</v>
          </cell>
          <cell r="AZ241">
            <v>0</v>
          </cell>
          <cell r="BA241">
            <v>10792097</v>
          </cell>
          <cell r="BB241">
            <v>10048000</v>
          </cell>
          <cell r="BC241">
            <v>7079000</v>
          </cell>
          <cell r="BD241">
            <v>143636273</v>
          </cell>
          <cell r="BE241">
            <v>1857000</v>
          </cell>
          <cell r="BF241">
            <v>-12790000</v>
          </cell>
          <cell r="BG241">
            <v>15357000</v>
          </cell>
          <cell r="BH241">
            <v>-169721600</v>
          </cell>
          <cell r="BI241">
            <v>-54455611</v>
          </cell>
          <cell r="BJ241" t="e">
            <v>#N/A</v>
          </cell>
          <cell r="BK241">
            <v>170705392</v>
          </cell>
          <cell r="BL241">
            <v>-304129089</v>
          </cell>
          <cell r="BM241" t="str">
            <v>N/A</v>
          </cell>
          <cell r="BN241" t="str">
            <v>N/A</v>
          </cell>
          <cell r="BO241" t="str">
            <v>N/A</v>
          </cell>
          <cell r="BP241">
            <v>0</v>
          </cell>
          <cell r="BQ241">
            <v>-155043602</v>
          </cell>
          <cell r="BR241">
            <v>-305734114</v>
          </cell>
          <cell r="BS241" t="e">
            <v>#N/A</v>
          </cell>
          <cell r="BT241">
            <v>-133423697</v>
          </cell>
          <cell r="BU241">
            <v>-126849075</v>
          </cell>
          <cell r="BV241">
            <v>16726407</v>
          </cell>
          <cell r="BW241">
            <v>11299413</v>
          </cell>
          <cell r="BX241">
            <v>-2307910</v>
          </cell>
          <cell r="BY241">
            <v>-2905668</v>
          </cell>
          <cell r="BZ241" t="e">
            <v>#N/A</v>
          </cell>
          <cell r="CA241">
            <v>0</v>
          </cell>
          <cell r="CB241">
            <v>146541941</v>
          </cell>
          <cell r="CC241">
            <v>174461039</v>
          </cell>
          <cell r="CD241">
            <v>-301310113</v>
          </cell>
          <cell r="CE241">
            <v>0</v>
          </cell>
          <cell r="CF241">
            <v>-133423697</v>
          </cell>
          <cell r="CG241">
            <v>0</v>
          </cell>
          <cell r="CH241">
            <v>38441814</v>
          </cell>
        </row>
        <row r="242">
          <cell r="B242">
            <v>36097</v>
          </cell>
          <cell r="D242">
            <v>16453994</v>
          </cell>
          <cell r="E242">
            <v>-851505</v>
          </cell>
          <cell r="F242">
            <v>42498561</v>
          </cell>
          <cell r="G242">
            <v>0</v>
          </cell>
          <cell r="H242">
            <v>15361826</v>
          </cell>
          <cell r="I242">
            <v>12402295</v>
          </cell>
          <cell r="J242">
            <v>-3974206</v>
          </cell>
          <cell r="K242">
            <v>-380771</v>
          </cell>
          <cell r="L242">
            <v>4655000</v>
          </cell>
          <cell r="M242">
            <v>2613000</v>
          </cell>
          <cell r="N242">
            <v>9561000</v>
          </cell>
          <cell r="O242">
            <v>487000</v>
          </cell>
          <cell r="P242">
            <v>10876756</v>
          </cell>
          <cell r="Q242">
            <v>0</v>
          </cell>
          <cell r="R242">
            <v>0</v>
          </cell>
          <cell r="S242">
            <v>0</v>
          </cell>
          <cell r="T242">
            <v>4258000</v>
          </cell>
          <cell r="U242">
            <v>15006000</v>
          </cell>
          <cell r="V242">
            <v>-3876000</v>
          </cell>
          <cell r="W242">
            <v>6022000</v>
          </cell>
          <cell r="X242">
            <v>-21264000</v>
          </cell>
          <cell r="Y242">
            <v>0</v>
          </cell>
          <cell r="Z242">
            <v>0</v>
          </cell>
          <cell r="AA242">
            <v>0</v>
          </cell>
          <cell r="AB242">
            <v>0</v>
          </cell>
          <cell r="AC242">
            <v>0</v>
          </cell>
          <cell r="AD242">
            <v>0</v>
          </cell>
          <cell r="AE242">
            <v>1795000</v>
          </cell>
          <cell r="AF242">
            <v>77000</v>
          </cell>
          <cell r="AG242">
            <v>0</v>
          </cell>
          <cell r="AH242">
            <v>12236692</v>
          </cell>
          <cell r="AI242">
            <v>-18468673</v>
          </cell>
          <cell r="AJ242">
            <v>-114086436</v>
          </cell>
          <cell r="AK242">
            <v>-542249</v>
          </cell>
          <cell r="AL242">
            <v>36187484</v>
          </cell>
          <cell r="AM242">
            <v>-61112444</v>
          </cell>
          <cell r="AN242">
            <v>-77380515</v>
          </cell>
          <cell r="AO242">
            <v>-17198000</v>
          </cell>
          <cell r="AP242">
            <v>-23344934</v>
          </cell>
          <cell r="AQ242">
            <v>-55533000</v>
          </cell>
          <cell r="AR242">
            <v>-12252979</v>
          </cell>
          <cell r="AS242">
            <v>0</v>
          </cell>
          <cell r="AT242">
            <v>-2179000</v>
          </cell>
          <cell r="AU242">
            <v>612000</v>
          </cell>
          <cell r="AV242">
            <v>22378298</v>
          </cell>
          <cell r="AW242">
            <v>0</v>
          </cell>
          <cell r="AX242">
            <v>0</v>
          </cell>
          <cell r="AY242">
            <v>0</v>
          </cell>
          <cell r="AZ242">
            <v>0</v>
          </cell>
          <cell r="BA242">
            <v>10876756</v>
          </cell>
          <cell r="BB242">
            <v>10048000</v>
          </cell>
          <cell r="BC242">
            <v>7268000</v>
          </cell>
          <cell r="BD242">
            <v>31559445</v>
          </cell>
          <cell r="BE242">
            <v>1872000</v>
          </cell>
          <cell r="BF242">
            <v>-15242000</v>
          </cell>
          <cell r="BG242">
            <v>15388000</v>
          </cell>
          <cell r="BH242">
            <v>-170677091</v>
          </cell>
          <cell r="BI242">
            <v>-55549287</v>
          </cell>
          <cell r="BJ242" t="e">
            <v>#N/A</v>
          </cell>
          <cell r="BK242">
            <v>135808436</v>
          </cell>
          <cell r="BL242">
            <v>-308665755</v>
          </cell>
          <cell r="BM242" t="str">
            <v>N/A</v>
          </cell>
          <cell r="BN242" t="str">
            <v>N/A</v>
          </cell>
          <cell r="BO242" t="str">
            <v>N/A</v>
          </cell>
          <cell r="BP242">
            <v>0</v>
          </cell>
          <cell r="BQ242">
            <v>-156084418</v>
          </cell>
          <cell r="BR242">
            <v>-308150120</v>
          </cell>
          <cell r="BS242" t="e">
            <v>#N/A</v>
          </cell>
          <cell r="BT242">
            <v>-249765060</v>
          </cell>
          <cell r="BU242">
            <v>-243516480</v>
          </cell>
          <cell r="BV242">
            <v>-17458350</v>
          </cell>
          <cell r="BW242">
            <v>11373572</v>
          </cell>
          <cell r="BX242">
            <v>-3400166</v>
          </cell>
          <cell r="BY242">
            <v>-2863439</v>
          </cell>
          <cell r="BZ242" t="e">
            <v>#N/A</v>
          </cell>
          <cell r="CA242">
            <v>0</v>
          </cell>
          <cell r="CB242">
            <v>34422883</v>
          </cell>
          <cell r="CC242">
            <v>62615639</v>
          </cell>
          <cell r="CD242">
            <v>-306132119</v>
          </cell>
          <cell r="CE242">
            <v>0</v>
          </cell>
          <cell r="CF242">
            <v>-249765060</v>
          </cell>
          <cell r="CG242">
            <v>0</v>
          </cell>
          <cell r="CH242">
            <v>38453870</v>
          </cell>
        </row>
        <row r="243">
          <cell r="B243">
            <v>36098</v>
          </cell>
          <cell r="D243">
            <v>16500597</v>
          </cell>
          <cell r="E243">
            <v>-856809</v>
          </cell>
          <cell r="F243">
            <v>42063253</v>
          </cell>
          <cell r="G243">
            <v>0</v>
          </cell>
          <cell r="H243">
            <v>16524087</v>
          </cell>
          <cell r="I243">
            <v>12423368</v>
          </cell>
          <cell r="J243">
            <v>-4020398</v>
          </cell>
          <cell r="K243">
            <v>0</v>
          </cell>
          <cell r="L243">
            <v>4467000</v>
          </cell>
          <cell r="M243">
            <v>2913000</v>
          </cell>
          <cell r="N243">
            <v>9802000</v>
          </cell>
          <cell r="O243">
            <v>377000</v>
          </cell>
          <cell r="P243">
            <v>10989856</v>
          </cell>
          <cell r="Q243">
            <v>0</v>
          </cell>
          <cell r="R243">
            <v>0</v>
          </cell>
          <cell r="S243">
            <v>0</v>
          </cell>
          <cell r="T243">
            <v>4387000</v>
          </cell>
          <cell r="U243">
            <v>15228000</v>
          </cell>
          <cell r="V243">
            <v>-3814000</v>
          </cell>
          <cell r="W243">
            <v>6032000</v>
          </cell>
          <cell r="X243">
            <v>-15098000</v>
          </cell>
          <cell r="Y243">
            <v>0</v>
          </cell>
          <cell r="Z243">
            <v>0</v>
          </cell>
          <cell r="AA243">
            <v>0</v>
          </cell>
          <cell r="AB243">
            <v>0</v>
          </cell>
          <cell r="AC243">
            <v>0</v>
          </cell>
          <cell r="AD243">
            <v>0</v>
          </cell>
          <cell r="AE243">
            <v>1836000</v>
          </cell>
          <cell r="AF243">
            <v>75000</v>
          </cell>
          <cell r="AG243">
            <v>0</v>
          </cell>
          <cell r="AH243">
            <v>5829261</v>
          </cell>
          <cell r="AI243">
            <v>-18506157</v>
          </cell>
          <cell r="AJ243">
            <v>-115194044</v>
          </cell>
          <cell r="AK243">
            <v>-542404</v>
          </cell>
          <cell r="AL243">
            <v>32317885</v>
          </cell>
          <cell r="AM243">
            <v>-59314127</v>
          </cell>
          <cell r="AN243">
            <v>-79184495</v>
          </cell>
          <cell r="AO243">
            <v>-15951000</v>
          </cell>
          <cell r="AP243">
            <v>-24066986</v>
          </cell>
          <cell r="AQ243">
            <v>-56605000</v>
          </cell>
          <cell r="AR243">
            <v>-12236722</v>
          </cell>
          <cell r="AS243">
            <v>0</v>
          </cell>
          <cell r="AT243">
            <v>-2178000</v>
          </cell>
          <cell r="AU243">
            <v>612000</v>
          </cell>
          <cell r="AV243">
            <v>22410298</v>
          </cell>
          <cell r="AW243">
            <v>0</v>
          </cell>
          <cell r="AX243">
            <v>0</v>
          </cell>
          <cell r="AY243">
            <v>0</v>
          </cell>
          <cell r="AZ243">
            <v>0</v>
          </cell>
          <cell r="BA243">
            <v>10989856</v>
          </cell>
          <cell r="BB243">
            <v>10179000</v>
          </cell>
          <cell r="BC243">
            <v>7380000</v>
          </cell>
          <cell r="BD243">
            <v>144056250</v>
          </cell>
          <cell r="BE243">
            <v>1911000</v>
          </cell>
          <cell r="BF243">
            <v>-9066000</v>
          </cell>
          <cell r="BG243">
            <v>15801000</v>
          </cell>
          <cell r="BH243">
            <v>-176215917</v>
          </cell>
          <cell r="BI243">
            <v>-63012461</v>
          </cell>
          <cell r="BJ243" t="e">
            <v>#N/A</v>
          </cell>
          <cell r="BK243">
            <v>171748297</v>
          </cell>
          <cell r="BL243">
            <v>-313963490</v>
          </cell>
          <cell r="BM243" t="str">
            <v>N/A</v>
          </cell>
          <cell r="BN243" t="str">
            <v>N/A</v>
          </cell>
          <cell r="BO243" t="str">
            <v>N/A</v>
          </cell>
          <cell r="BP243">
            <v>0</v>
          </cell>
          <cell r="BQ243">
            <v>-161523760</v>
          </cell>
          <cell r="BR243">
            <v>-319386803</v>
          </cell>
          <cell r="BS243" t="e">
            <v>#N/A</v>
          </cell>
          <cell r="BT243">
            <v>-142215193</v>
          </cell>
          <cell r="BU243">
            <v>-135250753</v>
          </cell>
          <cell r="BV243">
            <v>15710652</v>
          </cell>
          <cell r="BW243">
            <v>10801444</v>
          </cell>
          <cell r="BX243">
            <v>-1531544</v>
          </cell>
          <cell r="BY243">
            <v>-2884944</v>
          </cell>
          <cell r="BZ243" t="e">
            <v>#N/A</v>
          </cell>
          <cell r="CA243">
            <v>0</v>
          </cell>
          <cell r="CB243">
            <v>146941194</v>
          </cell>
          <cell r="CC243">
            <v>175490050</v>
          </cell>
          <cell r="CD243">
            <v>-310740802</v>
          </cell>
          <cell r="CE243">
            <v>0</v>
          </cell>
          <cell r="CF243">
            <v>-142215193</v>
          </cell>
          <cell r="CG243">
            <v>0</v>
          </cell>
          <cell r="CH243">
            <v>38469736</v>
          </cell>
        </row>
        <row r="244">
          <cell r="B244">
            <v>36101</v>
          </cell>
          <cell r="D244">
            <v>16367247</v>
          </cell>
          <cell r="E244">
            <v>-887121</v>
          </cell>
          <cell r="F244">
            <v>41968963</v>
          </cell>
          <cell r="G244">
            <v>0</v>
          </cell>
          <cell r="H244">
            <v>16360523</v>
          </cell>
          <cell r="I244">
            <v>12210039</v>
          </cell>
          <cell r="J244">
            <v>-4507535</v>
          </cell>
          <cell r="K244">
            <v>-380260</v>
          </cell>
          <cell r="L244">
            <v>4578000</v>
          </cell>
          <cell r="M244">
            <v>2918000</v>
          </cell>
          <cell r="N244">
            <v>0</v>
          </cell>
          <cell r="O244">
            <v>0</v>
          </cell>
          <cell r="P244">
            <v>10933206</v>
          </cell>
          <cell r="Q244">
            <v>0</v>
          </cell>
          <cell r="R244">
            <v>0</v>
          </cell>
          <cell r="S244">
            <v>0</v>
          </cell>
          <cell r="T244">
            <v>4387000</v>
          </cell>
          <cell r="U244">
            <v>15228000</v>
          </cell>
          <cell r="V244">
            <v>-3809000</v>
          </cell>
          <cell r="W244">
            <v>6029000</v>
          </cell>
          <cell r="X244">
            <v>-13171000</v>
          </cell>
          <cell r="Y244">
            <v>0</v>
          </cell>
          <cell r="Z244">
            <v>0</v>
          </cell>
          <cell r="AA244">
            <v>0</v>
          </cell>
          <cell r="AB244">
            <v>0</v>
          </cell>
          <cell r="AC244">
            <v>0</v>
          </cell>
          <cell r="AD244">
            <v>0</v>
          </cell>
          <cell r="AE244">
            <v>1836000</v>
          </cell>
          <cell r="AF244">
            <v>75000</v>
          </cell>
          <cell r="AG244">
            <v>0</v>
          </cell>
          <cell r="AH244">
            <v>6971704</v>
          </cell>
          <cell r="AI244">
            <v>-18496314</v>
          </cell>
          <cell r="AJ244">
            <v>-115191510</v>
          </cell>
          <cell r="AK244">
            <v>-542115</v>
          </cell>
          <cell r="AL244">
            <v>32548547</v>
          </cell>
          <cell r="AM244">
            <v>-57820556</v>
          </cell>
          <cell r="AN244">
            <v>-79221826</v>
          </cell>
          <cell r="AO244">
            <v>-15951000</v>
          </cell>
          <cell r="AP244">
            <v>-24073390</v>
          </cell>
          <cell r="AQ244">
            <v>-57162000</v>
          </cell>
          <cell r="AR244">
            <v>-12266691</v>
          </cell>
          <cell r="AS244">
            <v>0</v>
          </cell>
          <cell r="AT244">
            <v>-2177000</v>
          </cell>
          <cell r="AU244">
            <v>612000</v>
          </cell>
          <cell r="AV244">
            <v>22410298</v>
          </cell>
          <cell r="AW244">
            <v>0</v>
          </cell>
          <cell r="AX244">
            <v>0</v>
          </cell>
          <cell r="AY244">
            <v>0</v>
          </cell>
          <cell r="AZ244">
            <v>0</v>
          </cell>
          <cell r="BA244">
            <v>10933206</v>
          </cell>
          <cell r="BB244">
            <v>0</v>
          </cell>
          <cell r="BC244">
            <v>7496000</v>
          </cell>
          <cell r="BD244">
            <v>114692390</v>
          </cell>
          <cell r="BE244">
            <v>1911000</v>
          </cell>
          <cell r="BF244">
            <v>-7142000</v>
          </cell>
          <cell r="BG244">
            <v>15806000</v>
          </cell>
          <cell r="BH244">
            <v>-176008920</v>
          </cell>
          <cell r="BI244">
            <v>-62456987</v>
          </cell>
          <cell r="BJ244" t="e">
            <v>#N/A</v>
          </cell>
          <cell r="BK244">
            <v>132234475</v>
          </cell>
          <cell r="BL244">
            <v>-309784852</v>
          </cell>
          <cell r="BM244" t="str">
            <v>N/A</v>
          </cell>
          <cell r="BN244" t="str">
            <v>N/A</v>
          </cell>
          <cell r="BO244" t="str">
            <v>N/A</v>
          </cell>
          <cell r="BP244">
            <v>0</v>
          </cell>
          <cell r="BQ244">
            <v>-161321606</v>
          </cell>
          <cell r="BR244">
            <v>-317131761</v>
          </cell>
          <cell r="BS244" t="e">
            <v>#N/A</v>
          </cell>
          <cell r="BT244">
            <v>-177550377</v>
          </cell>
          <cell r="BU244">
            <v>-170433288</v>
          </cell>
          <cell r="BV244">
            <v>-15645896</v>
          </cell>
          <cell r="BW244">
            <v>10409203</v>
          </cell>
          <cell r="BX244">
            <v>2582198</v>
          </cell>
          <cell r="BY244">
            <v>-3001877</v>
          </cell>
          <cell r="BZ244" t="e">
            <v>#N/A</v>
          </cell>
          <cell r="CA244">
            <v>0</v>
          </cell>
          <cell r="CB244">
            <v>117694267</v>
          </cell>
          <cell r="CC244">
            <v>136123473</v>
          </cell>
          <cell r="CD244">
            <v>-306556760</v>
          </cell>
          <cell r="CE244">
            <v>0</v>
          </cell>
          <cell r="CF244">
            <v>-177550377</v>
          </cell>
          <cell r="CG244">
            <v>0</v>
          </cell>
          <cell r="CH244">
            <v>38329785</v>
          </cell>
        </row>
        <row r="245">
          <cell r="B245">
            <v>36102</v>
          </cell>
          <cell r="D245">
            <v>16583746</v>
          </cell>
          <cell r="E245">
            <v>-887121</v>
          </cell>
          <cell r="F245">
            <v>41805868</v>
          </cell>
          <cell r="G245">
            <v>0</v>
          </cell>
          <cell r="H245">
            <v>16238462</v>
          </cell>
          <cell r="I245">
            <v>11928322</v>
          </cell>
          <cell r="J245">
            <v>-4393806</v>
          </cell>
          <cell r="K245">
            <v>-377423</v>
          </cell>
          <cell r="L245">
            <v>4788000</v>
          </cell>
          <cell r="M245">
            <v>2914000</v>
          </cell>
          <cell r="N245">
            <v>9830000</v>
          </cell>
          <cell r="O245">
            <v>453000</v>
          </cell>
          <cell r="P245">
            <v>10949088</v>
          </cell>
          <cell r="Q245">
            <v>0</v>
          </cell>
          <cell r="R245">
            <v>0</v>
          </cell>
          <cell r="S245">
            <v>0</v>
          </cell>
          <cell r="T245">
            <v>4332000</v>
          </cell>
          <cell r="U245">
            <v>15262000</v>
          </cell>
          <cell r="V245">
            <v>-3768000</v>
          </cell>
          <cell r="W245">
            <v>6043000</v>
          </cell>
          <cell r="X245">
            <v>-14192000</v>
          </cell>
          <cell r="Y245">
            <v>0</v>
          </cell>
          <cell r="Z245">
            <v>0</v>
          </cell>
          <cell r="AA245">
            <v>0</v>
          </cell>
          <cell r="AB245">
            <v>0</v>
          </cell>
          <cell r="AC245">
            <v>0</v>
          </cell>
          <cell r="AD245">
            <v>0</v>
          </cell>
          <cell r="AE245">
            <v>1835000</v>
          </cell>
          <cell r="AF245">
            <v>97000</v>
          </cell>
          <cell r="AG245">
            <v>0</v>
          </cell>
          <cell r="AH245">
            <v>7250030</v>
          </cell>
          <cell r="AI245">
            <v>-18515987</v>
          </cell>
          <cell r="AJ245">
            <v>-114822742</v>
          </cell>
          <cell r="AK245">
            <v>-542019</v>
          </cell>
          <cell r="AL245">
            <v>33596204</v>
          </cell>
          <cell r="AM245">
            <v>-56105359</v>
          </cell>
          <cell r="AN245">
            <v>-77518336</v>
          </cell>
          <cell r="AO245">
            <v>-15364000</v>
          </cell>
          <cell r="AP245">
            <v>-24520776</v>
          </cell>
          <cell r="AQ245">
            <v>-57362000</v>
          </cell>
          <cell r="AR245">
            <v>-12194437</v>
          </cell>
          <cell r="AS245">
            <v>0</v>
          </cell>
          <cell r="AT245">
            <v>-2177000</v>
          </cell>
          <cell r="AU245">
            <v>612000</v>
          </cell>
          <cell r="AV245">
            <v>22420298</v>
          </cell>
          <cell r="AW245">
            <v>0</v>
          </cell>
          <cell r="AX245">
            <v>0</v>
          </cell>
          <cell r="AY245">
            <v>0</v>
          </cell>
          <cell r="AZ245">
            <v>0</v>
          </cell>
          <cell r="BA245">
            <v>10949088</v>
          </cell>
          <cell r="BB245">
            <v>10283000</v>
          </cell>
          <cell r="BC245">
            <v>7702000</v>
          </cell>
          <cell r="BD245">
            <v>115063517</v>
          </cell>
          <cell r="BE245">
            <v>1932000</v>
          </cell>
          <cell r="BF245">
            <v>-8149000</v>
          </cell>
          <cell r="BG245">
            <v>15826000</v>
          </cell>
          <cell r="BH245">
            <v>-172311582</v>
          </cell>
          <cell r="BI245">
            <v>-62306407</v>
          </cell>
          <cell r="BJ245" t="e">
            <v>#N/A</v>
          </cell>
          <cell r="BK245">
            <v>143997605</v>
          </cell>
          <cell r="BL245">
            <v>-305635123</v>
          </cell>
          <cell r="BM245" t="str">
            <v>N/A</v>
          </cell>
          <cell r="BN245" t="str">
            <v>N/A</v>
          </cell>
          <cell r="BO245" t="str">
            <v>N/A</v>
          </cell>
          <cell r="BP245">
            <v>0</v>
          </cell>
          <cell r="BQ245">
            <v>-157563595</v>
          </cell>
          <cell r="BR245">
            <v>-311578646</v>
          </cell>
          <cell r="BS245" t="e">
            <v>#N/A</v>
          </cell>
          <cell r="BT245">
            <v>-161637519</v>
          </cell>
          <cell r="BU245">
            <v>-155043186</v>
          </cell>
          <cell r="BV245">
            <v>-15280403</v>
          </cell>
          <cell r="BW245">
            <v>10924023</v>
          </cell>
          <cell r="BX245">
            <v>2564377</v>
          </cell>
          <cell r="BY245">
            <v>-2928855</v>
          </cell>
          <cell r="BZ245" t="e">
            <v>#N/A</v>
          </cell>
          <cell r="CA245">
            <v>0</v>
          </cell>
          <cell r="CB245">
            <v>117992371</v>
          </cell>
          <cell r="CC245">
            <v>146926459</v>
          </cell>
          <cell r="CD245">
            <v>-301969645</v>
          </cell>
          <cell r="CE245">
            <v>0</v>
          </cell>
          <cell r="CF245">
            <v>-161637519</v>
          </cell>
          <cell r="CG245">
            <v>0</v>
          </cell>
          <cell r="CH245">
            <v>37999205</v>
          </cell>
        </row>
        <row r="246">
          <cell r="B246">
            <v>36103</v>
          </cell>
          <cell r="D246">
            <v>16436612</v>
          </cell>
          <cell r="E246">
            <v>-896352</v>
          </cell>
          <cell r="F246">
            <v>42031635</v>
          </cell>
          <cell r="G246">
            <v>0</v>
          </cell>
          <cell r="H246">
            <v>16427441</v>
          </cell>
          <cell r="I246">
            <v>11846223</v>
          </cell>
          <cell r="J246">
            <v>-4472838</v>
          </cell>
          <cell r="K246">
            <v>-376420</v>
          </cell>
          <cell r="L246">
            <v>4983000</v>
          </cell>
          <cell r="M246">
            <v>2919000</v>
          </cell>
          <cell r="N246">
            <v>9867000</v>
          </cell>
          <cell r="O246">
            <v>443000</v>
          </cell>
          <cell r="P246">
            <v>11128069</v>
          </cell>
          <cell r="Q246">
            <v>0</v>
          </cell>
          <cell r="R246">
            <v>0</v>
          </cell>
          <cell r="S246">
            <v>0</v>
          </cell>
          <cell r="T246">
            <v>4530000</v>
          </cell>
          <cell r="U246">
            <v>15322000</v>
          </cell>
          <cell r="V246">
            <v>-3861000</v>
          </cell>
          <cell r="W246">
            <v>6568000</v>
          </cell>
          <cell r="X246">
            <v>-10678000</v>
          </cell>
          <cell r="Y246">
            <v>0</v>
          </cell>
          <cell r="Z246">
            <v>0</v>
          </cell>
          <cell r="AA246">
            <v>0</v>
          </cell>
          <cell r="AB246">
            <v>0</v>
          </cell>
          <cell r="AC246">
            <v>0</v>
          </cell>
          <cell r="AD246">
            <v>0</v>
          </cell>
          <cell r="AE246">
            <v>1838000</v>
          </cell>
          <cell r="AF246">
            <v>95000</v>
          </cell>
          <cell r="AG246">
            <v>0</v>
          </cell>
          <cell r="AH246">
            <v>7152296</v>
          </cell>
          <cell r="AI246">
            <v>-18394681</v>
          </cell>
          <cell r="AJ246">
            <v>-115093061</v>
          </cell>
          <cell r="AK246">
            <v>-542019</v>
          </cell>
          <cell r="AL246">
            <v>34048112</v>
          </cell>
          <cell r="AM246">
            <v>-52150821</v>
          </cell>
          <cell r="AN246">
            <v>-76377983</v>
          </cell>
          <cell r="AO246">
            <v>-15819000</v>
          </cell>
          <cell r="AP246">
            <v>-24920742</v>
          </cell>
          <cell r="AQ246">
            <v>-57600000</v>
          </cell>
          <cell r="AR246">
            <v>-12644360</v>
          </cell>
          <cell r="AS246">
            <v>0</v>
          </cell>
          <cell r="AT246">
            <v>-2176000</v>
          </cell>
          <cell r="AU246">
            <v>612000</v>
          </cell>
          <cell r="AV246">
            <v>22430298</v>
          </cell>
          <cell r="AW246">
            <v>0</v>
          </cell>
          <cell r="AX246">
            <v>0</v>
          </cell>
          <cell r="AY246">
            <v>0</v>
          </cell>
          <cell r="AZ246">
            <v>0</v>
          </cell>
          <cell r="BA246">
            <v>11128069</v>
          </cell>
          <cell r="BB246">
            <v>10310000</v>
          </cell>
          <cell r="BC246">
            <v>7902000</v>
          </cell>
          <cell r="BD246">
            <v>113912097</v>
          </cell>
          <cell r="BE246">
            <v>1933000</v>
          </cell>
          <cell r="BF246">
            <v>-4110000</v>
          </cell>
          <cell r="BG246">
            <v>15991000</v>
          </cell>
          <cell r="BH246">
            <v>-171312334</v>
          </cell>
          <cell r="BI246">
            <v>-63092064</v>
          </cell>
          <cell r="BJ246" t="e">
            <v>#N/A</v>
          </cell>
          <cell r="BK246">
            <v>142355814</v>
          </cell>
          <cell r="BL246">
            <v>-297661960</v>
          </cell>
          <cell r="BM246" t="str">
            <v>N/A</v>
          </cell>
          <cell r="BN246" t="str">
            <v>N/A</v>
          </cell>
          <cell r="BO246" t="str">
            <v>N/A</v>
          </cell>
          <cell r="BP246">
            <v>0</v>
          </cell>
          <cell r="BQ246">
            <v>-156778653</v>
          </cell>
          <cell r="BR246">
            <v>-307421517</v>
          </cell>
          <cell r="BS246" t="e">
            <v>#N/A</v>
          </cell>
          <cell r="BT246">
            <v>-155306147</v>
          </cell>
          <cell r="BU246">
            <v>-147498058</v>
          </cell>
          <cell r="BV246">
            <v>-14996798</v>
          </cell>
          <cell r="BW246">
            <v>8735802</v>
          </cell>
          <cell r="BX246">
            <v>3053192</v>
          </cell>
          <cell r="BY246">
            <v>-2857293</v>
          </cell>
          <cell r="BZ246" t="e">
            <v>#N/A</v>
          </cell>
          <cell r="CA246">
            <v>0</v>
          </cell>
          <cell r="CB246">
            <v>116769389</v>
          </cell>
          <cell r="CC246">
            <v>146109459</v>
          </cell>
          <cell r="CD246">
            <v>-293607516</v>
          </cell>
          <cell r="CE246">
            <v>0</v>
          </cell>
          <cell r="CF246">
            <v>-155306147</v>
          </cell>
          <cell r="CG246">
            <v>0</v>
          </cell>
          <cell r="CH246">
            <v>38084541</v>
          </cell>
        </row>
        <row r="247">
          <cell r="B247">
            <v>36104</v>
          </cell>
          <cell r="D247">
            <v>19555562</v>
          </cell>
          <cell r="E247">
            <v>-891191</v>
          </cell>
          <cell r="F247">
            <v>42302494</v>
          </cell>
          <cell r="G247">
            <v>0</v>
          </cell>
          <cell r="H247">
            <v>16683793</v>
          </cell>
          <cell r="I247">
            <v>11944580</v>
          </cell>
          <cell r="J247">
            <v>-4580848</v>
          </cell>
          <cell r="K247">
            <v>-378128</v>
          </cell>
          <cell r="L247">
            <v>5035000</v>
          </cell>
          <cell r="M247">
            <v>2931000</v>
          </cell>
          <cell r="N247">
            <v>9937000</v>
          </cell>
          <cell r="O247">
            <v>386000</v>
          </cell>
          <cell r="P247">
            <v>11121814</v>
          </cell>
          <cell r="Q247">
            <v>0</v>
          </cell>
          <cell r="R247">
            <v>0</v>
          </cell>
          <cell r="S247">
            <v>0</v>
          </cell>
          <cell r="T247">
            <v>4661000</v>
          </cell>
          <cell r="U247">
            <v>15447000</v>
          </cell>
          <cell r="V247">
            <v>-3847000</v>
          </cell>
          <cell r="W247">
            <v>6684000</v>
          </cell>
          <cell r="X247">
            <v>-10516000</v>
          </cell>
          <cell r="Y247">
            <v>0</v>
          </cell>
          <cell r="Z247">
            <v>0</v>
          </cell>
          <cell r="AA247">
            <v>0</v>
          </cell>
          <cell r="AB247">
            <v>0</v>
          </cell>
          <cell r="AC247">
            <v>0</v>
          </cell>
          <cell r="AD247">
            <v>0</v>
          </cell>
          <cell r="AE247">
            <v>1837000</v>
          </cell>
          <cell r="AF247">
            <v>95000</v>
          </cell>
          <cell r="AG247">
            <v>0</v>
          </cell>
          <cell r="AH247">
            <v>7531300</v>
          </cell>
          <cell r="AI247">
            <v>-18512136</v>
          </cell>
          <cell r="AJ247">
            <v>-114636229</v>
          </cell>
          <cell r="AK247">
            <v>-542176</v>
          </cell>
          <cell r="AL247">
            <v>33419156</v>
          </cell>
          <cell r="AM247">
            <v>-50066006</v>
          </cell>
          <cell r="AN247">
            <v>-75724309</v>
          </cell>
          <cell r="AO247">
            <v>-15996000</v>
          </cell>
          <cell r="AP247">
            <v>-26634098</v>
          </cell>
          <cell r="AQ247">
            <v>-57741000</v>
          </cell>
          <cell r="AR247">
            <v>-12715085</v>
          </cell>
          <cell r="AS247">
            <v>0</v>
          </cell>
          <cell r="AT247">
            <v>-2178000</v>
          </cell>
          <cell r="AU247">
            <v>612000</v>
          </cell>
          <cell r="AV247">
            <v>22434298</v>
          </cell>
          <cell r="AW247">
            <v>0</v>
          </cell>
          <cell r="AX247">
            <v>0</v>
          </cell>
          <cell r="AY247">
            <v>0</v>
          </cell>
          <cell r="AZ247">
            <v>0</v>
          </cell>
          <cell r="BA247">
            <v>11121814</v>
          </cell>
          <cell r="BB247">
            <v>10323000</v>
          </cell>
          <cell r="BC247">
            <v>7966000</v>
          </cell>
          <cell r="BD247">
            <v>124544748</v>
          </cell>
          <cell r="BE247">
            <v>1932000</v>
          </cell>
          <cell r="BF247">
            <v>-3832000</v>
          </cell>
          <cell r="BG247">
            <v>16261000</v>
          </cell>
          <cell r="BH247">
            <v>-171123396</v>
          </cell>
          <cell r="BI247">
            <v>-62924785</v>
          </cell>
          <cell r="BJ247" t="e">
            <v>#N/A</v>
          </cell>
          <cell r="BK247">
            <v>153064371</v>
          </cell>
          <cell r="BL247">
            <v>-296387284</v>
          </cell>
          <cell r="BM247" t="str">
            <v>N/A</v>
          </cell>
          <cell r="BN247" t="str">
            <v>N/A</v>
          </cell>
          <cell r="BO247" t="str">
            <v>N/A</v>
          </cell>
          <cell r="BP247">
            <v>0</v>
          </cell>
          <cell r="BQ247">
            <v>-156458260</v>
          </cell>
          <cell r="BR247">
            <v>-304982485</v>
          </cell>
          <cell r="BS247" t="e">
            <v>#N/A</v>
          </cell>
          <cell r="BT247">
            <v>-143322914</v>
          </cell>
          <cell r="BU247">
            <v>-133592780</v>
          </cell>
          <cell r="BV247">
            <v>-7427658</v>
          </cell>
          <cell r="BW247">
            <v>9146078</v>
          </cell>
          <cell r="BX247">
            <v>2122928</v>
          </cell>
          <cell r="BY247">
            <v>-3073143</v>
          </cell>
          <cell r="BZ247" t="e">
            <v>#N/A</v>
          </cell>
          <cell r="CA247">
            <v>0</v>
          </cell>
          <cell r="CB247">
            <v>127617890</v>
          </cell>
          <cell r="CC247">
            <v>157028704</v>
          </cell>
          <cell r="CD247">
            <v>-290621484</v>
          </cell>
          <cell r="CE247">
            <v>0</v>
          </cell>
          <cell r="CF247">
            <v>-143322914</v>
          </cell>
          <cell r="CG247">
            <v>0</v>
          </cell>
          <cell r="CH247">
            <v>38249089</v>
          </cell>
        </row>
        <row r="248">
          <cell r="B248">
            <v>36105</v>
          </cell>
          <cell r="D248">
            <v>20087236</v>
          </cell>
          <cell r="E248">
            <v>-888830</v>
          </cell>
          <cell r="F248">
            <v>42325580</v>
          </cell>
          <cell r="G248">
            <v>0</v>
          </cell>
          <cell r="H248">
            <v>15619972</v>
          </cell>
          <cell r="I248">
            <v>12181616</v>
          </cell>
          <cell r="J248">
            <v>-4580848</v>
          </cell>
          <cell r="K248">
            <v>-378128</v>
          </cell>
          <cell r="L248">
            <v>5035000</v>
          </cell>
          <cell r="M248">
            <v>2948000</v>
          </cell>
          <cell r="N248">
            <v>9984000</v>
          </cell>
          <cell r="O248">
            <v>275000</v>
          </cell>
          <cell r="P248">
            <v>11098867</v>
          </cell>
          <cell r="Q248">
            <v>0</v>
          </cell>
          <cell r="R248">
            <v>0</v>
          </cell>
          <cell r="S248">
            <v>0</v>
          </cell>
          <cell r="T248">
            <v>4852000</v>
          </cell>
          <cell r="U248">
            <v>15573000</v>
          </cell>
          <cell r="V248">
            <v>-3692000</v>
          </cell>
          <cell r="W248">
            <v>6740000</v>
          </cell>
          <cell r="X248">
            <v>-8569000</v>
          </cell>
          <cell r="Y248">
            <v>0</v>
          </cell>
          <cell r="Z248">
            <v>0</v>
          </cell>
          <cell r="AA248">
            <v>0</v>
          </cell>
          <cell r="AB248">
            <v>0</v>
          </cell>
          <cell r="AC248">
            <v>0</v>
          </cell>
          <cell r="AD248">
            <v>0</v>
          </cell>
          <cell r="AE248">
            <v>1836000</v>
          </cell>
          <cell r="AF248">
            <v>93000</v>
          </cell>
          <cell r="AG248">
            <v>0</v>
          </cell>
          <cell r="AH248">
            <v>10235142</v>
          </cell>
          <cell r="AI248">
            <v>-18660136</v>
          </cell>
          <cell r="AJ248">
            <v>-114303901</v>
          </cell>
          <cell r="AK248">
            <v>-542176</v>
          </cell>
          <cell r="AL248">
            <v>33761362</v>
          </cell>
          <cell r="AM248">
            <v>-49506006</v>
          </cell>
          <cell r="AN248">
            <v>-75931309</v>
          </cell>
          <cell r="AO248">
            <v>-16442000</v>
          </cell>
          <cell r="AP248">
            <v>-26634106</v>
          </cell>
          <cell r="AQ248">
            <v>-58041000</v>
          </cell>
          <cell r="AR248">
            <v>-12762580</v>
          </cell>
          <cell r="AS248">
            <v>0</v>
          </cell>
          <cell r="AT248">
            <v>-2208000</v>
          </cell>
          <cell r="AU248">
            <v>612000</v>
          </cell>
          <cell r="AV248">
            <v>22321722</v>
          </cell>
          <cell r="AW248">
            <v>0</v>
          </cell>
          <cell r="AX248">
            <v>0</v>
          </cell>
          <cell r="AY248">
            <v>0</v>
          </cell>
          <cell r="AZ248">
            <v>0</v>
          </cell>
          <cell r="BA248">
            <v>11098867</v>
          </cell>
          <cell r="BB248">
            <v>10259000</v>
          </cell>
          <cell r="BC248">
            <v>7983000</v>
          </cell>
          <cell r="BD248">
            <v>133740090</v>
          </cell>
          <cell r="BE248">
            <v>1929000</v>
          </cell>
          <cell r="BF248">
            <v>-1829000</v>
          </cell>
          <cell r="BG248">
            <v>16733000</v>
          </cell>
          <cell r="BH248">
            <v>-171392438</v>
          </cell>
          <cell r="BI248">
            <v>-60568438</v>
          </cell>
          <cell r="BJ248" t="e">
            <v>#N/A</v>
          </cell>
          <cell r="BK248">
            <v>162192127</v>
          </cell>
          <cell r="BL248">
            <v>-291267987</v>
          </cell>
          <cell r="BM248" t="str">
            <v>N/A</v>
          </cell>
          <cell r="BN248" t="str">
            <v>N/A</v>
          </cell>
          <cell r="BO248" t="str">
            <v>N/A</v>
          </cell>
          <cell r="BP248">
            <v>0</v>
          </cell>
          <cell r="BQ248">
            <v>-156424302</v>
          </cell>
          <cell r="BR248">
            <v>-302192604</v>
          </cell>
          <cell r="BS248" t="e">
            <v>#N/A</v>
          </cell>
          <cell r="BT248">
            <v>-129075860</v>
          </cell>
          <cell r="BU248">
            <v>-119122748</v>
          </cell>
          <cell r="BV248">
            <v>1783497</v>
          </cell>
          <cell r="BW248">
            <v>9202669</v>
          </cell>
          <cell r="BX248">
            <v>2383987</v>
          </cell>
          <cell r="BY248">
            <v>-3155897</v>
          </cell>
          <cell r="BZ248" t="e">
            <v>#N/A</v>
          </cell>
          <cell r="CA248">
            <v>0</v>
          </cell>
          <cell r="CB248">
            <v>136895988</v>
          </cell>
          <cell r="CC248">
            <v>166236855</v>
          </cell>
          <cell r="CD248">
            <v>-285359603</v>
          </cell>
          <cell r="CE248">
            <v>0</v>
          </cell>
          <cell r="CF248">
            <v>-129075860</v>
          </cell>
          <cell r="CG248">
            <v>0</v>
          </cell>
          <cell r="CH248">
            <v>38270407</v>
          </cell>
        </row>
        <row r="249">
          <cell r="B249">
            <v>36108</v>
          </cell>
          <cell r="D249">
            <v>19905059</v>
          </cell>
          <cell r="E249">
            <v>-891560</v>
          </cell>
          <cell r="F249">
            <v>41946484</v>
          </cell>
          <cell r="G249">
            <v>0</v>
          </cell>
          <cell r="H249">
            <v>15969179</v>
          </cell>
          <cell r="I249">
            <v>11866207</v>
          </cell>
          <cell r="J249">
            <v>1387366</v>
          </cell>
          <cell r="K249">
            <v>-360094</v>
          </cell>
          <cell r="L249">
            <v>4904000</v>
          </cell>
          <cell r="M249">
            <v>2898000</v>
          </cell>
          <cell r="N249">
            <v>9999000</v>
          </cell>
          <cell r="O249">
            <v>319000</v>
          </cell>
          <cell r="P249">
            <v>10963724</v>
          </cell>
          <cell r="Q249">
            <v>0</v>
          </cell>
          <cell r="R249">
            <v>0</v>
          </cell>
          <cell r="S249">
            <v>0</v>
          </cell>
          <cell r="T249">
            <v>4894000</v>
          </cell>
          <cell r="U249">
            <v>15583000</v>
          </cell>
          <cell r="V249">
            <v>-3659000</v>
          </cell>
          <cell r="W249">
            <v>6752000</v>
          </cell>
          <cell r="X249">
            <v>-8779000</v>
          </cell>
          <cell r="Y249">
            <v>0</v>
          </cell>
          <cell r="Z249">
            <v>0</v>
          </cell>
          <cell r="AA249">
            <v>0</v>
          </cell>
          <cell r="AB249">
            <v>0</v>
          </cell>
          <cell r="AC249">
            <v>0</v>
          </cell>
          <cell r="AD249">
            <v>0</v>
          </cell>
          <cell r="AE249">
            <v>1688000</v>
          </cell>
          <cell r="AF249">
            <v>96000</v>
          </cell>
          <cell r="AG249">
            <v>0</v>
          </cell>
          <cell r="AH249">
            <v>10273311</v>
          </cell>
          <cell r="AI249">
            <v>-18638414</v>
          </cell>
          <cell r="AJ249">
            <v>-113744739</v>
          </cell>
          <cell r="AK249">
            <v>-541911</v>
          </cell>
          <cell r="AL249">
            <v>34372231</v>
          </cell>
          <cell r="AM249">
            <v>-47843199</v>
          </cell>
          <cell r="AN249">
            <v>-75609268</v>
          </cell>
          <cell r="AO249">
            <v>-16370000</v>
          </cell>
          <cell r="AP249">
            <v>-31638770</v>
          </cell>
          <cell r="AQ249">
            <v>-58034000</v>
          </cell>
          <cell r="AR249">
            <v>-12803261</v>
          </cell>
          <cell r="AS249">
            <v>0</v>
          </cell>
          <cell r="AT249">
            <v>-1632000</v>
          </cell>
          <cell r="AU249">
            <v>612000</v>
          </cell>
          <cell r="AV249">
            <v>22336722</v>
          </cell>
          <cell r="AW249">
            <v>0</v>
          </cell>
          <cell r="AX249">
            <v>0</v>
          </cell>
          <cell r="AY249">
            <v>0</v>
          </cell>
          <cell r="AZ249">
            <v>0</v>
          </cell>
          <cell r="BA249">
            <v>10963724</v>
          </cell>
          <cell r="BB249">
            <v>10318000</v>
          </cell>
          <cell r="BC249">
            <v>7802000</v>
          </cell>
          <cell r="BD249">
            <v>141691636</v>
          </cell>
          <cell r="BE249">
            <v>1784000</v>
          </cell>
          <cell r="BF249">
            <v>-2027000</v>
          </cell>
          <cell r="BG249">
            <v>16818000</v>
          </cell>
          <cell r="BH249">
            <v>-169215379</v>
          </cell>
          <cell r="BI249">
            <v>-60563950</v>
          </cell>
          <cell r="BJ249" t="e">
            <v>#N/A</v>
          </cell>
          <cell r="BK249">
            <v>169883801</v>
          </cell>
          <cell r="BL249">
            <v>-292686297</v>
          </cell>
          <cell r="BM249" t="str">
            <v>N/A</v>
          </cell>
          <cell r="BN249" t="str">
            <v>N/A</v>
          </cell>
          <cell r="BO249" t="str">
            <v>N/A</v>
          </cell>
          <cell r="BP249">
            <v>0</v>
          </cell>
          <cell r="BQ249">
            <v>-154235965</v>
          </cell>
          <cell r="BR249">
            <v>-298939250</v>
          </cell>
          <cell r="BS249" t="e">
            <v>#N/A</v>
          </cell>
          <cell r="BT249">
            <v>-122802497</v>
          </cell>
          <cell r="BU249">
            <v>-108465509</v>
          </cell>
          <cell r="BV249">
            <v>2019303</v>
          </cell>
          <cell r="BW249">
            <v>9154871</v>
          </cell>
          <cell r="BX249">
            <v>5050564</v>
          </cell>
          <cell r="BY249">
            <v>-3123380</v>
          </cell>
          <cell r="BZ249" t="e">
            <v>#N/A</v>
          </cell>
          <cell r="CA249">
            <v>0</v>
          </cell>
          <cell r="CB249">
            <v>144815016</v>
          </cell>
          <cell r="CC249">
            <v>173898740</v>
          </cell>
          <cell r="CD249">
            <v>-282364249</v>
          </cell>
          <cell r="CE249">
            <v>0</v>
          </cell>
          <cell r="CF249">
            <v>-122802497</v>
          </cell>
          <cell r="CG249">
            <v>0</v>
          </cell>
          <cell r="CH249">
            <v>37876076</v>
          </cell>
        </row>
        <row r="250">
          <cell r="B250">
            <v>36109</v>
          </cell>
          <cell r="D250">
            <v>19739306</v>
          </cell>
          <cell r="E250">
            <v>-864637</v>
          </cell>
          <cell r="F250">
            <v>41824932</v>
          </cell>
          <cell r="G250">
            <v>0</v>
          </cell>
          <cell r="H250">
            <v>15922904</v>
          </cell>
          <cell r="I250">
            <v>11831821</v>
          </cell>
          <cell r="J250">
            <v>-196668</v>
          </cell>
          <cell r="K250">
            <v>-359051</v>
          </cell>
          <cell r="L250">
            <v>0</v>
          </cell>
          <cell r="M250">
            <v>0</v>
          </cell>
          <cell r="N250">
            <v>10029000</v>
          </cell>
          <cell r="O250">
            <v>266000</v>
          </cell>
          <cell r="P250">
            <v>10967937</v>
          </cell>
          <cell r="Q250">
            <v>0</v>
          </cell>
          <cell r="R250">
            <v>0</v>
          </cell>
          <cell r="S250">
            <v>0</v>
          </cell>
          <cell r="T250">
            <v>4935000</v>
          </cell>
          <cell r="U250">
            <v>15542000</v>
          </cell>
          <cell r="V250">
            <v>-3633000</v>
          </cell>
          <cell r="W250">
            <v>6833000</v>
          </cell>
          <cell r="X250">
            <v>-8986000</v>
          </cell>
          <cell r="Y250">
            <v>0</v>
          </cell>
          <cell r="Z250">
            <v>0</v>
          </cell>
          <cell r="AA250">
            <v>0</v>
          </cell>
          <cell r="AB250">
            <v>0</v>
          </cell>
          <cell r="AC250">
            <v>0</v>
          </cell>
          <cell r="AD250">
            <v>0</v>
          </cell>
          <cell r="AE250">
            <v>1631000</v>
          </cell>
          <cell r="AF250">
            <v>104000</v>
          </cell>
          <cell r="AG250">
            <v>0</v>
          </cell>
          <cell r="AH250">
            <v>11092818</v>
          </cell>
          <cell r="AI250">
            <v>-18660414</v>
          </cell>
          <cell r="AJ250">
            <v>-113897322</v>
          </cell>
          <cell r="AK250">
            <v>-541911</v>
          </cell>
          <cell r="AL250">
            <v>35078927</v>
          </cell>
          <cell r="AM250">
            <v>-44862665</v>
          </cell>
          <cell r="AN250">
            <v>-76036325</v>
          </cell>
          <cell r="AO250">
            <v>-16263000</v>
          </cell>
          <cell r="AP250">
            <v>-31744620</v>
          </cell>
          <cell r="AQ250">
            <v>-57861000</v>
          </cell>
          <cell r="AR250">
            <v>-12703235</v>
          </cell>
          <cell r="AS250">
            <v>0</v>
          </cell>
          <cell r="AT250">
            <v>-1635000</v>
          </cell>
          <cell r="AU250">
            <v>612000</v>
          </cell>
          <cell r="AV250">
            <v>22338722</v>
          </cell>
          <cell r="AW250">
            <v>0</v>
          </cell>
          <cell r="AX250">
            <v>0</v>
          </cell>
          <cell r="AY250">
            <v>0</v>
          </cell>
          <cell r="AZ250">
            <v>0</v>
          </cell>
          <cell r="BA250">
            <v>10967937</v>
          </cell>
          <cell r="BB250">
            <v>10295000</v>
          </cell>
          <cell r="BC250">
            <v>0</v>
          </cell>
          <cell r="BD250">
            <v>140760091</v>
          </cell>
          <cell r="BE250">
            <v>1735000</v>
          </cell>
          <cell r="BF250">
            <v>-2153000</v>
          </cell>
          <cell r="BG250">
            <v>16844000</v>
          </cell>
          <cell r="BH250">
            <v>-169004323</v>
          </cell>
          <cell r="BI250">
            <v>-59471417</v>
          </cell>
          <cell r="BJ250" t="e">
            <v>#N/A</v>
          </cell>
          <cell r="BK250">
            <v>161158391</v>
          </cell>
          <cell r="BL250">
            <v>-288657024</v>
          </cell>
          <cell r="BM250" t="str">
            <v>N/A</v>
          </cell>
          <cell r="BN250" t="str">
            <v>N/A</v>
          </cell>
          <cell r="BO250" t="str">
            <v>N/A</v>
          </cell>
          <cell r="BP250">
            <v>0</v>
          </cell>
          <cell r="BQ250">
            <v>-153976909</v>
          </cell>
          <cell r="BR250">
            <v>-294654127</v>
          </cell>
          <cell r="BS250" t="e">
            <v>#N/A</v>
          </cell>
          <cell r="BT250">
            <v>-127498634</v>
          </cell>
          <cell r="BU250">
            <v>-113117566</v>
          </cell>
          <cell r="BV250">
            <v>2795117</v>
          </cell>
          <cell r="BW250">
            <v>9128342</v>
          </cell>
          <cell r="BX250">
            <v>5035929</v>
          </cell>
          <cell r="BY250">
            <v>-3087533</v>
          </cell>
          <cell r="BZ250" t="e">
            <v>#N/A</v>
          </cell>
          <cell r="CA250">
            <v>0</v>
          </cell>
          <cell r="CB250">
            <v>143847624</v>
          </cell>
          <cell r="CC250">
            <v>165110561</v>
          </cell>
          <cell r="CD250">
            <v>-278228126</v>
          </cell>
          <cell r="CE250">
            <v>0</v>
          </cell>
          <cell r="CF250">
            <v>-127498634</v>
          </cell>
          <cell r="CG250">
            <v>0</v>
          </cell>
          <cell r="CH250">
            <v>38124992</v>
          </cell>
        </row>
        <row r="251">
          <cell r="B251">
            <v>36110</v>
          </cell>
          <cell r="D251">
            <v>19889040</v>
          </cell>
          <cell r="E251">
            <v>-854012</v>
          </cell>
          <cell r="F251">
            <v>42002895</v>
          </cell>
          <cell r="G251">
            <v>0</v>
          </cell>
          <cell r="H251">
            <v>16365459</v>
          </cell>
          <cell r="I251">
            <v>11996931</v>
          </cell>
          <cell r="J251">
            <v>183787</v>
          </cell>
          <cell r="K251">
            <v>-358956</v>
          </cell>
          <cell r="L251">
            <v>5084000</v>
          </cell>
          <cell r="M251">
            <v>2888000</v>
          </cell>
          <cell r="N251">
            <v>10037000</v>
          </cell>
          <cell r="O251">
            <v>266000</v>
          </cell>
          <cell r="P251">
            <v>11010261</v>
          </cell>
          <cell r="Q251">
            <v>0</v>
          </cell>
          <cell r="R251">
            <v>0</v>
          </cell>
          <cell r="S251">
            <v>0</v>
          </cell>
          <cell r="T251">
            <v>4939000</v>
          </cell>
          <cell r="U251">
            <v>15592000</v>
          </cell>
          <cell r="V251">
            <v>-3581000</v>
          </cell>
          <cell r="W251">
            <v>6835000</v>
          </cell>
          <cell r="X251">
            <v>-9059000</v>
          </cell>
          <cell r="Y251">
            <v>0</v>
          </cell>
          <cell r="Z251">
            <v>0</v>
          </cell>
          <cell r="AA251">
            <v>0</v>
          </cell>
          <cell r="AB251">
            <v>0</v>
          </cell>
          <cell r="AC251">
            <v>0</v>
          </cell>
          <cell r="AD251">
            <v>0</v>
          </cell>
          <cell r="AE251">
            <v>1640000</v>
          </cell>
          <cell r="AF251">
            <v>104000</v>
          </cell>
          <cell r="AG251">
            <v>0</v>
          </cell>
          <cell r="AH251">
            <v>10793582</v>
          </cell>
          <cell r="AI251">
            <v>-18704414</v>
          </cell>
          <cell r="AJ251">
            <v>-113976508</v>
          </cell>
          <cell r="AK251">
            <v>-540051</v>
          </cell>
          <cell r="AL251">
            <v>35664976</v>
          </cell>
          <cell r="AM251">
            <v>-44192220</v>
          </cell>
          <cell r="AN251">
            <v>-76247449</v>
          </cell>
          <cell r="AO251">
            <v>-16261000</v>
          </cell>
          <cell r="AP251">
            <v>-31750228</v>
          </cell>
          <cell r="AQ251">
            <v>-57719000</v>
          </cell>
          <cell r="AR251">
            <v>-12906995</v>
          </cell>
          <cell r="AS251">
            <v>0</v>
          </cell>
          <cell r="AT251">
            <v>-1636000</v>
          </cell>
          <cell r="AU251">
            <v>612000</v>
          </cell>
          <cell r="AV251">
            <v>22342722</v>
          </cell>
          <cell r="AW251">
            <v>0</v>
          </cell>
          <cell r="AX251">
            <v>0</v>
          </cell>
          <cell r="AY251">
            <v>0</v>
          </cell>
          <cell r="AZ251">
            <v>0</v>
          </cell>
          <cell r="BA251">
            <v>11010261</v>
          </cell>
          <cell r="BB251">
            <v>10303000</v>
          </cell>
          <cell r="BC251">
            <v>7972000</v>
          </cell>
          <cell r="BD251">
            <v>141974341</v>
          </cell>
          <cell r="BE251">
            <v>1744000</v>
          </cell>
          <cell r="BF251">
            <v>-2224000</v>
          </cell>
          <cell r="BG251">
            <v>16950000</v>
          </cell>
          <cell r="BH251">
            <v>-168745724</v>
          </cell>
          <cell r="BI251">
            <v>-59832413</v>
          </cell>
          <cell r="BJ251" t="e">
            <v>#N/A</v>
          </cell>
          <cell r="BK251">
            <v>170405590</v>
          </cell>
          <cell r="BL251">
            <v>-288050584</v>
          </cell>
          <cell r="BM251" t="str">
            <v>N/A</v>
          </cell>
          <cell r="BN251" t="str">
            <v>N/A</v>
          </cell>
          <cell r="BO251" t="str">
            <v>N/A</v>
          </cell>
          <cell r="BP251">
            <v>0</v>
          </cell>
          <cell r="BQ251">
            <v>-153622310</v>
          </cell>
          <cell r="BR251">
            <v>-294089079</v>
          </cell>
          <cell r="BS251" t="e">
            <v>#N/A</v>
          </cell>
          <cell r="BT251">
            <v>-117644994</v>
          </cell>
          <cell r="BU251">
            <v>-103141074</v>
          </cell>
          <cell r="BV251">
            <v>2376576</v>
          </cell>
          <cell r="BW251">
            <v>9498372</v>
          </cell>
          <cell r="BX251">
            <v>5100262</v>
          </cell>
          <cell r="BY251">
            <v>-3218402</v>
          </cell>
          <cell r="BZ251" t="e">
            <v>#N/A</v>
          </cell>
          <cell r="CA251">
            <v>0</v>
          </cell>
          <cell r="CB251">
            <v>145192743</v>
          </cell>
          <cell r="CC251">
            <v>174478004</v>
          </cell>
          <cell r="CD251">
            <v>-277619078</v>
          </cell>
          <cell r="CE251">
            <v>0</v>
          </cell>
          <cell r="CF251">
            <v>-117644994</v>
          </cell>
          <cell r="CG251">
            <v>0</v>
          </cell>
          <cell r="CH251">
            <v>38138377</v>
          </cell>
        </row>
        <row r="252">
          <cell r="B252">
            <v>36111</v>
          </cell>
          <cell r="D252">
            <v>18727796</v>
          </cell>
          <cell r="E252">
            <v>-846327</v>
          </cell>
          <cell r="F252">
            <v>42121118</v>
          </cell>
          <cell r="G252">
            <v>0</v>
          </cell>
          <cell r="H252">
            <v>16239084</v>
          </cell>
          <cell r="I252">
            <v>11728243</v>
          </cell>
          <cell r="J252">
            <v>-5248147</v>
          </cell>
          <cell r="K252">
            <v>-358295</v>
          </cell>
          <cell r="L252">
            <v>5005000</v>
          </cell>
          <cell r="M252">
            <v>2794000</v>
          </cell>
          <cell r="N252">
            <v>10059000</v>
          </cell>
          <cell r="O252">
            <v>333000</v>
          </cell>
          <cell r="P252">
            <v>11107984</v>
          </cell>
          <cell r="Q252">
            <v>0</v>
          </cell>
          <cell r="R252">
            <v>0</v>
          </cell>
          <cell r="S252">
            <v>0</v>
          </cell>
          <cell r="T252">
            <v>4931000</v>
          </cell>
          <cell r="U252">
            <v>15481000</v>
          </cell>
          <cell r="V252">
            <v>-3587000</v>
          </cell>
          <cell r="W252">
            <v>6862000</v>
          </cell>
          <cell r="X252">
            <v>-8247000</v>
          </cell>
          <cell r="Y252">
            <v>0</v>
          </cell>
          <cell r="Z252">
            <v>0</v>
          </cell>
          <cell r="AA252">
            <v>0</v>
          </cell>
          <cell r="AB252">
            <v>0</v>
          </cell>
          <cell r="AC252">
            <v>0</v>
          </cell>
          <cell r="AD252">
            <v>0</v>
          </cell>
          <cell r="AE252">
            <v>1699000</v>
          </cell>
          <cell r="AF252">
            <v>105000</v>
          </cell>
          <cell r="AG252">
            <v>0</v>
          </cell>
          <cell r="AH252">
            <v>10934087</v>
          </cell>
          <cell r="AI252">
            <v>-18694540</v>
          </cell>
          <cell r="AJ252">
            <v>-113630468</v>
          </cell>
          <cell r="AK252">
            <v>-540050</v>
          </cell>
          <cell r="AL252">
            <v>35528026</v>
          </cell>
          <cell r="AM252">
            <v>-44297220</v>
          </cell>
          <cell r="AN252">
            <v>-77899813</v>
          </cell>
          <cell r="AO252">
            <v>-17483000</v>
          </cell>
          <cell r="AP252">
            <v>-31256096</v>
          </cell>
          <cell r="AQ252">
            <v>-57887000</v>
          </cell>
          <cell r="AR252">
            <v>-12888484</v>
          </cell>
          <cell r="AS252">
            <v>0</v>
          </cell>
          <cell r="AT252">
            <v>-1636000</v>
          </cell>
          <cell r="AU252">
            <v>612000</v>
          </cell>
          <cell r="AV252">
            <v>22347722</v>
          </cell>
          <cell r="AW252">
            <v>0</v>
          </cell>
          <cell r="AX252">
            <v>0</v>
          </cell>
          <cell r="AY252">
            <v>0</v>
          </cell>
          <cell r="AZ252">
            <v>0</v>
          </cell>
          <cell r="BA252">
            <v>11107984</v>
          </cell>
          <cell r="BB252">
            <v>10392000</v>
          </cell>
          <cell r="BC252">
            <v>7799000</v>
          </cell>
          <cell r="BD252">
            <v>123661231</v>
          </cell>
          <cell r="BE252">
            <v>1804000</v>
          </cell>
          <cell r="BF252">
            <v>-1385000</v>
          </cell>
          <cell r="BG252">
            <v>16825000</v>
          </cell>
          <cell r="BH252">
            <v>-171396123</v>
          </cell>
          <cell r="BI252">
            <v>-59841397</v>
          </cell>
          <cell r="BJ252" t="e">
            <v>#N/A</v>
          </cell>
          <cell r="BK252">
            <v>152113889</v>
          </cell>
          <cell r="BL252">
            <v>-289546835</v>
          </cell>
          <cell r="BM252" t="str">
            <v>N/A</v>
          </cell>
          <cell r="BN252" t="str">
            <v>N/A</v>
          </cell>
          <cell r="BO252" t="str">
            <v>N/A</v>
          </cell>
          <cell r="BP252">
            <v>0</v>
          </cell>
          <cell r="BQ252">
            <v>-156288583</v>
          </cell>
          <cell r="BR252">
            <v>-296858462</v>
          </cell>
          <cell r="BS252" t="e">
            <v>#N/A</v>
          </cell>
          <cell r="BT252">
            <v>-137432946</v>
          </cell>
          <cell r="BU252">
            <v>-123504857</v>
          </cell>
          <cell r="BV252">
            <v>-6383914</v>
          </cell>
          <cell r="BW252">
            <v>8683558</v>
          </cell>
          <cell r="BX252">
            <v>3273137</v>
          </cell>
          <cell r="BY252">
            <v>-3149389</v>
          </cell>
          <cell r="BZ252" t="e">
            <v>#N/A</v>
          </cell>
          <cell r="CA252">
            <v>0</v>
          </cell>
          <cell r="CB252">
            <v>126810620</v>
          </cell>
          <cell r="CC252">
            <v>156109604</v>
          </cell>
          <cell r="CD252">
            <v>-279614461</v>
          </cell>
          <cell r="CE252">
            <v>0</v>
          </cell>
          <cell r="CF252">
            <v>-137432946</v>
          </cell>
          <cell r="CG252">
            <v>0</v>
          </cell>
          <cell r="CH252">
            <v>38028040</v>
          </cell>
        </row>
        <row r="253">
          <cell r="B253">
            <v>36112</v>
          </cell>
          <cell r="D253">
            <v>18888620</v>
          </cell>
          <cell r="E253">
            <v>-862032</v>
          </cell>
          <cell r="F253">
            <v>42489887</v>
          </cell>
          <cell r="G253">
            <v>0</v>
          </cell>
          <cell r="H253">
            <v>16632232</v>
          </cell>
          <cell r="I253">
            <v>12249107</v>
          </cell>
          <cell r="J253">
            <v>-1328130</v>
          </cell>
          <cell r="K253">
            <v>-357731</v>
          </cell>
          <cell r="L253">
            <v>5027000</v>
          </cell>
          <cell r="M253">
            <v>2604000</v>
          </cell>
          <cell r="N253">
            <v>10080000</v>
          </cell>
          <cell r="O253">
            <v>371000</v>
          </cell>
          <cell r="P253">
            <v>10933793</v>
          </cell>
          <cell r="Q253">
            <v>0</v>
          </cell>
          <cell r="R253">
            <v>0</v>
          </cell>
          <cell r="S253">
            <v>0</v>
          </cell>
          <cell r="T253">
            <v>4943000</v>
          </cell>
          <cell r="U253">
            <v>15430000</v>
          </cell>
          <cell r="V253">
            <v>-3557000</v>
          </cell>
          <cell r="W253">
            <v>6755000</v>
          </cell>
          <cell r="X253">
            <v>-7865000</v>
          </cell>
          <cell r="Y253">
            <v>0</v>
          </cell>
          <cell r="Z253">
            <v>0</v>
          </cell>
          <cell r="AA253">
            <v>0</v>
          </cell>
          <cell r="AB253">
            <v>0</v>
          </cell>
          <cell r="AC253">
            <v>0</v>
          </cell>
          <cell r="AD253">
            <v>0</v>
          </cell>
          <cell r="AE253">
            <v>1731000</v>
          </cell>
          <cell r="AF253">
            <v>104000</v>
          </cell>
          <cell r="AG253">
            <v>0</v>
          </cell>
          <cell r="AH253">
            <v>10728784</v>
          </cell>
          <cell r="AI253">
            <v>-18694449</v>
          </cell>
          <cell r="AJ253">
            <v>-111693674</v>
          </cell>
          <cell r="AK253">
            <v>-540015</v>
          </cell>
          <cell r="AL253">
            <v>37286667</v>
          </cell>
          <cell r="AM253">
            <v>-43063644</v>
          </cell>
          <cell r="AN253">
            <v>-79266631</v>
          </cell>
          <cell r="AO253">
            <v>-18541000</v>
          </cell>
          <cell r="AP253">
            <v>-31067696</v>
          </cell>
          <cell r="AQ253">
            <v>-57945000</v>
          </cell>
          <cell r="AR253">
            <v>-12832159</v>
          </cell>
          <cell r="AS253">
            <v>0</v>
          </cell>
          <cell r="AT253">
            <v>-1637000</v>
          </cell>
          <cell r="AU253">
            <v>612000</v>
          </cell>
          <cell r="AV253">
            <v>22351722</v>
          </cell>
          <cell r="AW253">
            <v>0</v>
          </cell>
          <cell r="AX253">
            <v>0</v>
          </cell>
          <cell r="AY253">
            <v>0</v>
          </cell>
          <cell r="AZ253">
            <v>0</v>
          </cell>
          <cell r="BA253">
            <v>10933793</v>
          </cell>
          <cell r="BB253">
            <v>10451000</v>
          </cell>
          <cell r="BC253">
            <v>7631000</v>
          </cell>
          <cell r="BD253">
            <v>146767612</v>
          </cell>
          <cell r="BE253">
            <v>1835000</v>
          </cell>
          <cell r="BF253">
            <v>-1110000</v>
          </cell>
          <cell r="BG253">
            <v>16816000</v>
          </cell>
          <cell r="BH253">
            <v>-170122380</v>
          </cell>
          <cell r="BI253">
            <v>-60048375</v>
          </cell>
          <cell r="BJ253" t="e">
            <v>#N/A</v>
          </cell>
          <cell r="BK253">
            <v>174921373</v>
          </cell>
          <cell r="BL253">
            <v>-286761094</v>
          </cell>
          <cell r="BM253" t="str">
            <v>N/A</v>
          </cell>
          <cell r="BN253" t="str">
            <v>N/A</v>
          </cell>
          <cell r="BO253" t="str">
            <v>N/A</v>
          </cell>
          <cell r="BP253">
            <v>0</v>
          </cell>
          <cell r="BQ253">
            <v>-154984931</v>
          </cell>
          <cell r="BR253">
            <v>-294561121</v>
          </cell>
          <cell r="BS253" t="e">
            <v>#N/A</v>
          </cell>
          <cell r="BT253">
            <v>-111839722</v>
          </cell>
          <cell r="BU253">
            <v>-98223520</v>
          </cell>
          <cell r="BV253">
            <v>11148517</v>
          </cell>
          <cell r="BW253">
            <v>8759844</v>
          </cell>
          <cell r="BX253">
            <v>3285416</v>
          </cell>
          <cell r="BY253">
            <v>-3013195</v>
          </cell>
          <cell r="BZ253" t="e">
            <v>#N/A</v>
          </cell>
          <cell r="CA253">
            <v>0</v>
          </cell>
          <cell r="CB253">
            <v>149780807</v>
          </cell>
          <cell r="CC253">
            <v>178796601</v>
          </cell>
          <cell r="CD253">
            <v>-277020120</v>
          </cell>
          <cell r="CE253">
            <v>0</v>
          </cell>
          <cell r="CF253">
            <v>-111839722</v>
          </cell>
          <cell r="CG253">
            <v>0</v>
          </cell>
          <cell r="CH253">
            <v>38013047</v>
          </cell>
        </row>
        <row r="254">
          <cell r="B254">
            <v>36115</v>
          </cell>
          <cell r="D254">
            <v>18941425</v>
          </cell>
          <cell r="E254">
            <v>-877560</v>
          </cell>
          <cell r="F254">
            <v>43262171</v>
          </cell>
          <cell r="G254">
            <v>0</v>
          </cell>
          <cell r="H254">
            <v>16566486</v>
          </cell>
          <cell r="I254">
            <v>14739315</v>
          </cell>
          <cell r="J254">
            <v>-889480</v>
          </cell>
          <cell r="K254">
            <v>-348035</v>
          </cell>
          <cell r="L254">
            <v>5119000</v>
          </cell>
          <cell r="M254">
            <v>2597000</v>
          </cell>
          <cell r="N254">
            <v>7077000</v>
          </cell>
          <cell r="O254">
            <v>341000</v>
          </cell>
          <cell r="P254">
            <v>11175809</v>
          </cell>
          <cell r="Q254">
            <v>0</v>
          </cell>
          <cell r="R254">
            <v>0</v>
          </cell>
          <cell r="S254">
            <v>0</v>
          </cell>
          <cell r="T254">
            <v>4950000</v>
          </cell>
          <cell r="U254">
            <v>15480000</v>
          </cell>
          <cell r="V254">
            <v>-3513000</v>
          </cell>
          <cell r="W254">
            <v>6876000</v>
          </cell>
          <cell r="X254">
            <v>-8502000</v>
          </cell>
          <cell r="Y254">
            <v>0</v>
          </cell>
          <cell r="Z254">
            <v>0</v>
          </cell>
          <cell r="AA254">
            <v>0</v>
          </cell>
          <cell r="AB254">
            <v>0</v>
          </cell>
          <cell r="AC254">
            <v>0</v>
          </cell>
          <cell r="AD254">
            <v>0</v>
          </cell>
          <cell r="AE254">
            <v>1766000</v>
          </cell>
          <cell r="AF254">
            <v>111000</v>
          </cell>
          <cell r="AG254">
            <v>0</v>
          </cell>
          <cell r="AH254">
            <v>10768989</v>
          </cell>
          <cell r="AI254">
            <v>-18683234</v>
          </cell>
          <cell r="AJ254">
            <v>-111061359</v>
          </cell>
          <cell r="AK254">
            <v>-539997</v>
          </cell>
          <cell r="AL254">
            <v>37910491</v>
          </cell>
          <cell r="AM254">
            <v>-43447489</v>
          </cell>
          <cell r="AN254">
            <v>-79069663</v>
          </cell>
          <cell r="AO254">
            <v>-17641000</v>
          </cell>
          <cell r="AP254">
            <v>-30833962</v>
          </cell>
          <cell r="AQ254">
            <v>-58008000</v>
          </cell>
          <cell r="AR254">
            <v>-12867133</v>
          </cell>
          <cell r="AS254">
            <v>0</v>
          </cell>
          <cell r="AT254">
            <v>-1637000</v>
          </cell>
          <cell r="AU254">
            <v>612000</v>
          </cell>
          <cell r="AV254">
            <v>22293721</v>
          </cell>
          <cell r="AW254">
            <v>0</v>
          </cell>
          <cell r="AX254">
            <v>0</v>
          </cell>
          <cell r="AY254">
            <v>0</v>
          </cell>
          <cell r="AZ254">
            <v>0</v>
          </cell>
          <cell r="BA254">
            <v>11175809</v>
          </cell>
          <cell r="BB254">
            <v>7418000</v>
          </cell>
          <cell r="BC254">
            <v>7716000</v>
          </cell>
          <cell r="BD254">
            <v>131667502</v>
          </cell>
          <cell r="BE254">
            <v>1877000</v>
          </cell>
          <cell r="BF254">
            <v>-1626000</v>
          </cell>
          <cell r="BG254">
            <v>16917000</v>
          </cell>
          <cell r="BH254">
            <v>-167816041</v>
          </cell>
          <cell r="BI254">
            <v>-60106144</v>
          </cell>
          <cell r="BJ254" t="e">
            <v>#N/A</v>
          </cell>
          <cell r="BK254">
            <v>157099751</v>
          </cell>
          <cell r="BL254">
            <v>-285035635</v>
          </cell>
          <cell r="BM254" t="str">
            <v>N/A</v>
          </cell>
          <cell r="BN254" t="str">
            <v>N/A</v>
          </cell>
          <cell r="BO254" t="str">
            <v>N/A</v>
          </cell>
          <cell r="BP254">
            <v>0</v>
          </cell>
          <cell r="BQ254">
            <v>-152645807</v>
          </cell>
          <cell r="BR254">
            <v>-292638395</v>
          </cell>
          <cell r="BS254" t="e">
            <v>#N/A</v>
          </cell>
          <cell r="BT254">
            <v>-127935884</v>
          </cell>
          <cell r="BU254">
            <v>-114328958</v>
          </cell>
          <cell r="BV254">
            <v>-6722792</v>
          </cell>
          <cell r="BW254">
            <v>5586328</v>
          </cell>
          <cell r="BX254">
            <v>5248436</v>
          </cell>
          <cell r="BY254">
            <v>-3164125</v>
          </cell>
          <cell r="BZ254" t="e">
            <v>#N/A</v>
          </cell>
          <cell r="CA254">
            <v>0</v>
          </cell>
          <cell r="CB254">
            <v>134831627</v>
          </cell>
          <cell r="CC254">
            <v>161141436</v>
          </cell>
          <cell r="CD254">
            <v>-275470394</v>
          </cell>
          <cell r="CE254">
            <v>0</v>
          </cell>
          <cell r="CF254">
            <v>-127935884</v>
          </cell>
          <cell r="CG254">
            <v>0</v>
          </cell>
          <cell r="CH254">
            <v>38447774</v>
          </cell>
        </row>
        <row r="255">
          <cell r="B255">
            <v>36116</v>
          </cell>
          <cell r="D255">
            <v>18735551</v>
          </cell>
          <cell r="E255">
            <v>-884315</v>
          </cell>
          <cell r="F255">
            <v>43302713</v>
          </cell>
          <cell r="G255">
            <v>0</v>
          </cell>
          <cell r="H255">
            <v>17182801</v>
          </cell>
          <cell r="I255">
            <v>15175666</v>
          </cell>
          <cell r="J255">
            <v>-5095850</v>
          </cell>
          <cell r="K255">
            <v>-348406</v>
          </cell>
          <cell r="L255">
            <v>5425000</v>
          </cell>
          <cell r="M255">
            <v>2796000</v>
          </cell>
          <cell r="N255">
            <v>7086000</v>
          </cell>
          <cell r="O255">
            <v>655000</v>
          </cell>
          <cell r="P255">
            <v>11492474</v>
          </cell>
          <cell r="Q255">
            <v>0</v>
          </cell>
          <cell r="R255">
            <v>0</v>
          </cell>
          <cell r="S255">
            <v>0</v>
          </cell>
          <cell r="T255">
            <v>5121000</v>
          </cell>
          <cell r="U255">
            <v>15577000</v>
          </cell>
          <cell r="V255">
            <v>-3487000</v>
          </cell>
          <cell r="W255">
            <v>6907000</v>
          </cell>
          <cell r="X255">
            <v>-6261000</v>
          </cell>
          <cell r="Y255">
            <v>0</v>
          </cell>
          <cell r="Z255">
            <v>0</v>
          </cell>
          <cell r="AA255">
            <v>0</v>
          </cell>
          <cell r="AB255">
            <v>0</v>
          </cell>
          <cell r="AC255">
            <v>0</v>
          </cell>
          <cell r="AD255">
            <v>0</v>
          </cell>
          <cell r="AE255">
            <v>1846000</v>
          </cell>
          <cell r="AF255">
            <v>123000</v>
          </cell>
          <cell r="AG255">
            <v>0</v>
          </cell>
          <cell r="AH255">
            <v>10728767</v>
          </cell>
          <cell r="AI255">
            <v>-18677638</v>
          </cell>
          <cell r="AJ255">
            <v>-110545571</v>
          </cell>
          <cell r="AK255">
            <v>-540057</v>
          </cell>
          <cell r="AL255">
            <v>30285817</v>
          </cell>
          <cell r="AM255">
            <v>-47692713</v>
          </cell>
          <cell r="AN255">
            <v>-78700124</v>
          </cell>
          <cell r="AO255">
            <v>-17130000</v>
          </cell>
          <cell r="AP255">
            <v>-31089096</v>
          </cell>
          <cell r="AQ255">
            <v>-58173000</v>
          </cell>
          <cell r="AR255">
            <v>-12833512</v>
          </cell>
          <cell r="AS255">
            <v>0</v>
          </cell>
          <cell r="AT255">
            <v>-1637000</v>
          </cell>
          <cell r="AU255">
            <v>612000</v>
          </cell>
          <cell r="AV255">
            <v>21056075</v>
          </cell>
          <cell r="AW255">
            <v>0</v>
          </cell>
          <cell r="AX255">
            <v>0</v>
          </cell>
          <cell r="AY255">
            <v>0</v>
          </cell>
          <cell r="AZ255">
            <v>0</v>
          </cell>
          <cell r="BA255">
            <v>11492474</v>
          </cell>
          <cell r="BB255">
            <v>7741000</v>
          </cell>
          <cell r="BC255">
            <v>8221000</v>
          </cell>
          <cell r="BD255">
            <v>129216160</v>
          </cell>
          <cell r="BE255">
            <v>1969000</v>
          </cell>
          <cell r="BF255">
            <v>646000</v>
          </cell>
          <cell r="BG255">
            <v>17211000</v>
          </cell>
          <cell r="BH255">
            <v>-175276498</v>
          </cell>
          <cell r="BI255">
            <v>-60277745</v>
          </cell>
          <cell r="BJ255" t="e">
            <v>#N/A</v>
          </cell>
          <cell r="BK255">
            <v>155786318</v>
          </cell>
          <cell r="BL255">
            <v>-294510051</v>
          </cell>
          <cell r="BM255" t="str">
            <v>N/A</v>
          </cell>
          <cell r="BN255" t="str">
            <v>N/A</v>
          </cell>
          <cell r="BO255" t="str">
            <v>N/A</v>
          </cell>
          <cell r="BP255">
            <v>0</v>
          </cell>
          <cell r="BQ255">
            <v>-160085860</v>
          </cell>
          <cell r="BR255">
            <v>-303278031</v>
          </cell>
          <cell r="BS255" t="e">
            <v>#N/A</v>
          </cell>
          <cell r="BT255">
            <v>-138723734</v>
          </cell>
          <cell r="BU255">
            <v>-123544699</v>
          </cell>
          <cell r="BV255">
            <v>-6500709</v>
          </cell>
          <cell r="BW255">
            <v>6071265</v>
          </cell>
          <cell r="BX255">
            <v>5400783</v>
          </cell>
          <cell r="BY255">
            <v>-3236698</v>
          </cell>
          <cell r="BZ255" t="e">
            <v>#N/A</v>
          </cell>
          <cell r="CA255">
            <v>0</v>
          </cell>
          <cell r="CB255">
            <v>132452857</v>
          </cell>
          <cell r="CC255">
            <v>159907331</v>
          </cell>
          <cell r="CD255">
            <v>-283452030</v>
          </cell>
          <cell r="CE255">
            <v>0</v>
          </cell>
          <cell r="CF255">
            <v>-138723734</v>
          </cell>
          <cell r="CG255">
            <v>0</v>
          </cell>
          <cell r="CH255">
            <v>38529045</v>
          </cell>
        </row>
        <row r="256">
          <cell r="B256">
            <v>36117</v>
          </cell>
          <cell r="D256">
            <v>19288190</v>
          </cell>
          <cell r="E256">
            <v>-885042</v>
          </cell>
          <cell r="F256">
            <v>43244880</v>
          </cell>
          <cell r="G256">
            <v>0</v>
          </cell>
          <cell r="H256">
            <v>17756755</v>
          </cell>
          <cell r="I256">
            <v>15089580</v>
          </cell>
          <cell r="J256">
            <v>-5096927</v>
          </cell>
          <cell r="K256">
            <v>-348035</v>
          </cell>
          <cell r="L256">
            <v>5355000</v>
          </cell>
          <cell r="M256">
            <v>2803000</v>
          </cell>
          <cell r="N256">
            <v>7229000</v>
          </cell>
          <cell r="O256">
            <v>591000</v>
          </cell>
          <cell r="P256">
            <v>11437447</v>
          </cell>
          <cell r="Q256">
            <v>0</v>
          </cell>
          <cell r="R256">
            <v>0</v>
          </cell>
          <cell r="S256">
            <v>0</v>
          </cell>
          <cell r="T256">
            <v>5138000</v>
          </cell>
          <cell r="U256">
            <v>15662000</v>
          </cell>
          <cell r="V256">
            <v>-3475000</v>
          </cell>
          <cell r="W256">
            <v>6917000</v>
          </cell>
          <cell r="X256">
            <v>-4911000</v>
          </cell>
          <cell r="Y256">
            <v>0</v>
          </cell>
          <cell r="Z256">
            <v>0</v>
          </cell>
          <cell r="AA256">
            <v>0</v>
          </cell>
          <cell r="AB256">
            <v>0</v>
          </cell>
          <cell r="AC256">
            <v>0</v>
          </cell>
          <cell r="AD256">
            <v>0</v>
          </cell>
          <cell r="AE256">
            <v>1850000</v>
          </cell>
          <cell r="AF256">
            <v>124000</v>
          </cell>
          <cell r="AG256">
            <v>0</v>
          </cell>
          <cell r="AH256">
            <v>10847557</v>
          </cell>
          <cell r="AI256">
            <v>-18713638</v>
          </cell>
          <cell r="AJ256">
            <v>-109922224</v>
          </cell>
          <cell r="AK256">
            <v>-593733</v>
          </cell>
          <cell r="AL256">
            <v>30092867</v>
          </cell>
          <cell r="AM256">
            <v>-46737098</v>
          </cell>
          <cell r="AN256">
            <v>-77883093</v>
          </cell>
          <cell r="AO256">
            <v>-17375000</v>
          </cell>
          <cell r="AP256">
            <v>-33106745</v>
          </cell>
          <cell r="AQ256">
            <v>-58219000</v>
          </cell>
          <cell r="AR256">
            <v>-12787916</v>
          </cell>
          <cell r="AS256">
            <v>0</v>
          </cell>
          <cell r="AT256">
            <v>-1638000</v>
          </cell>
          <cell r="AU256">
            <v>612000</v>
          </cell>
          <cell r="AV256">
            <v>21625267</v>
          </cell>
          <cell r="AW256">
            <v>0</v>
          </cell>
          <cell r="AX256">
            <v>0</v>
          </cell>
          <cell r="AY256">
            <v>0</v>
          </cell>
          <cell r="AZ256">
            <v>0</v>
          </cell>
          <cell r="BA256">
            <v>11437447</v>
          </cell>
          <cell r="BB256">
            <v>7820000</v>
          </cell>
          <cell r="BC256">
            <v>8158000</v>
          </cell>
          <cell r="BD256">
            <v>131020101</v>
          </cell>
          <cell r="BE256">
            <v>1974000</v>
          </cell>
          <cell r="BF256">
            <v>2006000</v>
          </cell>
          <cell r="BG256">
            <v>17325000</v>
          </cell>
          <cell r="BH256">
            <v>-173795554</v>
          </cell>
          <cell r="BI256">
            <v>-60159359</v>
          </cell>
          <cell r="BJ256" t="e">
            <v>#N/A</v>
          </cell>
          <cell r="BK256">
            <v>157550506</v>
          </cell>
          <cell r="BL256">
            <v>-292493755</v>
          </cell>
          <cell r="BM256" t="str">
            <v>N/A</v>
          </cell>
          <cell r="BN256" t="str">
            <v>N/A</v>
          </cell>
          <cell r="BO256" t="str">
            <v>N/A</v>
          </cell>
          <cell r="BP256">
            <v>0</v>
          </cell>
          <cell r="BQ256">
            <v>-158556916</v>
          </cell>
          <cell r="BR256">
            <v>-301291278</v>
          </cell>
          <cell r="BS256" t="e">
            <v>#N/A</v>
          </cell>
          <cell r="BT256">
            <v>-134943250</v>
          </cell>
          <cell r="BU256">
            <v>-118282909</v>
          </cell>
          <cell r="BV256">
            <v>-5707279</v>
          </cell>
          <cell r="BW256">
            <v>6459347</v>
          </cell>
          <cell r="BX256">
            <v>5150182</v>
          </cell>
          <cell r="BY256">
            <v>-3267821</v>
          </cell>
          <cell r="BZ256" t="e">
            <v>#N/A</v>
          </cell>
          <cell r="CA256">
            <v>0</v>
          </cell>
          <cell r="CB256">
            <v>134287922</v>
          </cell>
          <cell r="CC256">
            <v>161703369</v>
          </cell>
          <cell r="CD256">
            <v>-279986277</v>
          </cell>
          <cell r="CE256">
            <v>0</v>
          </cell>
          <cell r="CF256">
            <v>-134943250</v>
          </cell>
          <cell r="CG256">
            <v>0</v>
          </cell>
          <cell r="CH256">
            <v>38451229</v>
          </cell>
        </row>
        <row r="257">
          <cell r="B257">
            <v>36118</v>
          </cell>
          <cell r="D257">
            <v>18695407</v>
          </cell>
          <cell r="E257">
            <v>-879538</v>
          </cell>
          <cell r="F257">
            <v>43141038</v>
          </cell>
          <cell r="G257">
            <v>0</v>
          </cell>
          <cell r="H257">
            <v>17718750</v>
          </cell>
          <cell r="I257">
            <v>14604851</v>
          </cell>
          <cell r="J257">
            <v>-5081795</v>
          </cell>
          <cell r="K257">
            <v>-346561</v>
          </cell>
          <cell r="L257">
            <v>5454000</v>
          </cell>
          <cell r="M257">
            <v>2814000</v>
          </cell>
          <cell r="N257">
            <v>7234000</v>
          </cell>
          <cell r="O257">
            <v>657000</v>
          </cell>
          <cell r="P257">
            <v>11213128</v>
          </cell>
          <cell r="Q257">
            <v>0</v>
          </cell>
          <cell r="R257">
            <v>0</v>
          </cell>
          <cell r="S257">
            <v>0</v>
          </cell>
          <cell r="T257">
            <v>5121000</v>
          </cell>
          <cell r="U257">
            <v>15609000</v>
          </cell>
          <cell r="V257">
            <v>-3513000</v>
          </cell>
          <cell r="W257">
            <v>6824000</v>
          </cell>
          <cell r="X257">
            <v>-5482000</v>
          </cell>
          <cell r="Y257">
            <v>0</v>
          </cell>
          <cell r="Z257">
            <v>0</v>
          </cell>
          <cell r="AA257">
            <v>0</v>
          </cell>
          <cell r="AB257">
            <v>0</v>
          </cell>
          <cell r="AC257">
            <v>0</v>
          </cell>
          <cell r="AD257">
            <v>0</v>
          </cell>
          <cell r="AE257">
            <v>1885000</v>
          </cell>
          <cell r="AF257">
            <v>124000</v>
          </cell>
          <cell r="AG257">
            <v>0</v>
          </cell>
          <cell r="AH257">
            <v>11219142</v>
          </cell>
          <cell r="AI257">
            <v>-18579638</v>
          </cell>
          <cell r="AJ257">
            <v>-108888004</v>
          </cell>
          <cell r="AK257">
            <v>-593733</v>
          </cell>
          <cell r="AL257">
            <v>30634100</v>
          </cell>
          <cell r="AM257">
            <v>-47232098</v>
          </cell>
          <cell r="AN257">
            <v>-77519299</v>
          </cell>
          <cell r="AO257">
            <v>-17205000</v>
          </cell>
          <cell r="AP257">
            <v>-33651973</v>
          </cell>
          <cell r="AQ257">
            <v>-58322000</v>
          </cell>
          <cell r="AR257">
            <v>-12770917</v>
          </cell>
          <cell r="AS257">
            <v>0</v>
          </cell>
          <cell r="AT257">
            <v>-1638000</v>
          </cell>
          <cell r="AU257">
            <v>612000</v>
          </cell>
          <cell r="AV257">
            <v>21628267</v>
          </cell>
          <cell r="AW257">
            <v>0</v>
          </cell>
          <cell r="AX257">
            <v>0</v>
          </cell>
          <cell r="AY257">
            <v>0</v>
          </cell>
          <cell r="AZ257">
            <v>0</v>
          </cell>
          <cell r="BA257">
            <v>11213128</v>
          </cell>
          <cell r="BB257">
            <v>7891000</v>
          </cell>
          <cell r="BC257">
            <v>8268000</v>
          </cell>
          <cell r="BD257">
            <v>128980603</v>
          </cell>
          <cell r="BE257">
            <v>2009000</v>
          </cell>
          <cell r="BF257">
            <v>1342000</v>
          </cell>
          <cell r="BG257">
            <v>17217000</v>
          </cell>
          <cell r="BH257">
            <v>-171549307</v>
          </cell>
          <cell r="BI257">
            <v>-59873775</v>
          </cell>
          <cell r="BJ257" t="e">
            <v>#N/A</v>
          </cell>
          <cell r="BK257">
            <v>155473194</v>
          </cell>
          <cell r="BL257">
            <v>-291739152</v>
          </cell>
          <cell r="BM257" t="str">
            <v>N/A</v>
          </cell>
          <cell r="BN257" t="str">
            <v>N/A</v>
          </cell>
          <cell r="BO257" t="str">
            <v>N/A</v>
          </cell>
          <cell r="BP257">
            <v>0</v>
          </cell>
          <cell r="BQ257">
            <v>-156482669</v>
          </cell>
          <cell r="BR257">
            <v>-299257447</v>
          </cell>
          <cell r="BS257" t="e">
            <v>#N/A</v>
          </cell>
          <cell r="BT257">
            <v>-136265958</v>
          </cell>
          <cell r="BU257">
            <v>-119035080</v>
          </cell>
          <cell r="BV257">
            <v>-5889887</v>
          </cell>
          <cell r="BW257">
            <v>6498616</v>
          </cell>
          <cell r="BX257">
            <v>4676850</v>
          </cell>
          <cell r="BY257">
            <v>-3301635</v>
          </cell>
          <cell r="BZ257" t="e">
            <v>#N/A</v>
          </cell>
          <cell r="CA257">
            <v>0</v>
          </cell>
          <cell r="CB257">
            <v>132282238</v>
          </cell>
          <cell r="CC257">
            <v>159654366</v>
          </cell>
          <cell r="CD257">
            <v>-278689446</v>
          </cell>
          <cell r="CE257">
            <v>0</v>
          </cell>
          <cell r="CF257">
            <v>-136265958</v>
          </cell>
          <cell r="CG257">
            <v>0</v>
          </cell>
          <cell r="CH257">
            <v>38264966</v>
          </cell>
        </row>
        <row r="258">
          <cell r="B258">
            <v>36119</v>
          </cell>
          <cell r="D258">
            <v>18539426</v>
          </cell>
          <cell r="E258">
            <v>-872020</v>
          </cell>
          <cell r="F258">
            <v>43007551</v>
          </cell>
          <cell r="G258">
            <v>0</v>
          </cell>
          <cell r="H258">
            <v>18182419</v>
          </cell>
          <cell r="I258">
            <v>15331322</v>
          </cell>
          <cell r="J258">
            <v>-5416523</v>
          </cell>
          <cell r="K258">
            <v>-344191</v>
          </cell>
          <cell r="L258">
            <v>5478000</v>
          </cell>
          <cell r="M258">
            <v>2782000</v>
          </cell>
          <cell r="N258">
            <v>7268000</v>
          </cell>
          <cell r="O258">
            <v>672000</v>
          </cell>
          <cell r="P258">
            <v>11302118</v>
          </cell>
          <cell r="Q258">
            <v>0</v>
          </cell>
          <cell r="R258">
            <v>0</v>
          </cell>
          <cell r="S258">
            <v>0</v>
          </cell>
          <cell r="T258">
            <v>5108000</v>
          </cell>
          <cell r="U258">
            <v>15679000</v>
          </cell>
          <cell r="V258">
            <v>-3543000</v>
          </cell>
          <cell r="W258">
            <v>6825000</v>
          </cell>
          <cell r="X258">
            <v>-5035000</v>
          </cell>
          <cell r="Y258">
            <v>0</v>
          </cell>
          <cell r="Z258">
            <v>0</v>
          </cell>
          <cell r="AA258">
            <v>0</v>
          </cell>
          <cell r="AB258">
            <v>0</v>
          </cell>
          <cell r="AC258">
            <v>0</v>
          </cell>
          <cell r="AD258">
            <v>0</v>
          </cell>
          <cell r="AE258">
            <v>1924000</v>
          </cell>
          <cell r="AF258">
            <v>122000</v>
          </cell>
          <cell r="AG258">
            <v>0</v>
          </cell>
          <cell r="AH258">
            <v>11273816</v>
          </cell>
          <cell r="AI258">
            <v>-18405470</v>
          </cell>
          <cell r="AJ258">
            <v>-106992966</v>
          </cell>
          <cell r="AK258">
            <v>-594289</v>
          </cell>
          <cell r="AL258">
            <v>30806282</v>
          </cell>
          <cell r="AM258">
            <v>-41605893</v>
          </cell>
          <cell r="AN258">
            <v>-77228790</v>
          </cell>
          <cell r="AO258">
            <v>-17014000</v>
          </cell>
          <cell r="AP258">
            <v>-33706877</v>
          </cell>
          <cell r="AQ258">
            <v>-58669000</v>
          </cell>
          <cell r="AR258">
            <v>-12804603</v>
          </cell>
          <cell r="AS258">
            <v>0</v>
          </cell>
          <cell r="AT258">
            <v>-1634000</v>
          </cell>
          <cell r="AU258">
            <v>612000</v>
          </cell>
          <cell r="AV258">
            <v>21632267</v>
          </cell>
          <cell r="AW258">
            <v>0</v>
          </cell>
          <cell r="AX258">
            <v>0</v>
          </cell>
          <cell r="AY258">
            <v>0</v>
          </cell>
          <cell r="AZ258">
            <v>0</v>
          </cell>
          <cell r="BA258">
            <v>11302118</v>
          </cell>
          <cell r="BB258">
            <v>7940000</v>
          </cell>
          <cell r="BC258">
            <v>8260000</v>
          </cell>
          <cell r="BD258">
            <v>130913184</v>
          </cell>
          <cell r="BE258">
            <v>2046000</v>
          </cell>
          <cell r="BF258">
            <v>1790000</v>
          </cell>
          <cell r="BG258">
            <v>17244000</v>
          </cell>
          <cell r="BH258">
            <v>-168818966</v>
          </cell>
          <cell r="BI258">
            <v>-60199787</v>
          </cell>
          <cell r="BJ258" t="e">
            <v>#N/A</v>
          </cell>
          <cell r="BK258">
            <v>157543282</v>
          </cell>
          <cell r="BL258">
            <v>-283251522</v>
          </cell>
          <cell r="BM258" t="str">
            <v>N/A</v>
          </cell>
          <cell r="BN258" t="str">
            <v>N/A</v>
          </cell>
          <cell r="BO258" t="str">
            <v>N/A</v>
          </cell>
          <cell r="BP258">
            <v>0</v>
          </cell>
          <cell r="BQ258">
            <v>-153956496</v>
          </cell>
          <cell r="BR258">
            <v>-291234913</v>
          </cell>
          <cell r="BS258" t="e">
            <v>#N/A</v>
          </cell>
          <cell r="BT258">
            <v>-125708241</v>
          </cell>
          <cell r="BU258">
            <v>-108534174</v>
          </cell>
          <cell r="BV258">
            <v>-1872409</v>
          </cell>
          <cell r="BW258">
            <v>6454187</v>
          </cell>
          <cell r="BX258">
            <v>2195596</v>
          </cell>
          <cell r="BY258">
            <v>-3205436</v>
          </cell>
          <cell r="BZ258" t="e">
            <v>#N/A</v>
          </cell>
          <cell r="CA258">
            <v>0</v>
          </cell>
          <cell r="CB258">
            <v>134118620</v>
          </cell>
          <cell r="CC258">
            <v>161620738</v>
          </cell>
          <cell r="CD258">
            <v>-270154912</v>
          </cell>
          <cell r="CE258">
            <v>0</v>
          </cell>
          <cell r="CF258">
            <v>-125708241</v>
          </cell>
          <cell r="CG258">
            <v>0</v>
          </cell>
          <cell r="CH258">
            <v>38041243</v>
          </cell>
        </row>
        <row r="259">
          <cell r="B259">
            <v>36122</v>
          </cell>
          <cell r="D259">
            <v>18473980</v>
          </cell>
          <cell r="E259">
            <v>0</v>
          </cell>
          <cell r="F259">
            <v>42854903</v>
          </cell>
          <cell r="G259">
            <v>0</v>
          </cell>
          <cell r="H259">
            <v>17849848</v>
          </cell>
          <cell r="I259">
            <v>14878354</v>
          </cell>
          <cell r="J259">
            <v>-5409179</v>
          </cell>
          <cell r="K259">
            <v>-340166</v>
          </cell>
          <cell r="L259">
            <v>5587000</v>
          </cell>
          <cell r="M259">
            <v>2759000</v>
          </cell>
          <cell r="N259">
            <v>7266000</v>
          </cell>
          <cell r="O259">
            <v>672000</v>
          </cell>
          <cell r="P259">
            <v>11447334</v>
          </cell>
          <cell r="Q259">
            <v>0</v>
          </cell>
          <cell r="R259">
            <v>0</v>
          </cell>
          <cell r="S259">
            <v>0</v>
          </cell>
          <cell r="T259">
            <v>5109000</v>
          </cell>
          <cell r="U259">
            <v>15732000</v>
          </cell>
          <cell r="V259">
            <v>-3633000</v>
          </cell>
          <cell r="W259">
            <v>6965000</v>
          </cell>
          <cell r="X259">
            <v>-7008000</v>
          </cell>
          <cell r="Y259">
            <v>0</v>
          </cell>
          <cell r="Z259">
            <v>0</v>
          </cell>
          <cell r="AA259">
            <v>0</v>
          </cell>
          <cell r="AB259">
            <v>0</v>
          </cell>
          <cell r="AC259">
            <v>0</v>
          </cell>
          <cell r="AD259">
            <v>0</v>
          </cell>
          <cell r="AE259">
            <v>1973000</v>
          </cell>
          <cell r="AF259">
            <v>125000</v>
          </cell>
          <cell r="AG259">
            <v>0</v>
          </cell>
          <cell r="AH259">
            <v>11377961</v>
          </cell>
          <cell r="AI259">
            <v>-18230850</v>
          </cell>
          <cell r="AJ259">
            <v>-106127904</v>
          </cell>
          <cell r="AK259">
            <v>-593793</v>
          </cell>
          <cell r="AL259">
            <v>31018215</v>
          </cell>
          <cell r="AM259">
            <v>-41621893</v>
          </cell>
          <cell r="AN259">
            <v>-74598185</v>
          </cell>
          <cell r="AO259">
            <v>-16146000</v>
          </cell>
          <cell r="AP259">
            <v>-33642165</v>
          </cell>
          <cell r="AQ259">
            <v>-59052000</v>
          </cell>
          <cell r="AR259">
            <v>-12898562</v>
          </cell>
          <cell r="AS259">
            <v>0</v>
          </cell>
          <cell r="AT259">
            <v>-1634000</v>
          </cell>
          <cell r="AU259">
            <v>612000</v>
          </cell>
          <cell r="AV259">
            <v>21776306</v>
          </cell>
          <cell r="AW259">
            <v>0</v>
          </cell>
          <cell r="AX259">
            <v>0</v>
          </cell>
          <cell r="AY259">
            <v>0</v>
          </cell>
          <cell r="AZ259">
            <v>0</v>
          </cell>
          <cell r="BA259">
            <v>11447334</v>
          </cell>
          <cell r="BB259">
            <v>7938000</v>
          </cell>
          <cell r="BC259">
            <v>8346000</v>
          </cell>
          <cell r="BD259">
            <v>127899907</v>
          </cell>
          <cell r="BE259">
            <v>2098000</v>
          </cell>
          <cell r="BF259">
            <v>-43000</v>
          </cell>
          <cell r="BG259">
            <v>17208000</v>
          </cell>
          <cell r="BH259">
            <v>-163924211</v>
          </cell>
          <cell r="BI259">
            <v>-60572601</v>
          </cell>
          <cell r="BJ259" t="e">
            <v>#N/A</v>
          </cell>
          <cell r="BK259">
            <v>155631241</v>
          </cell>
          <cell r="BL259">
            <v>-280497869</v>
          </cell>
          <cell r="BM259" t="str">
            <v>N/A</v>
          </cell>
          <cell r="BN259" t="str">
            <v>N/A</v>
          </cell>
          <cell r="BO259" t="str">
            <v>N/A</v>
          </cell>
          <cell r="BP259">
            <v>0</v>
          </cell>
          <cell r="BQ259">
            <v>-149326361</v>
          </cell>
          <cell r="BR259">
            <v>-286873011</v>
          </cell>
          <cell r="BS259" t="e">
            <v>#N/A</v>
          </cell>
          <cell r="BT259">
            <v>-124866629</v>
          </cell>
          <cell r="BU259">
            <v>-108912170</v>
          </cell>
          <cell r="BV259">
            <v>-2868835</v>
          </cell>
          <cell r="BW259">
            <v>6058923</v>
          </cell>
          <cell r="BX259">
            <v>1861879</v>
          </cell>
          <cell r="BY259">
            <v>-3066599</v>
          </cell>
          <cell r="BZ259" t="e">
            <v>#N/A</v>
          </cell>
          <cell r="CA259">
            <v>0</v>
          </cell>
          <cell r="CB259">
            <v>130966506</v>
          </cell>
          <cell r="CC259">
            <v>158697840</v>
          </cell>
          <cell r="CD259">
            <v>-267610010</v>
          </cell>
          <cell r="CE259">
            <v>0</v>
          </cell>
          <cell r="CF259">
            <v>-124866629</v>
          </cell>
          <cell r="CG259">
            <v>0</v>
          </cell>
          <cell r="CH259">
            <v>37606799</v>
          </cell>
        </row>
        <row r="260">
          <cell r="B260">
            <v>36123</v>
          </cell>
          <cell r="D260">
            <v>18371601</v>
          </cell>
          <cell r="E260">
            <v>-865286</v>
          </cell>
          <cell r="F260">
            <v>42878513</v>
          </cell>
          <cell r="G260">
            <v>0</v>
          </cell>
          <cell r="H260">
            <v>17526074</v>
          </cell>
          <cell r="I260">
            <v>14692542</v>
          </cell>
          <cell r="J260">
            <v>-5356798</v>
          </cell>
          <cell r="K260">
            <v>-339725</v>
          </cell>
          <cell r="L260">
            <v>5630000</v>
          </cell>
          <cell r="M260">
            <v>2737000</v>
          </cell>
          <cell r="N260">
            <v>7266000</v>
          </cell>
          <cell r="O260">
            <v>577000</v>
          </cell>
          <cell r="P260">
            <v>11638131</v>
          </cell>
          <cell r="Q260">
            <v>0</v>
          </cell>
          <cell r="R260">
            <v>0</v>
          </cell>
          <cell r="S260">
            <v>0</v>
          </cell>
          <cell r="T260">
            <v>5092000</v>
          </cell>
          <cell r="U260">
            <v>15624000</v>
          </cell>
          <cell r="V260">
            <v>-3612000</v>
          </cell>
          <cell r="W260">
            <v>7009000</v>
          </cell>
          <cell r="X260">
            <v>-7593000</v>
          </cell>
          <cell r="Y260">
            <v>0</v>
          </cell>
          <cell r="Z260">
            <v>0</v>
          </cell>
          <cell r="AA260">
            <v>0</v>
          </cell>
          <cell r="AB260">
            <v>0</v>
          </cell>
          <cell r="AC260">
            <v>0</v>
          </cell>
          <cell r="AD260">
            <v>0</v>
          </cell>
          <cell r="AE260">
            <v>1956000</v>
          </cell>
          <cell r="AF260">
            <v>145000</v>
          </cell>
          <cell r="AG260">
            <v>0</v>
          </cell>
          <cell r="AH260">
            <v>11225075</v>
          </cell>
          <cell r="AI260">
            <v>-18201639</v>
          </cell>
          <cell r="AJ260">
            <v>-109580619</v>
          </cell>
          <cell r="AK260">
            <v>-593789</v>
          </cell>
          <cell r="AL260">
            <v>27280341</v>
          </cell>
          <cell r="AM260">
            <v>-42024189</v>
          </cell>
          <cell r="AN260">
            <v>-76225189</v>
          </cell>
          <cell r="AO260">
            <v>-16272000</v>
          </cell>
          <cell r="AP260">
            <v>-45201413</v>
          </cell>
          <cell r="AQ260">
            <v>-59261000</v>
          </cell>
          <cell r="AR260">
            <v>-12858944</v>
          </cell>
          <cell r="AS260">
            <v>0</v>
          </cell>
          <cell r="AT260">
            <v>-1634000</v>
          </cell>
          <cell r="AU260">
            <v>612000</v>
          </cell>
          <cell r="AV260">
            <v>21774306</v>
          </cell>
          <cell r="AW260">
            <v>0</v>
          </cell>
          <cell r="AX260">
            <v>0</v>
          </cell>
          <cell r="AY260">
            <v>0</v>
          </cell>
          <cell r="AZ260">
            <v>0</v>
          </cell>
          <cell r="BA260">
            <v>11638131</v>
          </cell>
          <cell r="BB260">
            <v>7843000</v>
          </cell>
          <cell r="BC260">
            <v>8367000</v>
          </cell>
          <cell r="BD260">
            <v>129521962</v>
          </cell>
          <cell r="BE260">
            <v>2101000</v>
          </cell>
          <cell r="BF260">
            <v>-584000</v>
          </cell>
          <cell r="BG260">
            <v>17104000</v>
          </cell>
          <cell r="BH260">
            <v>-172840589</v>
          </cell>
          <cell r="BI260">
            <v>-60894869</v>
          </cell>
          <cell r="BJ260" t="e">
            <v>#N/A</v>
          </cell>
          <cell r="BK260">
            <v>156504808</v>
          </cell>
          <cell r="BL260">
            <v>-302340059</v>
          </cell>
          <cell r="BM260" t="str">
            <v>N/A</v>
          </cell>
          <cell r="BN260" t="str">
            <v>N/A</v>
          </cell>
          <cell r="BO260" t="str">
            <v>N/A</v>
          </cell>
          <cell r="BP260">
            <v>0</v>
          </cell>
          <cell r="BQ260">
            <v>-158250950</v>
          </cell>
          <cell r="BR260">
            <v>-296511953</v>
          </cell>
          <cell r="BS260" t="e">
            <v>#N/A</v>
          </cell>
          <cell r="BT260">
            <v>-145835252</v>
          </cell>
          <cell r="BU260">
            <v>-117369996</v>
          </cell>
          <cell r="BV260">
            <v>-1891666</v>
          </cell>
          <cell r="BW260">
            <v>5471283</v>
          </cell>
          <cell r="BX260">
            <v>3731010</v>
          </cell>
          <cell r="BY260">
            <v>-3150863</v>
          </cell>
          <cell r="BZ260" t="e">
            <v>#N/A</v>
          </cell>
          <cell r="CA260">
            <v>0</v>
          </cell>
          <cell r="CB260">
            <v>132672825</v>
          </cell>
          <cell r="CC260">
            <v>160520956</v>
          </cell>
          <cell r="CD260">
            <v>-277890952</v>
          </cell>
          <cell r="CE260">
            <v>0</v>
          </cell>
          <cell r="CF260">
            <v>-145835252</v>
          </cell>
          <cell r="CG260">
            <v>0</v>
          </cell>
          <cell r="CH260">
            <v>37589991</v>
          </cell>
        </row>
        <row r="261">
          <cell r="B261">
            <v>36124</v>
          </cell>
          <cell r="D261">
            <v>18446170</v>
          </cell>
          <cell r="E261">
            <v>-865376</v>
          </cell>
          <cell r="F261">
            <v>43070822</v>
          </cell>
          <cell r="G261">
            <v>0</v>
          </cell>
          <cell r="H261">
            <v>17760473</v>
          </cell>
          <cell r="I261">
            <v>14675785</v>
          </cell>
          <cell r="J261">
            <v>-5233173</v>
          </cell>
          <cell r="K261">
            <v>-341053</v>
          </cell>
          <cell r="L261">
            <v>5692000</v>
          </cell>
          <cell r="M261">
            <v>2585000</v>
          </cell>
          <cell r="N261">
            <v>0</v>
          </cell>
          <cell r="O261">
            <v>0</v>
          </cell>
          <cell r="P261">
            <v>11727419</v>
          </cell>
          <cell r="Q261">
            <v>0</v>
          </cell>
          <cell r="R261">
            <v>0</v>
          </cell>
          <cell r="S261">
            <v>0</v>
          </cell>
          <cell r="T261">
            <v>5122000</v>
          </cell>
          <cell r="U261">
            <v>15553000</v>
          </cell>
          <cell r="V261">
            <v>-3614000</v>
          </cell>
          <cell r="W261">
            <v>7014000</v>
          </cell>
          <cell r="X261">
            <v>-8397000</v>
          </cell>
          <cell r="Y261">
            <v>0</v>
          </cell>
          <cell r="Z261">
            <v>0</v>
          </cell>
          <cell r="AA261">
            <v>0</v>
          </cell>
          <cell r="AB261">
            <v>0</v>
          </cell>
          <cell r="AC261">
            <v>0</v>
          </cell>
          <cell r="AD261">
            <v>0</v>
          </cell>
          <cell r="AE261">
            <v>2013000</v>
          </cell>
          <cell r="AF261">
            <v>163000</v>
          </cell>
          <cell r="AG261">
            <v>0</v>
          </cell>
          <cell r="AH261">
            <v>10877780</v>
          </cell>
          <cell r="AI261">
            <v>-18202885</v>
          </cell>
          <cell r="AJ261">
            <v>-109653198</v>
          </cell>
          <cell r="AK261">
            <v>-593114</v>
          </cell>
          <cell r="AL261">
            <v>27377719</v>
          </cell>
          <cell r="AM261">
            <v>-42024189</v>
          </cell>
          <cell r="AN261">
            <v>-75685525</v>
          </cell>
          <cell r="AO261">
            <v>-16272000</v>
          </cell>
          <cell r="AP261">
            <v>-44974319</v>
          </cell>
          <cell r="AQ261">
            <v>-59420000</v>
          </cell>
          <cell r="AR261">
            <v>-12851576</v>
          </cell>
          <cell r="AS261">
            <v>0</v>
          </cell>
          <cell r="AT261">
            <v>-1635000</v>
          </cell>
          <cell r="AU261">
            <v>612000</v>
          </cell>
          <cell r="AV261">
            <v>21772226</v>
          </cell>
          <cell r="AW261">
            <v>0</v>
          </cell>
          <cell r="AX261">
            <v>0</v>
          </cell>
          <cell r="AY261">
            <v>0</v>
          </cell>
          <cell r="AZ261">
            <v>0</v>
          </cell>
          <cell r="BA261">
            <v>11727419</v>
          </cell>
          <cell r="BB261">
            <v>0</v>
          </cell>
          <cell r="BC261">
            <v>8277000</v>
          </cell>
          <cell r="BD261">
            <v>131192878</v>
          </cell>
          <cell r="BE261">
            <v>2176000</v>
          </cell>
          <cell r="BF261">
            <v>-1383000</v>
          </cell>
          <cell r="BG261">
            <v>17061000</v>
          </cell>
          <cell r="BH261">
            <v>-172279777</v>
          </cell>
          <cell r="BI261">
            <v>-61393796</v>
          </cell>
          <cell r="BJ261" t="e">
            <v>#N/A</v>
          </cell>
          <cell r="BK261">
            <v>150331921</v>
          </cell>
          <cell r="BL261">
            <v>-302818080</v>
          </cell>
          <cell r="BM261" t="str">
            <v>N/A</v>
          </cell>
          <cell r="BN261" t="str">
            <v>N/A</v>
          </cell>
          <cell r="BO261" t="str">
            <v>N/A</v>
          </cell>
          <cell r="BP261">
            <v>0</v>
          </cell>
          <cell r="BQ261">
            <v>-157690892</v>
          </cell>
          <cell r="BR261">
            <v>-296446988</v>
          </cell>
          <cell r="BS261" t="e">
            <v>#N/A</v>
          </cell>
          <cell r="BT261">
            <v>-152486159</v>
          </cell>
          <cell r="BU261">
            <v>-124185614</v>
          </cell>
          <cell r="BV261">
            <v>-1297668</v>
          </cell>
          <cell r="BW261">
            <v>6091168</v>
          </cell>
          <cell r="BX261">
            <v>3467044</v>
          </cell>
          <cell r="BY261">
            <v>-3210077</v>
          </cell>
          <cell r="BZ261" t="e">
            <v>#N/A</v>
          </cell>
          <cell r="CA261">
            <v>0</v>
          </cell>
          <cell r="CB261">
            <v>134402954</v>
          </cell>
          <cell r="CC261">
            <v>154407373</v>
          </cell>
          <cell r="CD261">
            <v>-278592987</v>
          </cell>
          <cell r="CE261">
            <v>0</v>
          </cell>
          <cell r="CF261">
            <v>-152486159</v>
          </cell>
          <cell r="CG261">
            <v>0</v>
          </cell>
          <cell r="CH261">
            <v>37763387</v>
          </cell>
        </row>
        <row r="262">
          <cell r="B262">
            <v>36125</v>
          </cell>
          <cell r="D262">
            <v>18746279</v>
          </cell>
          <cell r="E262">
            <v>-870033</v>
          </cell>
          <cell r="F262">
            <v>43161581</v>
          </cell>
          <cell r="G262">
            <v>0</v>
          </cell>
          <cell r="H262">
            <v>17997111</v>
          </cell>
          <cell r="I262">
            <v>14654631</v>
          </cell>
          <cell r="J262">
            <v>-5485904</v>
          </cell>
          <cell r="K262">
            <v>-340520</v>
          </cell>
          <cell r="L262">
            <v>5725000</v>
          </cell>
          <cell r="M262">
            <v>2569000</v>
          </cell>
          <cell r="N262">
            <v>7266000</v>
          </cell>
          <cell r="O262">
            <v>614000</v>
          </cell>
          <cell r="P262">
            <v>11955818</v>
          </cell>
          <cell r="Q262">
            <v>0</v>
          </cell>
          <cell r="R262">
            <v>0</v>
          </cell>
          <cell r="S262">
            <v>0</v>
          </cell>
          <cell r="T262">
            <v>5203000</v>
          </cell>
          <cell r="U262">
            <v>15387000</v>
          </cell>
          <cell r="V262">
            <v>-3598000</v>
          </cell>
          <cell r="W262">
            <v>7014000</v>
          </cell>
          <cell r="X262">
            <v>-8457000</v>
          </cell>
          <cell r="Y262">
            <v>0</v>
          </cell>
          <cell r="Z262">
            <v>0</v>
          </cell>
          <cell r="AA262">
            <v>0</v>
          </cell>
          <cell r="AB262">
            <v>0</v>
          </cell>
          <cell r="AC262">
            <v>0</v>
          </cell>
          <cell r="AD262">
            <v>0</v>
          </cell>
          <cell r="AE262">
            <v>2152000</v>
          </cell>
          <cell r="AF262">
            <v>165000</v>
          </cell>
          <cell r="AG262">
            <v>0</v>
          </cell>
          <cell r="AH262">
            <v>10859508</v>
          </cell>
          <cell r="AI262">
            <v>-18205168</v>
          </cell>
          <cell r="AJ262">
            <v>-109552859</v>
          </cell>
          <cell r="AK262">
            <v>-592864</v>
          </cell>
          <cell r="AL262">
            <v>27416930</v>
          </cell>
          <cell r="AM262">
            <v>-40362408</v>
          </cell>
          <cell r="AN262">
            <v>-76117812</v>
          </cell>
          <cell r="AO262">
            <v>-15989000</v>
          </cell>
          <cell r="AP262">
            <v>-45507811</v>
          </cell>
          <cell r="AQ262">
            <v>-59159000</v>
          </cell>
          <cell r="AR262">
            <v>-12930543</v>
          </cell>
          <cell r="AS262">
            <v>0</v>
          </cell>
          <cell r="AT262">
            <v>-1636000</v>
          </cell>
          <cell r="AU262">
            <v>612000</v>
          </cell>
          <cell r="AV262">
            <v>21768316</v>
          </cell>
          <cell r="AW262">
            <v>0</v>
          </cell>
          <cell r="AX262">
            <v>0</v>
          </cell>
          <cell r="AY262">
            <v>0</v>
          </cell>
          <cell r="AZ262">
            <v>0</v>
          </cell>
          <cell r="BA262">
            <v>11955818</v>
          </cell>
          <cell r="BB262">
            <v>7880000</v>
          </cell>
          <cell r="BC262">
            <v>8294000</v>
          </cell>
          <cell r="BD262">
            <v>134608089</v>
          </cell>
          <cell r="BE262">
            <v>2317000</v>
          </cell>
          <cell r="BF262">
            <v>-1443000</v>
          </cell>
          <cell r="BG262">
            <v>16992000</v>
          </cell>
          <cell r="BH262">
            <v>-172296457</v>
          </cell>
          <cell r="BI262">
            <v>-61230035</v>
          </cell>
          <cell r="BJ262" t="e">
            <v>#N/A</v>
          </cell>
          <cell r="BK262">
            <v>161867873</v>
          </cell>
          <cell r="BL262">
            <v>-301530710</v>
          </cell>
          <cell r="BM262" t="str">
            <v>N/A</v>
          </cell>
          <cell r="BN262" t="str">
            <v>N/A</v>
          </cell>
          <cell r="BO262" t="str">
            <v>N/A</v>
          </cell>
          <cell r="BP262">
            <v>0</v>
          </cell>
          <cell r="BQ262">
            <v>-157689289</v>
          </cell>
          <cell r="BR262">
            <v>-294633216</v>
          </cell>
          <cell r="BS262" t="e">
            <v>#N/A</v>
          </cell>
          <cell r="BT262">
            <v>-139662837</v>
          </cell>
          <cell r="BU262">
            <v>-110871069</v>
          </cell>
          <cell r="BV262">
            <v>2804365</v>
          </cell>
          <cell r="BW262">
            <v>6122626</v>
          </cell>
          <cell r="BX262">
            <v>2441768</v>
          </cell>
          <cell r="BY262">
            <v>-3158240</v>
          </cell>
          <cell r="BZ262" t="e">
            <v>#N/A</v>
          </cell>
          <cell r="CA262">
            <v>0</v>
          </cell>
          <cell r="CB262">
            <v>137766328</v>
          </cell>
          <cell r="CC262">
            <v>165896146</v>
          </cell>
          <cell r="CD262">
            <v>-276767215</v>
          </cell>
          <cell r="CE262">
            <v>0</v>
          </cell>
          <cell r="CF262">
            <v>-139662837</v>
          </cell>
          <cell r="CG262">
            <v>0</v>
          </cell>
          <cell r="CH262">
            <v>37664390</v>
          </cell>
        </row>
        <row r="263">
          <cell r="B263">
            <v>36126</v>
          </cell>
          <cell r="D263">
            <v>18894473</v>
          </cell>
          <cell r="E263">
            <v>-852470</v>
          </cell>
          <cell r="F263">
            <v>43494805</v>
          </cell>
          <cell r="G263">
            <v>0</v>
          </cell>
          <cell r="H263">
            <v>18086917</v>
          </cell>
          <cell r="I263">
            <v>14140702</v>
          </cell>
          <cell r="J263">
            <v>-5296960</v>
          </cell>
          <cell r="K263">
            <v>-340875</v>
          </cell>
          <cell r="L263">
            <v>5769000</v>
          </cell>
          <cell r="M263">
            <v>2544000</v>
          </cell>
          <cell r="N263">
            <v>7275000</v>
          </cell>
          <cell r="O263">
            <v>504000</v>
          </cell>
          <cell r="P263">
            <v>12098443</v>
          </cell>
          <cell r="Q263">
            <v>0</v>
          </cell>
          <cell r="R263">
            <v>0</v>
          </cell>
          <cell r="S263">
            <v>0</v>
          </cell>
          <cell r="T263">
            <v>5215000</v>
          </cell>
          <cell r="U263">
            <v>15586000</v>
          </cell>
          <cell r="V263">
            <v>-3564000</v>
          </cell>
          <cell r="W263">
            <v>7027000</v>
          </cell>
          <cell r="X263">
            <v>-8112000</v>
          </cell>
          <cell r="Y263">
            <v>0</v>
          </cell>
          <cell r="Z263">
            <v>0</v>
          </cell>
          <cell r="AA263">
            <v>0</v>
          </cell>
          <cell r="AB263">
            <v>0</v>
          </cell>
          <cell r="AC263">
            <v>0</v>
          </cell>
          <cell r="AD263">
            <v>0</v>
          </cell>
          <cell r="AE263">
            <v>2149000</v>
          </cell>
          <cell r="AF263">
            <v>164000</v>
          </cell>
          <cell r="AG263">
            <v>0</v>
          </cell>
          <cell r="AH263">
            <v>11023432</v>
          </cell>
          <cell r="AI263">
            <v>-18205588</v>
          </cell>
          <cell r="AJ263">
            <v>-108865247</v>
          </cell>
          <cell r="AK263">
            <v>-592736</v>
          </cell>
          <cell r="AL263">
            <v>28407125</v>
          </cell>
          <cell r="AM263">
            <v>-39821394</v>
          </cell>
          <cell r="AN263">
            <v>-75719429</v>
          </cell>
          <cell r="AO263">
            <v>-15953000</v>
          </cell>
          <cell r="AP263">
            <v>-45443739</v>
          </cell>
          <cell r="AQ263">
            <v>-58310000</v>
          </cell>
          <cell r="AR263">
            <v>-12945068</v>
          </cell>
          <cell r="AS263">
            <v>0</v>
          </cell>
          <cell r="AT263">
            <v>-1638000</v>
          </cell>
          <cell r="AU263">
            <v>612000</v>
          </cell>
          <cell r="AV263">
            <v>22104422</v>
          </cell>
          <cell r="AW263">
            <v>0</v>
          </cell>
          <cell r="AX263">
            <v>0</v>
          </cell>
          <cell r="AY263">
            <v>0</v>
          </cell>
          <cell r="AZ263">
            <v>0</v>
          </cell>
          <cell r="BA263">
            <v>12098443</v>
          </cell>
          <cell r="BB263">
            <v>7779000</v>
          </cell>
          <cell r="BC263">
            <v>8313000</v>
          </cell>
          <cell r="BD263">
            <v>132909402</v>
          </cell>
          <cell r="BE263">
            <v>2313000</v>
          </cell>
          <cell r="BF263">
            <v>-1085000</v>
          </cell>
          <cell r="BG263">
            <v>17237000</v>
          </cell>
          <cell r="BH263">
            <v>-169850453</v>
          </cell>
          <cell r="BI263">
            <v>-60231636</v>
          </cell>
          <cell r="BJ263" t="e">
            <v>#N/A</v>
          </cell>
          <cell r="BK263">
            <v>160247375</v>
          </cell>
          <cell r="BL263">
            <v>-296882221</v>
          </cell>
          <cell r="BM263" t="str">
            <v>N/A</v>
          </cell>
          <cell r="BN263" t="str">
            <v>N/A</v>
          </cell>
          <cell r="BO263" t="str">
            <v>N/A</v>
          </cell>
          <cell r="BP263">
            <v>0</v>
          </cell>
          <cell r="BQ263">
            <v>-155208865</v>
          </cell>
          <cell r="BR263">
            <v>-290981905</v>
          </cell>
          <cell r="BS263" t="e">
            <v>#N/A</v>
          </cell>
          <cell r="BT263">
            <v>-136634846</v>
          </cell>
          <cell r="BU263">
            <v>-108211259</v>
          </cell>
          <cell r="BV263">
            <v>1291330</v>
          </cell>
          <cell r="BW263">
            <v>6080513</v>
          </cell>
          <cell r="BX263">
            <v>2063731</v>
          </cell>
          <cell r="BY263">
            <v>-3205801</v>
          </cell>
          <cell r="BZ263" t="e">
            <v>#N/A</v>
          </cell>
          <cell r="CA263">
            <v>0</v>
          </cell>
          <cell r="CB263">
            <v>136115202</v>
          </cell>
          <cell r="CC263">
            <v>164305646</v>
          </cell>
          <cell r="CD263">
            <v>-272516904</v>
          </cell>
          <cell r="CE263">
            <v>0</v>
          </cell>
          <cell r="CF263">
            <v>-136634846</v>
          </cell>
          <cell r="CG263">
            <v>0</v>
          </cell>
          <cell r="CH263">
            <v>37700567</v>
          </cell>
        </row>
        <row r="264">
          <cell r="B264">
            <v>36129</v>
          </cell>
          <cell r="D264">
            <v>18924042</v>
          </cell>
          <cell r="E264">
            <v>-851958</v>
          </cell>
          <cell r="F264">
            <v>43657116</v>
          </cell>
          <cell r="G264">
            <v>0</v>
          </cell>
          <cell r="H264">
            <v>18115222</v>
          </cell>
          <cell r="I264">
            <v>14154324</v>
          </cell>
          <cell r="J264">
            <v>-5190742</v>
          </cell>
          <cell r="K264">
            <v>-341408</v>
          </cell>
          <cell r="L264">
            <v>5626000</v>
          </cell>
          <cell r="M264">
            <v>2612000</v>
          </cell>
          <cell r="N264">
            <v>7416000</v>
          </cell>
          <cell r="O264">
            <v>596000</v>
          </cell>
          <cell r="P264">
            <v>12250881</v>
          </cell>
          <cell r="Q264">
            <v>0</v>
          </cell>
          <cell r="R264">
            <v>0</v>
          </cell>
          <cell r="S264">
            <v>0</v>
          </cell>
          <cell r="T264">
            <v>5353000</v>
          </cell>
          <cell r="U264">
            <v>16123000</v>
          </cell>
          <cell r="V264">
            <v>-3533000</v>
          </cell>
          <cell r="W264">
            <v>7009000</v>
          </cell>
          <cell r="X264">
            <v>-3052000</v>
          </cell>
          <cell r="Y264">
            <v>0</v>
          </cell>
          <cell r="Z264">
            <v>0</v>
          </cell>
          <cell r="AA264">
            <v>0</v>
          </cell>
          <cell r="AB264">
            <v>0</v>
          </cell>
          <cell r="AC264">
            <v>0</v>
          </cell>
          <cell r="AD264">
            <v>0</v>
          </cell>
          <cell r="AE264">
            <v>2149000</v>
          </cell>
          <cell r="AF264">
            <v>164000</v>
          </cell>
          <cell r="AG264">
            <v>0</v>
          </cell>
          <cell r="AH264">
            <v>10571556</v>
          </cell>
          <cell r="AI264">
            <v>-18592886</v>
          </cell>
          <cell r="AJ264">
            <v>-103715206</v>
          </cell>
          <cell r="AK264">
            <v>-592731</v>
          </cell>
          <cell r="AL264">
            <v>27520228</v>
          </cell>
          <cell r="AM264">
            <v>-38591281</v>
          </cell>
          <cell r="AN264">
            <v>-74604321</v>
          </cell>
          <cell r="AO264">
            <v>-16227000</v>
          </cell>
          <cell r="AP264">
            <v>-62122859</v>
          </cell>
          <cell r="AQ264">
            <v>-58186000</v>
          </cell>
          <cell r="AR264">
            <v>-12979271</v>
          </cell>
          <cell r="AS264">
            <v>0</v>
          </cell>
          <cell r="AT264">
            <v>-1639000</v>
          </cell>
          <cell r="AU264">
            <v>612000</v>
          </cell>
          <cell r="AV264">
            <v>21405933</v>
          </cell>
          <cell r="AW264">
            <v>0</v>
          </cell>
          <cell r="AX264">
            <v>0</v>
          </cell>
          <cell r="AY264">
            <v>0</v>
          </cell>
          <cell r="AZ264">
            <v>0</v>
          </cell>
          <cell r="BA264">
            <v>12250881</v>
          </cell>
          <cell r="BB264">
            <v>8012000</v>
          </cell>
          <cell r="BC264">
            <v>8238000</v>
          </cell>
          <cell r="BD264">
            <v>134591441</v>
          </cell>
          <cell r="BE264">
            <v>2313000</v>
          </cell>
          <cell r="BF264">
            <v>3957000</v>
          </cell>
          <cell r="BG264">
            <v>17943000</v>
          </cell>
          <cell r="BH264">
            <v>-165832983</v>
          </cell>
          <cell r="BI264">
            <v>-60593715</v>
          </cell>
          <cell r="BJ264" t="e">
            <v>#N/A</v>
          </cell>
          <cell r="BK264">
            <v>162240364</v>
          </cell>
          <cell r="BL264">
            <v>-302927837</v>
          </cell>
          <cell r="BM264" t="str">
            <v>N/A</v>
          </cell>
          <cell r="BN264" t="str">
            <v>N/A</v>
          </cell>
          <cell r="BO264" t="str">
            <v>N/A</v>
          </cell>
          <cell r="BP264">
            <v>0</v>
          </cell>
          <cell r="BQ264">
            <v>-150773097</v>
          </cell>
          <cell r="BR264">
            <v>-285396912</v>
          </cell>
          <cell r="BS264" t="e">
            <v>#N/A</v>
          </cell>
          <cell r="BT264">
            <v>-140687473</v>
          </cell>
          <cell r="BU264">
            <v>-94839040</v>
          </cell>
          <cell r="BV264">
            <v>1461057</v>
          </cell>
          <cell r="BW264">
            <v>7237853</v>
          </cell>
          <cell r="BX264">
            <v>2066961</v>
          </cell>
          <cell r="BY264">
            <v>-3252549</v>
          </cell>
          <cell r="BZ264" t="e">
            <v>#N/A</v>
          </cell>
          <cell r="CA264">
            <v>0</v>
          </cell>
          <cell r="CB264">
            <v>137843991</v>
          </cell>
          <cell r="CC264">
            <v>166344872</v>
          </cell>
          <cell r="CD264">
            <v>-261183911</v>
          </cell>
          <cell r="CE264">
            <v>0</v>
          </cell>
          <cell r="CF264">
            <v>-140687473</v>
          </cell>
          <cell r="CG264">
            <v>0</v>
          </cell>
          <cell r="CH264">
            <v>37759566</v>
          </cell>
        </row>
        <row r="265">
          <cell r="B265">
            <v>36130</v>
          </cell>
          <cell r="D265">
            <v>20004035</v>
          </cell>
          <cell r="E265">
            <v>-849526</v>
          </cell>
          <cell r="F265">
            <v>44047732</v>
          </cell>
          <cell r="G265">
            <v>0</v>
          </cell>
          <cell r="H265">
            <v>18288561</v>
          </cell>
          <cell r="I265">
            <v>14280968</v>
          </cell>
          <cell r="J265">
            <v>-5237185</v>
          </cell>
          <cell r="K265">
            <v>-344463</v>
          </cell>
          <cell r="L265">
            <v>5692000</v>
          </cell>
          <cell r="M265">
            <v>2632000</v>
          </cell>
          <cell r="N265">
            <v>7423000</v>
          </cell>
          <cell r="O265">
            <v>641000</v>
          </cell>
          <cell r="P265">
            <v>12393949</v>
          </cell>
          <cell r="Q265">
            <v>0</v>
          </cell>
          <cell r="R265">
            <v>0</v>
          </cell>
          <cell r="S265">
            <v>0</v>
          </cell>
          <cell r="T265">
            <v>5390000</v>
          </cell>
          <cell r="U265">
            <v>16102000</v>
          </cell>
          <cell r="V265">
            <v>-3521000</v>
          </cell>
          <cell r="W265">
            <v>6914000</v>
          </cell>
          <cell r="X265">
            <v>-2440000</v>
          </cell>
          <cell r="Y265">
            <v>0</v>
          </cell>
          <cell r="Z265">
            <v>0</v>
          </cell>
          <cell r="AA265">
            <v>0</v>
          </cell>
          <cell r="AB265">
            <v>0</v>
          </cell>
          <cell r="AC265">
            <v>0</v>
          </cell>
          <cell r="AD265">
            <v>0</v>
          </cell>
          <cell r="AE265">
            <v>2182000</v>
          </cell>
          <cell r="AF265">
            <v>162000</v>
          </cell>
          <cell r="AG265">
            <v>0</v>
          </cell>
          <cell r="AH265">
            <v>10597999</v>
          </cell>
          <cell r="AI265">
            <v>-18594886</v>
          </cell>
          <cell r="AJ265">
            <v>-106408206</v>
          </cell>
          <cell r="AK265">
            <v>-592731</v>
          </cell>
          <cell r="AL265">
            <v>27634228</v>
          </cell>
          <cell r="AM265">
            <v>-37913147</v>
          </cell>
          <cell r="AN265">
            <v>-75431321</v>
          </cell>
          <cell r="AO265">
            <v>-16446000</v>
          </cell>
          <cell r="AP265">
            <v>-62122859</v>
          </cell>
          <cell r="AQ265">
            <v>-58724000</v>
          </cell>
          <cell r="AR265">
            <v>-13037924</v>
          </cell>
          <cell r="AS265">
            <v>0</v>
          </cell>
          <cell r="AT265">
            <v>-1651000</v>
          </cell>
          <cell r="AU265">
            <v>612000</v>
          </cell>
          <cell r="AV265">
            <v>21408933</v>
          </cell>
          <cell r="AW265">
            <v>0</v>
          </cell>
          <cell r="AX265">
            <v>0</v>
          </cell>
          <cell r="AY265">
            <v>0</v>
          </cell>
          <cell r="AZ265">
            <v>0</v>
          </cell>
          <cell r="BA265">
            <v>12393949</v>
          </cell>
          <cell r="BB265">
            <v>8064000</v>
          </cell>
          <cell r="BC265">
            <v>8324000</v>
          </cell>
          <cell r="BD265">
            <v>139202841</v>
          </cell>
          <cell r="BE265">
            <v>2344000</v>
          </cell>
          <cell r="BF265">
            <v>4474000</v>
          </cell>
          <cell r="BG265">
            <v>17971000</v>
          </cell>
          <cell r="BH265">
            <v>-169468983</v>
          </cell>
          <cell r="BI265">
            <v>-61163925</v>
          </cell>
          <cell r="BJ265" t="e">
            <v>#N/A</v>
          </cell>
          <cell r="BK265">
            <v>167135264</v>
          </cell>
          <cell r="BL265">
            <v>-305879913</v>
          </cell>
          <cell r="BM265" t="str">
            <v>N/A</v>
          </cell>
          <cell r="BN265" t="str">
            <v>N/A</v>
          </cell>
          <cell r="BO265" t="str">
            <v>N/A</v>
          </cell>
          <cell r="BP265">
            <v>0</v>
          </cell>
          <cell r="BQ265">
            <v>-154395097</v>
          </cell>
          <cell r="BR265">
            <v>-288915988</v>
          </cell>
          <cell r="BS265" t="e">
            <v>#N/A</v>
          </cell>
          <cell r="BT265">
            <v>-138744649</v>
          </cell>
          <cell r="BU265">
            <v>-92786862</v>
          </cell>
          <cell r="BV265">
            <v>2401186</v>
          </cell>
          <cell r="BW265">
            <v>7302613</v>
          </cell>
          <cell r="BX265">
            <v>3878706</v>
          </cell>
          <cell r="BY265">
            <v>-3355335</v>
          </cell>
          <cell r="BZ265" t="e">
            <v>#N/A</v>
          </cell>
          <cell r="CA265">
            <v>0</v>
          </cell>
          <cell r="CB265">
            <v>142558177</v>
          </cell>
          <cell r="CC265">
            <v>171340126</v>
          </cell>
          <cell r="CD265">
            <v>-264126987</v>
          </cell>
          <cell r="CE265">
            <v>0</v>
          </cell>
          <cell r="CF265">
            <v>-138744649</v>
          </cell>
          <cell r="CG265">
            <v>0</v>
          </cell>
          <cell r="CH265">
            <v>37936024</v>
          </cell>
        </row>
        <row r="266">
          <cell r="B266">
            <v>36131</v>
          </cell>
          <cell r="D266">
            <v>20145271</v>
          </cell>
          <cell r="E266">
            <v>-852226</v>
          </cell>
          <cell r="F266">
            <v>44521173</v>
          </cell>
          <cell r="G266">
            <v>0</v>
          </cell>
          <cell r="H266">
            <v>18375603</v>
          </cell>
          <cell r="I266">
            <v>14142879</v>
          </cell>
          <cell r="J266">
            <v>-5262111</v>
          </cell>
          <cell r="K266">
            <v>-346103</v>
          </cell>
          <cell r="L266">
            <v>5731000</v>
          </cell>
          <cell r="M266">
            <v>2634000</v>
          </cell>
          <cell r="N266">
            <v>7472000</v>
          </cell>
          <cell r="O266">
            <v>763000</v>
          </cell>
          <cell r="P266">
            <v>12465364</v>
          </cell>
          <cell r="Q266">
            <v>0</v>
          </cell>
          <cell r="R266">
            <v>0</v>
          </cell>
          <cell r="S266">
            <v>0</v>
          </cell>
          <cell r="T266">
            <v>5421000</v>
          </cell>
          <cell r="U266">
            <v>16107000</v>
          </cell>
          <cell r="V266">
            <v>-3519000</v>
          </cell>
          <cell r="W266">
            <v>6904000</v>
          </cell>
          <cell r="X266">
            <v>-2089000</v>
          </cell>
          <cell r="Y266">
            <v>0</v>
          </cell>
          <cell r="Z266">
            <v>0</v>
          </cell>
          <cell r="AA266">
            <v>0</v>
          </cell>
          <cell r="AB266">
            <v>0</v>
          </cell>
          <cell r="AC266">
            <v>0</v>
          </cell>
          <cell r="AD266">
            <v>0</v>
          </cell>
          <cell r="AE266">
            <v>2235000</v>
          </cell>
          <cell r="AF266">
            <v>165000</v>
          </cell>
          <cell r="AG266">
            <v>0</v>
          </cell>
          <cell r="AH266">
            <v>10396982</v>
          </cell>
          <cell r="AI266">
            <v>-18707086</v>
          </cell>
          <cell r="AJ266">
            <v>-106031699</v>
          </cell>
          <cell r="AK266">
            <v>-592763</v>
          </cell>
          <cell r="AL266">
            <v>27653274</v>
          </cell>
          <cell r="AM266">
            <v>-38336723</v>
          </cell>
          <cell r="AN266">
            <v>-75704000</v>
          </cell>
          <cell r="AO266">
            <v>-16746000</v>
          </cell>
          <cell r="AP266">
            <v>-61222829</v>
          </cell>
          <cell r="AQ266">
            <v>-58581000</v>
          </cell>
          <cell r="AR266">
            <v>-13043311</v>
          </cell>
          <cell r="AS266">
            <v>0</v>
          </cell>
          <cell r="AT266">
            <v>-1649000</v>
          </cell>
          <cell r="AU266">
            <v>612000</v>
          </cell>
          <cell r="AV266">
            <v>21430871</v>
          </cell>
          <cell r="AW266">
            <v>0</v>
          </cell>
          <cell r="AX266">
            <v>0</v>
          </cell>
          <cell r="AY266">
            <v>0</v>
          </cell>
          <cell r="AZ266">
            <v>0</v>
          </cell>
          <cell r="BA266">
            <v>12465364</v>
          </cell>
          <cell r="BB266">
            <v>8235000</v>
          </cell>
          <cell r="BC266">
            <v>8365000</v>
          </cell>
          <cell r="BD266">
            <v>138060126</v>
          </cell>
          <cell r="BE266">
            <v>2400000</v>
          </cell>
          <cell r="BF266">
            <v>4815000</v>
          </cell>
          <cell r="BG266">
            <v>18009000</v>
          </cell>
          <cell r="BH266">
            <v>-169734403</v>
          </cell>
          <cell r="BI266">
            <v>-61227329</v>
          </cell>
          <cell r="BJ266" t="e">
            <v>#N/A</v>
          </cell>
          <cell r="BK266">
            <v>166273264</v>
          </cell>
          <cell r="BL266">
            <v>-305297283</v>
          </cell>
          <cell r="BM266" t="str">
            <v>N/A</v>
          </cell>
          <cell r="BN266" t="str">
            <v>N/A</v>
          </cell>
          <cell r="BO266" t="str">
            <v>N/A</v>
          </cell>
          <cell r="BP266">
            <v>0</v>
          </cell>
          <cell r="BQ266">
            <v>-154546317</v>
          </cell>
          <cell r="BR266">
            <v>-289692326</v>
          </cell>
          <cell r="BS266" t="e">
            <v>#N/A</v>
          </cell>
          <cell r="BT266">
            <v>-139024019</v>
          </cell>
          <cell r="BU266">
            <v>-93950378</v>
          </cell>
          <cell r="BV266">
            <v>1497494</v>
          </cell>
          <cell r="BW266">
            <v>5995104</v>
          </cell>
          <cell r="BX266">
            <v>4273961</v>
          </cell>
          <cell r="BY266">
            <v>-3392457</v>
          </cell>
          <cell r="BZ266" t="e">
            <v>#N/A</v>
          </cell>
          <cell r="CA266">
            <v>0</v>
          </cell>
          <cell r="CB266">
            <v>141452583</v>
          </cell>
          <cell r="CC266">
            <v>170517948</v>
          </cell>
          <cell r="CD266">
            <v>-264468325</v>
          </cell>
          <cell r="CE266">
            <v>0</v>
          </cell>
          <cell r="CF266">
            <v>-139024019</v>
          </cell>
          <cell r="CG266">
            <v>0</v>
          </cell>
          <cell r="CH266">
            <v>38109311</v>
          </cell>
        </row>
        <row r="267">
          <cell r="B267">
            <v>36132</v>
          </cell>
          <cell r="D267">
            <v>19925068</v>
          </cell>
          <cell r="E267">
            <v>-863851</v>
          </cell>
          <cell r="F267">
            <v>44905091</v>
          </cell>
          <cell r="G267">
            <v>0</v>
          </cell>
          <cell r="H267">
            <v>18599237</v>
          </cell>
          <cell r="I267">
            <v>15115461</v>
          </cell>
          <cell r="J267">
            <v>-5273266</v>
          </cell>
          <cell r="K267">
            <v>-346836</v>
          </cell>
          <cell r="L267">
            <v>6056000</v>
          </cell>
          <cell r="M267">
            <v>2633000</v>
          </cell>
          <cell r="N267">
            <v>7448000</v>
          </cell>
          <cell r="O267">
            <v>681000</v>
          </cell>
          <cell r="P267">
            <v>13441326</v>
          </cell>
          <cell r="Q267">
            <v>0</v>
          </cell>
          <cell r="R267">
            <v>0</v>
          </cell>
          <cell r="S267">
            <v>0</v>
          </cell>
          <cell r="T267">
            <v>5581000</v>
          </cell>
          <cell r="U267">
            <v>16116000</v>
          </cell>
          <cell r="V267">
            <v>-3561000</v>
          </cell>
          <cell r="W267">
            <v>6910000</v>
          </cell>
          <cell r="X267">
            <v>-4071000</v>
          </cell>
          <cell r="Y267">
            <v>0</v>
          </cell>
          <cell r="Z267">
            <v>0</v>
          </cell>
          <cell r="AA267">
            <v>0</v>
          </cell>
          <cell r="AB267">
            <v>0</v>
          </cell>
          <cell r="AC267">
            <v>0</v>
          </cell>
          <cell r="AD267">
            <v>0</v>
          </cell>
          <cell r="AE267">
            <v>2267000</v>
          </cell>
          <cell r="AF267">
            <v>188000</v>
          </cell>
          <cell r="AG267">
            <v>0</v>
          </cell>
          <cell r="AH267">
            <v>10413627</v>
          </cell>
          <cell r="AI267">
            <v>-18720436</v>
          </cell>
          <cell r="AJ267">
            <v>-105765894</v>
          </cell>
          <cell r="AK267">
            <v>-592826</v>
          </cell>
          <cell r="AL267">
            <v>28864900</v>
          </cell>
          <cell r="AM267">
            <v>-37871286</v>
          </cell>
          <cell r="AN267">
            <v>-75718354</v>
          </cell>
          <cell r="AO267">
            <v>-16863000</v>
          </cell>
          <cell r="AP267">
            <v>-64255597</v>
          </cell>
          <cell r="AQ267">
            <v>-58588000</v>
          </cell>
          <cell r="AR267">
            <v>-13149575</v>
          </cell>
          <cell r="AS267">
            <v>0</v>
          </cell>
          <cell r="AT267">
            <v>-2228000</v>
          </cell>
          <cell r="AU267">
            <v>612000</v>
          </cell>
          <cell r="AV267">
            <v>21430871</v>
          </cell>
          <cell r="AW267">
            <v>0</v>
          </cell>
          <cell r="AX267">
            <v>0</v>
          </cell>
          <cell r="AY267">
            <v>0</v>
          </cell>
          <cell r="AZ267">
            <v>0</v>
          </cell>
          <cell r="BA267">
            <v>13441326</v>
          </cell>
          <cell r="BB267">
            <v>8129000</v>
          </cell>
          <cell r="BC267">
            <v>8689000</v>
          </cell>
          <cell r="BD267">
            <v>136707691</v>
          </cell>
          <cell r="BE267">
            <v>2455000</v>
          </cell>
          <cell r="BF267">
            <v>2839000</v>
          </cell>
          <cell r="BG267">
            <v>18136000</v>
          </cell>
          <cell r="BH267">
            <v>-168980739</v>
          </cell>
          <cell r="BI267">
            <v>-61323948</v>
          </cell>
          <cell r="BJ267" t="e">
            <v>#N/A</v>
          </cell>
          <cell r="BK267">
            <v>166103165</v>
          </cell>
          <cell r="BL267">
            <v>-309001569</v>
          </cell>
          <cell r="BM267" t="str">
            <v>N/A</v>
          </cell>
          <cell r="BN267" t="str">
            <v>N/A</v>
          </cell>
          <cell r="BO267" t="str">
            <v>N/A</v>
          </cell>
          <cell r="BP267">
            <v>0</v>
          </cell>
          <cell r="BQ267">
            <v>-153821303</v>
          </cell>
          <cell r="BR267">
            <v>-287990844</v>
          </cell>
          <cell r="BS267" t="e">
            <v>#N/A</v>
          </cell>
          <cell r="BT267">
            <v>-142898404</v>
          </cell>
          <cell r="BU267">
            <v>-94188879</v>
          </cell>
          <cell r="BV267">
            <v>1546174</v>
          </cell>
          <cell r="BW267">
            <v>5050886</v>
          </cell>
          <cell r="BX267">
            <v>2382247</v>
          </cell>
          <cell r="BY267">
            <v>-3404948</v>
          </cell>
          <cell r="BZ267" t="e">
            <v>#N/A</v>
          </cell>
          <cell r="CA267">
            <v>0</v>
          </cell>
          <cell r="CB267">
            <v>140112639</v>
          </cell>
          <cell r="CC267">
            <v>170371965</v>
          </cell>
          <cell r="CD267">
            <v>-264560843</v>
          </cell>
          <cell r="CE267">
            <v>0</v>
          </cell>
          <cell r="CF267">
            <v>-142898404</v>
          </cell>
          <cell r="CG267">
            <v>0</v>
          </cell>
          <cell r="CH267">
            <v>38208576</v>
          </cell>
        </row>
        <row r="268">
          <cell r="B268">
            <v>36133</v>
          </cell>
          <cell r="D268">
            <v>20036457</v>
          </cell>
          <cell r="E268">
            <v>-866262</v>
          </cell>
          <cell r="F268">
            <v>45158967</v>
          </cell>
          <cell r="G268">
            <v>0</v>
          </cell>
          <cell r="H268">
            <v>18125365</v>
          </cell>
          <cell r="I268">
            <v>14945588</v>
          </cell>
          <cell r="J268">
            <v>-5278860</v>
          </cell>
          <cell r="K268">
            <v>-355216</v>
          </cell>
          <cell r="L268">
            <v>6084000</v>
          </cell>
          <cell r="M268">
            <v>2640000</v>
          </cell>
          <cell r="N268">
            <v>7448000</v>
          </cell>
          <cell r="O268">
            <v>792000</v>
          </cell>
          <cell r="P268">
            <v>0</v>
          </cell>
          <cell r="Q268">
            <v>0</v>
          </cell>
          <cell r="R268">
            <v>0</v>
          </cell>
          <cell r="S268">
            <v>0</v>
          </cell>
          <cell r="T268">
            <v>5524000</v>
          </cell>
          <cell r="U268">
            <v>16149000</v>
          </cell>
          <cell r="V268">
            <v>-3510000</v>
          </cell>
          <cell r="W268">
            <v>6918000</v>
          </cell>
          <cell r="X268">
            <v>-4537000</v>
          </cell>
          <cell r="Y268">
            <v>0</v>
          </cell>
          <cell r="Z268">
            <v>0</v>
          </cell>
          <cell r="AA268">
            <v>0</v>
          </cell>
          <cell r="AB268">
            <v>0</v>
          </cell>
          <cell r="AC268">
            <v>0</v>
          </cell>
          <cell r="AD268">
            <v>0</v>
          </cell>
          <cell r="AE268">
            <v>2335000</v>
          </cell>
          <cell r="AF268">
            <v>196000</v>
          </cell>
          <cell r="AG268">
            <v>0</v>
          </cell>
          <cell r="AH268">
            <v>10877744</v>
          </cell>
          <cell r="AI268">
            <v>-18751786</v>
          </cell>
          <cell r="AJ268">
            <v>-105464687</v>
          </cell>
          <cell r="AK268">
            <v>-592828</v>
          </cell>
          <cell r="AL268">
            <v>28713722</v>
          </cell>
          <cell r="AM268">
            <v>-37584723</v>
          </cell>
          <cell r="AN268">
            <v>-75548461</v>
          </cell>
          <cell r="AO268">
            <v>-16873000</v>
          </cell>
          <cell r="AP268">
            <v>-65461257</v>
          </cell>
          <cell r="AQ268">
            <v>-58826000</v>
          </cell>
          <cell r="AR268">
            <v>-13119816</v>
          </cell>
          <cell r="AS268">
            <v>0</v>
          </cell>
          <cell r="AT268">
            <v>-2226000</v>
          </cell>
          <cell r="AU268">
            <v>612000</v>
          </cell>
          <cell r="AV268">
            <v>21438871</v>
          </cell>
          <cell r="AW268">
            <v>0</v>
          </cell>
          <cell r="AX268">
            <v>0</v>
          </cell>
          <cell r="AY268">
            <v>0</v>
          </cell>
          <cell r="AZ268">
            <v>0</v>
          </cell>
          <cell r="BA268">
            <v>0</v>
          </cell>
          <cell r="BB268">
            <v>8240000</v>
          </cell>
          <cell r="BC268">
            <v>8724000</v>
          </cell>
          <cell r="BD268">
            <v>137045782</v>
          </cell>
          <cell r="BE268">
            <v>2531000</v>
          </cell>
          <cell r="BF268">
            <v>2381000</v>
          </cell>
          <cell r="BG268">
            <v>18163000</v>
          </cell>
          <cell r="BH268">
            <v>-168692169</v>
          </cell>
          <cell r="BI268">
            <v>-61068072</v>
          </cell>
          <cell r="BJ268" t="e">
            <v>#N/A</v>
          </cell>
          <cell r="BK268">
            <v>153143520</v>
          </cell>
          <cell r="BL268">
            <v>-309731220</v>
          </cell>
          <cell r="BM268" t="str">
            <v>N/A</v>
          </cell>
          <cell r="BN268" t="str">
            <v>N/A</v>
          </cell>
          <cell r="BO268" t="str">
            <v>N/A</v>
          </cell>
          <cell r="BP268">
            <v>0</v>
          </cell>
          <cell r="BQ268">
            <v>-153450383</v>
          </cell>
          <cell r="BR268">
            <v>-287169835</v>
          </cell>
          <cell r="BS268" t="e">
            <v>#N/A</v>
          </cell>
          <cell r="BT268">
            <v>-156587700</v>
          </cell>
          <cell r="BU268">
            <v>-106647314</v>
          </cell>
          <cell r="BV268">
            <v>1468571</v>
          </cell>
          <cell r="BW268">
            <v>5644760</v>
          </cell>
          <cell r="BX268">
            <v>2551601</v>
          </cell>
          <cell r="BY268">
            <v>-3437738</v>
          </cell>
          <cell r="BZ268" t="e">
            <v>#N/A</v>
          </cell>
          <cell r="CA268">
            <v>0</v>
          </cell>
          <cell r="CB268">
            <v>140483521</v>
          </cell>
          <cell r="CC268">
            <v>157447521</v>
          </cell>
          <cell r="CD268">
            <v>-264094834</v>
          </cell>
          <cell r="CE268">
            <v>0</v>
          </cell>
          <cell r="CF268">
            <v>-156587700</v>
          </cell>
          <cell r="CG268">
            <v>0</v>
          </cell>
          <cell r="CH268">
            <v>38186289</v>
          </cell>
        </row>
        <row r="269">
          <cell r="B269">
            <v>36136</v>
          </cell>
          <cell r="D269">
            <v>20413754</v>
          </cell>
          <cell r="E269">
            <v>-868051</v>
          </cell>
          <cell r="F269">
            <v>44927463</v>
          </cell>
          <cell r="G269">
            <v>0</v>
          </cell>
          <cell r="H269">
            <v>18095630</v>
          </cell>
          <cell r="I269">
            <v>15108331</v>
          </cell>
          <cell r="J269">
            <v>-5139452</v>
          </cell>
          <cell r="K269">
            <v>-353996</v>
          </cell>
          <cell r="L269">
            <v>5995000</v>
          </cell>
          <cell r="M269">
            <v>2600000</v>
          </cell>
          <cell r="N269">
            <v>7625000</v>
          </cell>
          <cell r="O269">
            <v>825000</v>
          </cell>
          <cell r="P269">
            <v>13561634</v>
          </cell>
          <cell r="Q269">
            <v>0</v>
          </cell>
          <cell r="R269">
            <v>0</v>
          </cell>
          <cell r="S269">
            <v>0</v>
          </cell>
          <cell r="T269">
            <v>5636000</v>
          </cell>
          <cell r="U269">
            <v>16133000</v>
          </cell>
          <cell r="V269">
            <v>-3445000</v>
          </cell>
          <cell r="W269">
            <v>6918000</v>
          </cell>
          <cell r="X269">
            <v>-4537000</v>
          </cell>
          <cell r="Y269">
            <v>0</v>
          </cell>
          <cell r="Z269">
            <v>0</v>
          </cell>
          <cell r="AA269">
            <v>0</v>
          </cell>
          <cell r="AB269">
            <v>0</v>
          </cell>
          <cell r="AC269">
            <v>0</v>
          </cell>
          <cell r="AD269">
            <v>0</v>
          </cell>
          <cell r="AE269">
            <v>2422000</v>
          </cell>
          <cell r="AF269">
            <v>193000</v>
          </cell>
          <cell r="AG269">
            <v>0</v>
          </cell>
          <cell r="AH269">
            <v>10859569</v>
          </cell>
          <cell r="AI269">
            <v>-18751686</v>
          </cell>
          <cell r="AJ269">
            <v>-105066583</v>
          </cell>
          <cell r="AK269">
            <v>-592652</v>
          </cell>
          <cell r="AL269">
            <v>28549179</v>
          </cell>
          <cell r="AM269">
            <v>-38298155</v>
          </cell>
          <cell r="AN269">
            <v>-76177429</v>
          </cell>
          <cell r="AO269">
            <v>-16919000</v>
          </cell>
          <cell r="AP269">
            <v>-65370015</v>
          </cell>
          <cell r="AQ269">
            <v>-58822000</v>
          </cell>
          <cell r="AR269">
            <v>-13241647</v>
          </cell>
          <cell r="AS269">
            <v>0</v>
          </cell>
          <cell r="AT269">
            <v>-2226000</v>
          </cell>
          <cell r="AU269">
            <v>612000</v>
          </cell>
          <cell r="AV269">
            <v>21452871</v>
          </cell>
          <cell r="AW269">
            <v>0</v>
          </cell>
          <cell r="AX269">
            <v>0</v>
          </cell>
          <cell r="AY269">
            <v>0</v>
          </cell>
          <cell r="AZ269">
            <v>0</v>
          </cell>
          <cell r="BA269">
            <v>13561634</v>
          </cell>
          <cell r="BB269">
            <v>8450000</v>
          </cell>
          <cell r="BC269">
            <v>8595000</v>
          </cell>
          <cell r="BD269">
            <v>137618398</v>
          </cell>
          <cell r="BE269">
            <v>2615000</v>
          </cell>
          <cell r="BF269">
            <v>2381000</v>
          </cell>
          <cell r="BG269">
            <v>18324000</v>
          </cell>
          <cell r="BH269">
            <v>-169119300</v>
          </cell>
          <cell r="BI269">
            <v>-61204078</v>
          </cell>
          <cell r="BJ269" t="e">
            <v>#N/A</v>
          </cell>
          <cell r="BK269">
            <v>167356981</v>
          </cell>
          <cell r="BL269">
            <v>-310671547</v>
          </cell>
          <cell r="BM269" t="str">
            <v>N/A</v>
          </cell>
          <cell r="BN269" t="str">
            <v>N/A</v>
          </cell>
          <cell r="BO269" t="str">
            <v>N/A</v>
          </cell>
          <cell r="BP269">
            <v>0</v>
          </cell>
          <cell r="BQ269">
            <v>-153812614</v>
          </cell>
          <cell r="BR269">
            <v>-288460404</v>
          </cell>
          <cell r="BS269" t="e">
            <v>#N/A</v>
          </cell>
          <cell r="BT269">
            <v>-143314567</v>
          </cell>
          <cell r="BU269">
            <v>-93544958</v>
          </cell>
          <cell r="BV269">
            <v>29651</v>
          </cell>
          <cell r="BW269">
            <v>6285069</v>
          </cell>
          <cell r="BX269">
            <v>3598703</v>
          </cell>
          <cell r="BY269">
            <v>-3370413</v>
          </cell>
          <cell r="BZ269" t="e">
            <v>#N/A</v>
          </cell>
          <cell r="CA269">
            <v>0</v>
          </cell>
          <cell r="CB269">
            <v>140988811</v>
          </cell>
          <cell r="CC269">
            <v>171595445</v>
          </cell>
          <cell r="CD269">
            <v>-265140403</v>
          </cell>
          <cell r="CE269">
            <v>0</v>
          </cell>
          <cell r="CF269">
            <v>-143314567</v>
          </cell>
          <cell r="CG269">
            <v>0</v>
          </cell>
          <cell r="CH269">
            <v>38023658</v>
          </cell>
        </row>
        <row r="270">
          <cell r="B270">
            <v>36137</v>
          </cell>
          <cell r="D270">
            <v>19526693</v>
          </cell>
          <cell r="E270">
            <v>-863579</v>
          </cell>
          <cell r="F270">
            <v>45156917</v>
          </cell>
          <cell r="G270">
            <v>0</v>
          </cell>
          <cell r="H270">
            <v>18153213</v>
          </cell>
          <cell r="I270">
            <v>14834041</v>
          </cell>
          <cell r="J270">
            <v>-5155807</v>
          </cell>
          <cell r="K270">
            <v>-355122</v>
          </cell>
          <cell r="L270">
            <v>6134000</v>
          </cell>
          <cell r="M270">
            <v>2587000</v>
          </cell>
          <cell r="N270">
            <v>15259532</v>
          </cell>
          <cell r="O270">
            <v>1591779</v>
          </cell>
          <cell r="P270">
            <v>0</v>
          </cell>
          <cell r="Q270">
            <v>0</v>
          </cell>
          <cell r="R270">
            <v>0</v>
          </cell>
          <cell r="S270">
            <v>0</v>
          </cell>
          <cell r="T270">
            <v>5673000</v>
          </cell>
          <cell r="U270">
            <v>16173000</v>
          </cell>
          <cell r="V270">
            <v>-3518000</v>
          </cell>
          <cell r="W270">
            <v>6936000</v>
          </cell>
          <cell r="X270">
            <v>-4319000</v>
          </cell>
          <cell r="Y270">
            <v>0</v>
          </cell>
          <cell r="Z270">
            <v>0</v>
          </cell>
          <cell r="AA270">
            <v>0</v>
          </cell>
          <cell r="AB270">
            <v>0</v>
          </cell>
          <cell r="AC270">
            <v>0</v>
          </cell>
          <cell r="AD270">
            <v>0</v>
          </cell>
          <cell r="AE270">
            <v>2417000</v>
          </cell>
          <cell r="AF270">
            <v>208000</v>
          </cell>
          <cell r="AG270">
            <v>0</v>
          </cell>
          <cell r="AH270">
            <v>10786841</v>
          </cell>
          <cell r="AI270">
            <v>-18755486</v>
          </cell>
          <cell r="AJ270">
            <v>-106688252</v>
          </cell>
          <cell r="AK270">
            <v>-592541</v>
          </cell>
          <cell r="AL270">
            <v>27253071</v>
          </cell>
          <cell r="AM270">
            <v>-38298155</v>
          </cell>
          <cell r="AN270">
            <v>-76552652</v>
          </cell>
          <cell r="AO270">
            <v>-17360000</v>
          </cell>
          <cell r="AP270">
            <v>-65565843</v>
          </cell>
          <cell r="AQ270">
            <v>-59219000</v>
          </cell>
          <cell r="AR270">
            <v>-13171730</v>
          </cell>
          <cell r="AS270">
            <v>0</v>
          </cell>
          <cell r="AT270">
            <v>-2228000</v>
          </cell>
          <cell r="AU270">
            <v>612000</v>
          </cell>
          <cell r="AV270">
            <v>21487015</v>
          </cell>
          <cell r="AW270">
            <v>0</v>
          </cell>
          <cell r="AX270">
            <v>0</v>
          </cell>
          <cell r="AY270">
            <v>0</v>
          </cell>
          <cell r="AZ270">
            <v>0</v>
          </cell>
          <cell r="BA270">
            <v>0</v>
          </cell>
          <cell r="BB270">
            <v>16851310</v>
          </cell>
          <cell r="BC270">
            <v>8721000</v>
          </cell>
          <cell r="BD270">
            <v>135850649</v>
          </cell>
          <cell r="BE270">
            <v>2625000</v>
          </cell>
          <cell r="BF270">
            <v>2617000</v>
          </cell>
          <cell r="BG270">
            <v>18328000</v>
          </cell>
          <cell r="BH270">
            <v>-172824845</v>
          </cell>
          <cell r="BI270">
            <v>-61603889</v>
          </cell>
          <cell r="BJ270" t="e">
            <v>#N/A</v>
          </cell>
          <cell r="BK270">
            <v>160559380</v>
          </cell>
          <cell r="BL270">
            <v>-314722731</v>
          </cell>
          <cell r="BM270" t="str">
            <v>N/A</v>
          </cell>
          <cell r="BN270" t="str">
            <v>N/A</v>
          </cell>
          <cell r="BO270" t="str">
            <v>N/A</v>
          </cell>
          <cell r="BP270">
            <v>0</v>
          </cell>
          <cell r="BQ270">
            <v>-157587359</v>
          </cell>
          <cell r="BR270">
            <v>-292597904</v>
          </cell>
          <cell r="BS270" t="e">
            <v>#N/A</v>
          </cell>
          <cell r="BT270">
            <v>-154163351</v>
          </cell>
          <cell r="BU270">
            <v>-104219645</v>
          </cell>
          <cell r="BV270">
            <v>-197094</v>
          </cell>
          <cell r="BW270">
            <v>6064342</v>
          </cell>
          <cell r="BX270">
            <v>2948946</v>
          </cell>
          <cell r="BY270">
            <v>-3385299</v>
          </cell>
          <cell r="BZ270" t="e">
            <v>#N/A</v>
          </cell>
          <cell r="CA270">
            <v>0</v>
          </cell>
          <cell r="CB270">
            <v>139235949</v>
          </cell>
          <cell r="CC270">
            <v>164808259</v>
          </cell>
          <cell r="CD270">
            <v>-269027903</v>
          </cell>
          <cell r="CE270">
            <v>0</v>
          </cell>
          <cell r="CF270">
            <v>-154163351</v>
          </cell>
          <cell r="CG270">
            <v>0</v>
          </cell>
          <cell r="CH270">
            <v>38259819</v>
          </cell>
        </row>
        <row r="271">
          <cell r="B271">
            <v>36138</v>
          </cell>
          <cell r="D271">
            <v>18932909</v>
          </cell>
          <cell r="E271">
            <v>-876567</v>
          </cell>
          <cell r="F271">
            <v>45454715</v>
          </cell>
          <cell r="G271">
            <v>0</v>
          </cell>
          <cell r="H271">
            <v>17974448</v>
          </cell>
          <cell r="I271">
            <v>14732658</v>
          </cell>
          <cell r="J271">
            <v>-5169516</v>
          </cell>
          <cell r="K271">
            <v>-356066</v>
          </cell>
          <cell r="L271">
            <v>12427043</v>
          </cell>
          <cell r="M271">
            <v>5180262</v>
          </cell>
          <cell r="N271">
            <v>15353283</v>
          </cell>
          <cell r="O271">
            <v>1641646</v>
          </cell>
          <cell r="P271">
            <v>13769817</v>
          </cell>
          <cell r="Q271">
            <v>0</v>
          </cell>
          <cell r="R271">
            <v>0</v>
          </cell>
          <cell r="S271">
            <v>0</v>
          </cell>
          <cell r="T271">
            <v>5558000</v>
          </cell>
          <cell r="U271">
            <v>16181000</v>
          </cell>
          <cell r="V271">
            <v>-3567000</v>
          </cell>
          <cell r="W271">
            <v>6937000</v>
          </cell>
          <cell r="X271">
            <v>-4943000</v>
          </cell>
          <cell r="Y271">
            <v>0</v>
          </cell>
          <cell r="Z271">
            <v>0</v>
          </cell>
          <cell r="AA271">
            <v>0</v>
          </cell>
          <cell r="AB271">
            <v>0</v>
          </cell>
          <cell r="AC271">
            <v>0</v>
          </cell>
          <cell r="AD271">
            <v>0</v>
          </cell>
          <cell r="AE271">
            <v>2457000</v>
          </cell>
          <cell r="AF271">
            <v>224000</v>
          </cell>
          <cell r="AG271">
            <v>0</v>
          </cell>
          <cell r="AH271">
            <v>10889321</v>
          </cell>
          <cell r="AI271">
            <v>-18768836</v>
          </cell>
          <cell r="AJ271">
            <v>-106777901</v>
          </cell>
          <cell r="AK271">
            <v>-592620</v>
          </cell>
          <cell r="AL271">
            <v>26215906</v>
          </cell>
          <cell r="AM271">
            <v>-36545749</v>
          </cell>
          <cell r="AN271">
            <v>-76415723</v>
          </cell>
          <cell r="AO271">
            <v>-16012000</v>
          </cell>
          <cell r="AP271">
            <v>-66815247</v>
          </cell>
          <cell r="AQ271">
            <v>-59592000</v>
          </cell>
          <cell r="AR271">
            <v>-13235036</v>
          </cell>
          <cell r="AS271">
            <v>0</v>
          </cell>
          <cell r="AT271">
            <v>-2228000</v>
          </cell>
          <cell r="AU271">
            <v>612000</v>
          </cell>
          <cell r="AV271">
            <v>21487100</v>
          </cell>
          <cell r="AW271">
            <v>0</v>
          </cell>
          <cell r="AX271">
            <v>0</v>
          </cell>
          <cell r="AY271">
            <v>0</v>
          </cell>
          <cell r="AZ271">
            <v>0</v>
          </cell>
          <cell r="BA271">
            <v>13769817</v>
          </cell>
          <cell r="BB271">
            <v>16994929</v>
          </cell>
          <cell r="BC271">
            <v>17607305</v>
          </cell>
          <cell r="BD271">
            <v>132998461</v>
          </cell>
          <cell r="BE271">
            <v>2681000</v>
          </cell>
          <cell r="BF271">
            <v>1994000</v>
          </cell>
          <cell r="BG271">
            <v>18172000</v>
          </cell>
          <cell r="BH271">
            <v>-172480074</v>
          </cell>
          <cell r="BI271">
            <v>-61937715</v>
          </cell>
          <cell r="BJ271" t="e">
            <v>#N/A</v>
          </cell>
          <cell r="BK271">
            <v>180493946</v>
          </cell>
          <cell r="BL271">
            <v>-314931784</v>
          </cell>
          <cell r="BM271" t="str">
            <v>N/A</v>
          </cell>
          <cell r="BN271" t="str">
            <v>N/A</v>
          </cell>
          <cell r="BO271" t="str">
            <v>N/A</v>
          </cell>
          <cell r="BP271">
            <v>0</v>
          </cell>
          <cell r="BQ271">
            <v>-157278238</v>
          </cell>
          <cell r="BR271">
            <v>-290834638</v>
          </cell>
          <cell r="BS271" t="e">
            <v>#N/A</v>
          </cell>
          <cell r="BT271">
            <v>-134437838</v>
          </cell>
          <cell r="BU271">
            <v>-83222824</v>
          </cell>
          <cell r="BV271">
            <v>278021</v>
          </cell>
          <cell r="BW271">
            <v>5324518</v>
          </cell>
          <cell r="BX271">
            <v>859527</v>
          </cell>
          <cell r="BY271">
            <v>-3394300</v>
          </cell>
          <cell r="BZ271" t="e">
            <v>#N/A</v>
          </cell>
          <cell r="CA271">
            <v>0</v>
          </cell>
          <cell r="CB271">
            <v>136392762</v>
          </cell>
          <cell r="CC271">
            <v>184764813</v>
          </cell>
          <cell r="CD271">
            <v>-267987637</v>
          </cell>
          <cell r="CE271">
            <v>0</v>
          </cell>
          <cell r="CF271">
            <v>-134437838</v>
          </cell>
          <cell r="CG271">
            <v>0</v>
          </cell>
          <cell r="CH271">
            <v>38361547</v>
          </cell>
        </row>
        <row r="272">
          <cell r="B272">
            <v>36139</v>
          </cell>
          <cell r="D272">
            <v>19126314</v>
          </cell>
          <cell r="E272">
            <v>-874430</v>
          </cell>
          <cell r="F272">
            <v>45419200</v>
          </cell>
          <cell r="G272">
            <v>0</v>
          </cell>
          <cell r="H272">
            <v>17860324</v>
          </cell>
          <cell r="I272">
            <v>14703861</v>
          </cell>
          <cell r="J272">
            <v>-5169516</v>
          </cell>
          <cell r="K272">
            <v>-356066</v>
          </cell>
          <cell r="L272">
            <v>12670398</v>
          </cell>
          <cell r="M272">
            <v>5194225</v>
          </cell>
          <cell r="N272">
            <v>15353283</v>
          </cell>
          <cell r="O272">
            <v>1843112</v>
          </cell>
          <cell r="P272">
            <v>13904491</v>
          </cell>
          <cell r="Q272">
            <v>0</v>
          </cell>
          <cell r="R272">
            <v>0</v>
          </cell>
          <cell r="S272">
            <v>0</v>
          </cell>
          <cell r="T272">
            <v>5640000</v>
          </cell>
          <cell r="U272">
            <v>16196000</v>
          </cell>
          <cell r="V272">
            <v>-3547000</v>
          </cell>
          <cell r="W272">
            <v>6952000</v>
          </cell>
          <cell r="X272">
            <v>-4242000</v>
          </cell>
          <cell r="Y272">
            <v>0</v>
          </cell>
          <cell r="Z272">
            <v>0</v>
          </cell>
          <cell r="AA272">
            <v>0</v>
          </cell>
          <cell r="AB272">
            <v>0</v>
          </cell>
          <cell r="AC272">
            <v>0</v>
          </cell>
          <cell r="AD272">
            <v>0</v>
          </cell>
          <cell r="AE272">
            <v>2462000</v>
          </cell>
          <cell r="AF272">
            <v>243000</v>
          </cell>
          <cell r="AG272">
            <v>0</v>
          </cell>
          <cell r="AH272">
            <v>11009151</v>
          </cell>
          <cell r="AI272">
            <v>-18810836</v>
          </cell>
          <cell r="AJ272">
            <v>-106993891</v>
          </cell>
          <cell r="AK272">
            <v>-592558</v>
          </cell>
          <cell r="AL272">
            <v>26367191</v>
          </cell>
          <cell r="AM272">
            <v>-36613739</v>
          </cell>
          <cell r="AN272">
            <v>-76442105</v>
          </cell>
          <cell r="AO272">
            <v>-16866000</v>
          </cell>
          <cell r="AP272">
            <v>-67957095</v>
          </cell>
          <cell r="AQ272">
            <v>-59831000</v>
          </cell>
          <cell r="AR272">
            <v>-13212372</v>
          </cell>
          <cell r="AS272">
            <v>0</v>
          </cell>
          <cell r="AT272">
            <v>-2226000</v>
          </cell>
          <cell r="AU272">
            <v>612000</v>
          </cell>
          <cell r="AV272">
            <v>21498600</v>
          </cell>
          <cell r="AW272">
            <v>0</v>
          </cell>
          <cell r="AX272">
            <v>0</v>
          </cell>
          <cell r="AY272">
            <v>0</v>
          </cell>
          <cell r="AZ272">
            <v>0</v>
          </cell>
          <cell r="BA272">
            <v>13904491</v>
          </cell>
          <cell r="BB272">
            <v>17196395</v>
          </cell>
          <cell r="BC272">
            <v>17864623</v>
          </cell>
          <cell r="BD272">
            <v>133909564</v>
          </cell>
          <cell r="BE272">
            <v>2705000</v>
          </cell>
          <cell r="BF272">
            <v>2710000</v>
          </cell>
          <cell r="BG272">
            <v>18289000</v>
          </cell>
          <cell r="BH272">
            <v>-173453599</v>
          </cell>
          <cell r="BI272">
            <v>-62034221</v>
          </cell>
          <cell r="BJ272" t="e">
            <v>#N/A</v>
          </cell>
          <cell r="BK272">
            <v>182000643</v>
          </cell>
          <cell r="BL272">
            <v>-316354653</v>
          </cell>
          <cell r="BM272" t="str">
            <v>N/A</v>
          </cell>
          <cell r="BN272" t="str">
            <v>N/A</v>
          </cell>
          <cell r="BO272" t="str">
            <v>N/A</v>
          </cell>
          <cell r="BP272">
            <v>0</v>
          </cell>
          <cell r="BQ272">
            <v>-158189763</v>
          </cell>
          <cell r="BR272">
            <v>-291986159</v>
          </cell>
          <cell r="BS272" t="e">
            <v>#N/A</v>
          </cell>
          <cell r="BT272">
            <v>-134354011</v>
          </cell>
          <cell r="BU272">
            <v>-82060645</v>
          </cell>
          <cell r="BV272">
            <v>227592</v>
          </cell>
          <cell r="BW272">
            <v>6471056</v>
          </cell>
          <cell r="BX272">
            <v>554952</v>
          </cell>
          <cell r="BY272">
            <v>-3346441</v>
          </cell>
          <cell r="BZ272" t="e">
            <v>#N/A</v>
          </cell>
          <cell r="CA272">
            <v>0</v>
          </cell>
          <cell r="CB272">
            <v>137256005</v>
          </cell>
          <cell r="CC272">
            <v>186221514</v>
          </cell>
          <cell r="CD272">
            <v>-268282158</v>
          </cell>
          <cell r="CE272">
            <v>0</v>
          </cell>
          <cell r="CF272">
            <v>-134354011</v>
          </cell>
          <cell r="CG272">
            <v>0</v>
          </cell>
          <cell r="CH272">
            <v>38418288</v>
          </cell>
        </row>
        <row r="273">
          <cell r="B273">
            <v>36140</v>
          </cell>
          <cell r="D273">
            <v>19328968</v>
          </cell>
          <cell r="E273">
            <v>-885039</v>
          </cell>
          <cell r="F273">
            <v>45980543</v>
          </cell>
          <cell r="G273">
            <v>0</v>
          </cell>
          <cell r="H273">
            <v>17662081</v>
          </cell>
          <cell r="I273">
            <v>15229180</v>
          </cell>
          <cell r="J273">
            <v>-5219476</v>
          </cell>
          <cell r="K273">
            <v>-359508</v>
          </cell>
          <cell r="L273">
            <v>13019472</v>
          </cell>
          <cell r="M273">
            <v>5218161</v>
          </cell>
          <cell r="N273">
            <v>15341315</v>
          </cell>
          <cell r="O273">
            <v>1266641</v>
          </cell>
          <cell r="P273">
            <v>14277449</v>
          </cell>
          <cell r="Q273">
            <v>0</v>
          </cell>
          <cell r="R273">
            <v>0</v>
          </cell>
          <cell r="S273">
            <v>0</v>
          </cell>
          <cell r="T273">
            <v>5630000</v>
          </cell>
          <cell r="U273">
            <v>16204000</v>
          </cell>
          <cell r="V273">
            <v>-3505000</v>
          </cell>
          <cell r="W273">
            <v>6956000</v>
          </cell>
          <cell r="X273">
            <v>-4344000</v>
          </cell>
          <cell r="Y273">
            <v>0</v>
          </cell>
          <cell r="Z273">
            <v>0</v>
          </cell>
          <cell r="AA273">
            <v>0</v>
          </cell>
          <cell r="AB273">
            <v>0</v>
          </cell>
          <cell r="AC273">
            <v>0</v>
          </cell>
          <cell r="AD273">
            <v>0</v>
          </cell>
          <cell r="AE273">
            <v>2477000</v>
          </cell>
          <cell r="AF273">
            <v>264000</v>
          </cell>
          <cell r="AG273">
            <v>0</v>
          </cell>
          <cell r="AH273">
            <v>11348814</v>
          </cell>
          <cell r="AI273">
            <v>-18861050</v>
          </cell>
          <cell r="AJ273">
            <v>-107045436</v>
          </cell>
          <cell r="AK273">
            <v>-585941</v>
          </cell>
          <cell r="AL273">
            <v>23708453</v>
          </cell>
          <cell r="AM273">
            <v>-36373362</v>
          </cell>
          <cell r="AN273">
            <v>-76515608</v>
          </cell>
          <cell r="AO273">
            <v>-16865000</v>
          </cell>
          <cell r="AP273">
            <v>-68293733</v>
          </cell>
          <cell r="AQ273">
            <v>-60431000</v>
          </cell>
          <cell r="AR273">
            <v>-13321180</v>
          </cell>
          <cell r="AS273">
            <v>0</v>
          </cell>
          <cell r="AT273">
            <v>-2226000</v>
          </cell>
          <cell r="AU273">
            <v>612000</v>
          </cell>
          <cell r="AV273">
            <v>21485906</v>
          </cell>
          <cell r="AW273">
            <v>0</v>
          </cell>
          <cell r="AX273">
            <v>0</v>
          </cell>
          <cell r="AY273">
            <v>0</v>
          </cell>
          <cell r="AZ273">
            <v>0</v>
          </cell>
          <cell r="BA273">
            <v>14277449</v>
          </cell>
          <cell r="BB273">
            <v>16607955</v>
          </cell>
          <cell r="BC273">
            <v>18237634</v>
          </cell>
          <cell r="BD273">
            <v>136858162</v>
          </cell>
          <cell r="BE273">
            <v>2741000</v>
          </cell>
          <cell r="BF273">
            <v>2612000</v>
          </cell>
          <cell r="BG273">
            <v>18329000</v>
          </cell>
          <cell r="BH273">
            <v>-176292676</v>
          </cell>
          <cell r="BI273">
            <v>-62403366</v>
          </cell>
          <cell r="BJ273" t="e">
            <v>#N/A</v>
          </cell>
          <cell r="BK273">
            <v>185096161</v>
          </cell>
          <cell r="BL273">
            <v>-319681136</v>
          </cell>
          <cell r="BM273" t="str">
            <v>N/A</v>
          </cell>
          <cell r="BN273" t="str">
            <v>N/A</v>
          </cell>
          <cell r="BO273" t="str">
            <v>N/A</v>
          </cell>
          <cell r="BP273">
            <v>0</v>
          </cell>
          <cell r="BQ273">
            <v>-160936626</v>
          </cell>
          <cell r="BR273">
            <v>-294941310</v>
          </cell>
          <cell r="BS273" t="e">
            <v>#N/A</v>
          </cell>
          <cell r="BT273">
            <v>-134584975</v>
          </cell>
          <cell r="BU273">
            <v>-81832213</v>
          </cell>
          <cell r="BV273">
            <v>189691</v>
          </cell>
          <cell r="BW273">
            <v>7063653</v>
          </cell>
          <cell r="BX273">
            <v>1616093</v>
          </cell>
          <cell r="BY273">
            <v>-3445896</v>
          </cell>
          <cell r="BZ273" t="e">
            <v>#N/A</v>
          </cell>
          <cell r="CA273">
            <v>0</v>
          </cell>
          <cell r="CB273">
            <v>140304058</v>
          </cell>
          <cell r="CC273">
            <v>189427096</v>
          </cell>
          <cell r="CD273">
            <v>-271259309</v>
          </cell>
          <cell r="CE273">
            <v>0</v>
          </cell>
          <cell r="CF273">
            <v>-134584975</v>
          </cell>
          <cell r="CG273">
            <v>0</v>
          </cell>
          <cell r="CH273">
            <v>38812834</v>
          </cell>
        </row>
        <row r="274">
          <cell r="B274">
            <v>36143</v>
          </cell>
          <cell r="D274">
            <v>19299948</v>
          </cell>
          <cell r="E274">
            <v>-889839</v>
          </cell>
          <cell r="F274">
            <v>46008246</v>
          </cell>
          <cell r="G274">
            <v>0</v>
          </cell>
          <cell r="H274">
            <v>17761000</v>
          </cell>
          <cell r="I274">
            <v>14520334</v>
          </cell>
          <cell r="J274">
            <v>-5261136</v>
          </cell>
          <cell r="K274">
            <v>-361144</v>
          </cell>
          <cell r="L274">
            <v>13091282</v>
          </cell>
          <cell r="M274">
            <v>5194225</v>
          </cell>
          <cell r="N274">
            <v>15371235</v>
          </cell>
          <cell r="O274">
            <v>1266641</v>
          </cell>
          <cell r="P274">
            <v>14292381</v>
          </cell>
          <cell r="Q274">
            <v>0</v>
          </cell>
          <cell r="R274">
            <v>0</v>
          </cell>
          <cell r="S274">
            <v>0</v>
          </cell>
          <cell r="T274">
            <v>5715000</v>
          </cell>
          <cell r="U274">
            <v>16212000</v>
          </cell>
          <cell r="V274">
            <v>-3518000</v>
          </cell>
          <cell r="W274">
            <v>6929000</v>
          </cell>
          <cell r="X274">
            <v>-10624000</v>
          </cell>
          <cell r="Y274">
            <v>0</v>
          </cell>
          <cell r="Z274">
            <v>0</v>
          </cell>
          <cell r="AA274">
            <v>0</v>
          </cell>
          <cell r="AB274">
            <v>0</v>
          </cell>
          <cell r="AC274">
            <v>0</v>
          </cell>
          <cell r="AD274">
            <v>0</v>
          </cell>
          <cell r="AE274">
            <v>2507000</v>
          </cell>
          <cell r="AF274">
            <v>248000</v>
          </cell>
          <cell r="AG274">
            <v>0</v>
          </cell>
          <cell r="AH274">
            <v>11298195</v>
          </cell>
          <cell r="AI274">
            <v>-18937400</v>
          </cell>
          <cell r="AJ274">
            <v>-107234072</v>
          </cell>
          <cell r="AK274">
            <v>-588841</v>
          </cell>
          <cell r="AL274">
            <v>24399422</v>
          </cell>
          <cell r="AM274">
            <v>-39073362</v>
          </cell>
          <cell r="AN274">
            <v>-77595267</v>
          </cell>
          <cell r="AO274">
            <v>-18656000</v>
          </cell>
          <cell r="AP274">
            <v>-68293733</v>
          </cell>
          <cell r="AQ274">
            <v>-60321000</v>
          </cell>
          <cell r="AR274">
            <v>-13247867</v>
          </cell>
          <cell r="AS274">
            <v>0</v>
          </cell>
          <cell r="AT274">
            <v>-2226000</v>
          </cell>
          <cell r="AU274">
            <v>612000</v>
          </cell>
          <cell r="AV274">
            <v>21503571</v>
          </cell>
          <cell r="AW274">
            <v>0</v>
          </cell>
          <cell r="AX274">
            <v>0</v>
          </cell>
          <cell r="AY274">
            <v>0</v>
          </cell>
          <cell r="AZ274">
            <v>0</v>
          </cell>
          <cell r="BA274">
            <v>14292381</v>
          </cell>
          <cell r="BB274">
            <v>16637876</v>
          </cell>
          <cell r="BC274">
            <v>18285507</v>
          </cell>
          <cell r="BD274">
            <v>135531042</v>
          </cell>
          <cell r="BE274">
            <v>2755000</v>
          </cell>
          <cell r="BF274">
            <v>-3695000</v>
          </cell>
          <cell r="BG274">
            <v>18409000</v>
          </cell>
          <cell r="BH274">
            <v>-178722587</v>
          </cell>
          <cell r="BI274">
            <v>-62270672</v>
          </cell>
          <cell r="BJ274" t="e">
            <v>#N/A</v>
          </cell>
          <cell r="BK274">
            <v>183856967</v>
          </cell>
          <cell r="BL274">
            <v>-330891353</v>
          </cell>
          <cell r="BM274" t="str">
            <v>N/A</v>
          </cell>
          <cell r="BN274" t="str">
            <v>N/A</v>
          </cell>
          <cell r="BO274" t="str">
            <v>N/A</v>
          </cell>
          <cell r="BP274">
            <v>0</v>
          </cell>
          <cell r="BQ274">
            <v>-163303187</v>
          </cell>
          <cell r="BR274">
            <v>-299956192</v>
          </cell>
          <cell r="BS274" t="e">
            <v>#N/A</v>
          </cell>
          <cell r="BT274">
            <v>-147034386</v>
          </cell>
          <cell r="BU274">
            <v>-94310674</v>
          </cell>
          <cell r="BV274">
            <v>232357</v>
          </cell>
          <cell r="BW274">
            <v>7057968</v>
          </cell>
          <cell r="BX274">
            <v>877709</v>
          </cell>
          <cell r="BY274">
            <v>-3429711</v>
          </cell>
          <cell r="BZ274" t="e">
            <v>#N/A</v>
          </cell>
          <cell r="CA274">
            <v>0</v>
          </cell>
          <cell r="CB274">
            <v>138960754</v>
          </cell>
          <cell r="CC274">
            <v>188176517</v>
          </cell>
          <cell r="CD274">
            <v>-282487191</v>
          </cell>
          <cell r="CE274">
            <v>0</v>
          </cell>
          <cell r="CF274">
            <v>-147034386</v>
          </cell>
          <cell r="CG274">
            <v>0</v>
          </cell>
          <cell r="CH274">
            <v>38825470</v>
          </cell>
        </row>
        <row r="275">
          <cell r="B275">
            <v>36144</v>
          </cell>
          <cell r="D275">
            <v>19351492</v>
          </cell>
          <cell r="E275">
            <v>-897003</v>
          </cell>
          <cell r="F275">
            <v>46031657</v>
          </cell>
          <cell r="G275">
            <v>0</v>
          </cell>
          <cell r="H275">
            <v>17253927</v>
          </cell>
          <cell r="I275">
            <v>14530228</v>
          </cell>
          <cell r="J275">
            <v>-5237393</v>
          </cell>
          <cell r="K275">
            <v>-359515</v>
          </cell>
          <cell r="L275">
            <v>12786091</v>
          </cell>
          <cell r="M275">
            <v>5180262</v>
          </cell>
          <cell r="N275">
            <v>20768921</v>
          </cell>
          <cell r="O275">
            <v>1324487</v>
          </cell>
          <cell r="P275">
            <v>14254244</v>
          </cell>
          <cell r="Q275">
            <v>0</v>
          </cell>
          <cell r="R275">
            <v>0</v>
          </cell>
          <cell r="S275">
            <v>0</v>
          </cell>
          <cell r="T275">
            <v>5667000</v>
          </cell>
          <cell r="U275">
            <v>16335000</v>
          </cell>
          <cell r="V275">
            <v>-3432000</v>
          </cell>
          <cell r="W275">
            <v>6899000</v>
          </cell>
          <cell r="X275">
            <v>-9768000</v>
          </cell>
          <cell r="Y275">
            <v>0</v>
          </cell>
          <cell r="Z275">
            <v>0</v>
          </cell>
          <cell r="AA275">
            <v>0</v>
          </cell>
          <cell r="AB275">
            <v>0</v>
          </cell>
          <cell r="AC275">
            <v>0</v>
          </cell>
          <cell r="AD275">
            <v>0</v>
          </cell>
          <cell r="AE275">
            <v>2546000</v>
          </cell>
          <cell r="AF275">
            <v>250000</v>
          </cell>
          <cell r="AG275">
            <v>0</v>
          </cell>
          <cell r="AH275">
            <v>11272939</v>
          </cell>
          <cell r="AI275">
            <v>-18838400</v>
          </cell>
          <cell r="AJ275">
            <v>-107611072</v>
          </cell>
          <cell r="AK275">
            <v>-588841</v>
          </cell>
          <cell r="AL275">
            <v>27637570</v>
          </cell>
          <cell r="AM275">
            <v>-41939894</v>
          </cell>
          <cell r="AN275">
            <v>-82394267</v>
          </cell>
          <cell r="AO275">
            <v>-19123000</v>
          </cell>
          <cell r="AP275">
            <v>-68293733</v>
          </cell>
          <cell r="AQ275">
            <v>-60224000</v>
          </cell>
          <cell r="AR275">
            <v>-13145551</v>
          </cell>
          <cell r="AS275">
            <v>0</v>
          </cell>
          <cell r="AT275">
            <v>-2224000</v>
          </cell>
          <cell r="AU275">
            <v>612000</v>
          </cell>
          <cell r="AV275">
            <v>22006571</v>
          </cell>
          <cell r="AW275">
            <v>0</v>
          </cell>
          <cell r="AX275">
            <v>0</v>
          </cell>
          <cell r="AY275">
            <v>0</v>
          </cell>
          <cell r="AZ275">
            <v>0</v>
          </cell>
          <cell r="BA275">
            <v>14254244</v>
          </cell>
          <cell r="BB275">
            <v>22093408</v>
          </cell>
          <cell r="BC275">
            <v>17966353</v>
          </cell>
          <cell r="BD275">
            <v>133611514</v>
          </cell>
          <cell r="BE275">
            <v>2796000</v>
          </cell>
          <cell r="BF275">
            <v>-2869000</v>
          </cell>
          <cell r="BG275">
            <v>18570000</v>
          </cell>
          <cell r="BH275">
            <v>-180523439</v>
          </cell>
          <cell r="BI275">
            <v>-62096612</v>
          </cell>
          <cell r="BJ275" t="e">
            <v>#N/A</v>
          </cell>
          <cell r="BK275">
            <v>187028516</v>
          </cell>
          <cell r="BL275">
            <v>-334356677</v>
          </cell>
          <cell r="BM275" t="str">
            <v>N/A</v>
          </cell>
          <cell r="BN275" t="str">
            <v>N/A</v>
          </cell>
          <cell r="BO275" t="str">
            <v>N/A</v>
          </cell>
          <cell r="BP275">
            <v>0</v>
          </cell>
          <cell r="BQ275">
            <v>-165117039</v>
          </cell>
          <cell r="BR275">
            <v>-304954516</v>
          </cell>
          <cell r="BS275" t="e">
            <v>#N/A</v>
          </cell>
          <cell r="BT275">
            <v>-147328161</v>
          </cell>
          <cell r="BU275">
            <v>-95096400</v>
          </cell>
          <cell r="BV275">
            <v>-1107250</v>
          </cell>
          <cell r="BW275">
            <v>7026117</v>
          </cell>
          <cell r="BX275">
            <v>852314</v>
          </cell>
          <cell r="BY275">
            <v>-3435596</v>
          </cell>
          <cell r="BZ275" t="e">
            <v>#N/A</v>
          </cell>
          <cell r="CA275">
            <v>0</v>
          </cell>
          <cell r="CB275">
            <v>137047110</v>
          </cell>
          <cell r="CC275">
            <v>191361115</v>
          </cell>
          <cell r="CD275">
            <v>-286457515</v>
          </cell>
          <cell r="CE275">
            <v>0</v>
          </cell>
          <cell r="CF275">
            <v>-147328161</v>
          </cell>
          <cell r="CG275">
            <v>0</v>
          </cell>
          <cell r="CH275">
            <v>38705533</v>
          </cell>
        </row>
        <row r="276">
          <cell r="B276">
            <v>36145</v>
          </cell>
          <cell r="D276">
            <v>19316594</v>
          </cell>
          <cell r="E276">
            <v>-893904</v>
          </cell>
          <cell r="F276">
            <v>46081489</v>
          </cell>
          <cell r="G276">
            <v>0</v>
          </cell>
          <cell r="H276">
            <v>17196015</v>
          </cell>
          <cell r="I276">
            <v>16221506</v>
          </cell>
          <cell r="J276">
            <v>-5204042</v>
          </cell>
          <cell r="K276">
            <v>-357225</v>
          </cell>
          <cell r="L276">
            <v>12508826</v>
          </cell>
          <cell r="M276">
            <v>5152336</v>
          </cell>
          <cell r="N276">
            <v>20846714</v>
          </cell>
          <cell r="O276">
            <v>1324487</v>
          </cell>
          <cell r="P276">
            <v>14246449</v>
          </cell>
          <cell r="Q276">
            <v>0</v>
          </cell>
          <cell r="R276">
            <v>0</v>
          </cell>
          <cell r="S276">
            <v>0</v>
          </cell>
          <cell r="T276">
            <v>5645000</v>
          </cell>
          <cell r="U276">
            <v>16341000</v>
          </cell>
          <cell r="V276">
            <v>-3476000</v>
          </cell>
          <cell r="W276">
            <v>6905000</v>
          </cell>
          <cell r="X276">
            <v>-10532000</v>
          </cell>
          <cell r="Y276">
            <v>0</v>
          </cell>
          <cell r="Z276">
            <v>0</v>
          </cell>
          <cell r="AA276">
            <v>0</v>
          </cell>
          <cell r="AB276">
            <v>0</v>
          </cell>
          <cell r="AC276">
            <v>0</v>
          </cell>
          <cell r="AD276">
            <v>0</v>
          </cell>
          <cell r="AE276">
            <v>2553000</v>
          </cell>
          <cell r="AF276">
            <v>253000</v>
          </cell>
          <cell r="AG276">
            <v>0</v>
          </cell>
          <cell r="AH276">
            <v>11472443</v>
          </cell>
          <cell r="AI276">
            <v>-18839100</v>
          </cell>
          <cell r="AJ276">
            <v>-115125162</v>
          </cell>
          <cell r="AK276">
            <v>-587711</v>
          </cell>
          <cell r="AL276">
            <v>27381384</v>
          </cell>
          <cell r="AM276">
            <v>-42348417</v>
          </cell>
          <cell r="AN276">
            <v>-83954906</v>
          </cell>
          <cell r="AO276">
            <v>-18990000</v>
          </cell>
          <cell r="AP276">
            <v>-73526239</v>
          </cell>
          <cell r="AQ276">
            <v>-60490000</v>
          </cell>
          <cell r="AR276">
            <v>-13135022</v>
          </cell>
          <cell r="AS276">
            <v>0</v>
          </cell>
          <cell r="AT276">
            <v>-2226000</v>
          </cell>
          <cell r="AU276">
            <v>612000</v>
          </cell>
          <cell r="AV276">
            <v>22011282</v>
          </cell>
          <cell r="AW276">
            <v>0</v>
          </cell>
          <cell r="AX276">
            <v>0</v>
          </cell>
          <cell r="AY276">
            <v>0</v>
          </cell>
          <cell r="AZ276">
            <v>0</v>
          </cell>
          <cell r="BA276">
            <v>14246449</v>
          </cell>
          <cell r="BB276">
            <v>22171202</v>
          </cell>
          <cell r="BC276">
            <v>17661162</v>
          </cell>
          <cell r="BD276">
            <v>135914265</v>
          </cell>
          <cell r="BE276">
            <v>2806000</v>
          </cell>
          <cell r="BF276">
            <v>-3627000</v>
          </cell>
          <cell r="BG276">
            <v>18510000</v>
          </cell>
          <cell r="BH276">
            <v>-189718213</v>
          </cell>
          <cell r="BI276">
            <v>-62152579</v>
          </cell>
          <cell r="BJ276" t="e">
            <v>#N/A</v>
          </cell>
          <cell r="BK276">
            <v>189099174</v>
          </cell>
          <cell r="BL276">
            <v>-350056447</v>
          </cell>
          <cell r="BM276" t="str">
            <v>N/A</v>
          </cell>
          <cell r="BN276" t="str">
            <v>N/A</v>
          </cell>
          <cell r="BO276" t="str">
            <v>N/A</v>
          </cell>
          <cell r="BP276">
            <v>0</v>
          </cell>
          <cell r="BQ276">
            <v>-174355113</v>
          </cell>
          <cell r="BR276">
            <v>-314616491</v>
          </cell>
          <cell r="BS276" t="e">
            <v>#N/A</v>
          </cell>
          <cell r="BT276">
            <v>-160957274</v>
          </cell>
          <cell r="BU276">
            <v>-103563147</v>
          </cell>
          <cell r="BV276">
            <v>-1192858</v>
          </cell>
          <cell r="BW276">
            <v>6692101</v>
          </cell>
          <cell r="BX276">
            <v>2102022</v>
          </cell>
          <cell r="BY276">
            <v>-3371266</v>
          </cell>
          <cell r="BZ276" t="e">
            <v>#N/A</v>
          </cell>
          <cell r="CA276">
            <v>0</v>
          </cell>
          <cell r="CB276">
            <v>139285531</v>
          </cell>
          <cell r="CC276">
            <v>193364344</v>
          </cell>
          <cell r="CD276">
            <v>-296927490</v>
          </cell>
          <cell r="CE276">
            <v>0</v>
          </cell>
          <cell r="CF276">
            <v>-160957274</v>
          </cell>
          <cell r="CG276">
            <v>0</v>
          </cell>
          <cell r="CH276">
            <v>38429930</v>
          </cell>
        </row>
        <row r="277">
          <cell r="B277">
            <v>36146</v>
          </cell>
          <cell r="D277">
            <v>19416631</v>
          </cell>
          <cell r="E277">
            <v>-898907</v>
          </cell>
          <cell r="F277">
            <v>46239619</v>
          </cell>
          <cell r="G277">
            <v>0</v>
          </cell>
          <cell r="H277">
            <v>17290048</v>
          </cell>
          <cell r="I277">
            <v>16218551</v>
          </cell>
          <cell r="J277">
            <v>-5218025</v>
          </cell>
          <cell r="K277">
            <v>-358185</v>
          </cell>
          <cell r="L277">
            <v>12909763</v>
          </cell>
          <cell r="M277">
            <v>5184251</v>
          </cell>
          <cell r="N277">
            <v>20872645</v>
          </cell>
          <cell r="O277">
            <v>1324487</v>
          </cell>
          <cell r="P277">
            <v>14357007</v>
          </cell>
          <cell r="Q277">
            <v>0</v>
          </cell>
          <cell r="R277">
            <v>0</v>
          </cell>
          <cell r="S277">
            <v>0</v>
          </cell>
          <cell r="T277">
            <v>5647000</v>
          </cell>
          <cell r="U277">
            <v>16343000</v>
          </cell>
          <cell r="V277">
            <v>-3458000</v>
          </cell>
          <cell r="W277">
            <v>6908000</v>
          </cell>
          <cell r="X277">
            <v>-9727000</v>
          </cell>
          <cell r="Y277">
            <v>0</v>
          </cell>
          <cell r="Z277">
            <v>0</v>
          </cell>
          <cell r="AA277">
            <v>0</v>
          </cell>
          <cell r="AB277">
            <v>0</v>
          </cell>
          <cell r="AC277">
            <v>0</v>
          </cell>
          <cell r="AD277">
            <v>0</v>
          </cell>
          <cell r="AE277">
            <v>2564000</v>
          </cell>
          <cell r="AF277">
            <v>247000</v>
          </cell>
          <cell r="AG277">
            <v>0</v>
          </cell>
          <cell r="AH277">
            <v>11417208</v>
          </cell>
          <cell r="AI277">
            <v>-18863450</v>
          </cell>
          <cell r="AJ277">
            <v>-117395405</v>
          </cell>
          <cell r="AK277">
            <v>-587749</v>
          </cell>
          <cell r="AL277">
            <v>27633328</v>
          </cell>
          <cell r="AM277">
            <v>-44055167</v>
          </cell>
          <cell r="AN277">
            <v>-84306154</v>
          </cell>
          <cell r="AO277">
            <v>-19546000</v>
          </cell>
          <cell r="AP277">
            <v>-74019019</v>
          </cell>
          <cell r="AQ277">
            <v>-60302000</v>
          </cell>
          <cell r="AR277">
            <v>-13194739</v>
          </cell>
          <cell r="AS277">
            <v>0</v>
          </cell>
          <cell r="AT277">
            <v>-2224000</v>
          </cell>
          <cell r="AU277">
            <v>612000</v>
          </cell>
          <cell r="AV277">
            <v>22016251</v>
          </cell>
          <cell r="AW277">
            <v>0</v>
          </cell>
          <cell r="AX277">
            <v>0</v>
          </cell>
          <cell r="AY277">
            <v>0</v>
          </cell>
          <cell r="AZ277">
            <v>0</v>
          </cell>
          <cell r="BA277">
            <v>14357007</v>
          </cell>
          <cell r="BB277">
            <v>22197133</v>
          </cell>
          <cell r="BC277">
            <v>18094014</v>
          </cell>
          <cell r="BD277">
            <v>135102718</v>
          </cell>
          <cell r="BE277">
            <v>2811000</v>
          </cell>
          <cell r="BF277">
            <v>-2819000</v>
          </cell>
          <cell r="BG277">
            <v>18532000</v>
          </cell>
          <cell r="BH277">
            <v>-192661179</v>
          </cell>
          <cell r="BI277">
            <v>-62079531</v>
          </cell>
          <cell r="BJ277" t="e">
            <v>#N/A</v>
          </cell>
          <cell r="BK277">
            <v>188851965</v>
          </cell>
          <cell r="BL277">
            <v>-354290895</v>
          </cell>
          <cell r="BM277" t="str">
            <v>N/A</v>
          </cell>
          <cell r="BN277" t="str">
            <v>N/A</v>
          </cell>
          <cell r="BO277" t="str">
            <v>N/A</v>
          </cell>
          <cell r="BP277">
            <v>0</v>
          </cell>
          <cell r="BQ277">
            <v>-177255729</v>
          </cell>
          <cell r="BR277">
            <v>-319200128</v>
          </cell>
          <cell r="BS277" t="e">
            <v>#N/A</v>
          </cell>
          <cell r="BT277">
            <v>-165438930</v>
          </cell>
          <cell r="BU277">
            <v>-107595478</v>
          </cell>
          <cell r="BV277">
            <v>-1897808</v>
          </cell>
          <cell r="BW277">
            <v>6710082</v>
          </cell>
          <cell r="BX277">
            <v>1504845</v>
          </cell>
          <cell r="BY277">
            <v>-3329777</v>
          </cell>
          <cell r="BZ277" t="e">
            <v>#N/A</v>
          </cell>
          <cell r="CA277">
            <v>0</v>
          </cell>
          <cell r="CB277">
            <v>138432494</v>
          </cell>
          <cell r="CC277">
            <v>193080649</v>
          </cell>
          <cell r="CD277">
            <v>-300676127</v>
          </cell>
          <cell r="CE277">
            <v>0</v>
          </cell>
          <cell r="CF277">
            <v>-165438930</v>
          </cell>
          <cell r="CG277">
            <v>0</v>
          </cell>
          <cell r="CH277">
            <v>38526737</v>
          </cell>
        </row>
        <row r="278">
          <cell r="B278">
            <v>36147</v>
          </cell>
          <cell r="D278">
            <v>18794475</v>
          </cell>
          <cell r="E278">
            <v>-900201</v>
          </cell>
          <cell r="F278">
            <v>46434859</v>
          </cell>
          <cell r="G278">
            <v>0</v>
          </cell>
          <cell r="H278">
            <v>17956438</v>
          </cell>
          <cell r="I278">
            <v>15838683</v>
          </cell>
          <cell r="J278">
            <v>-5455187</v>
          </cell>
          <cell r="K278">
            <v>-360178</v>
          </cell>
          <cell r="L278">
            <v>11960281</v>
          </cell>
          <cell r="M278">
            <v>5042627</v>
          </cell>
          <cell r="N278">
            <v>21024243</v>
          </cell>
          <cell r="O278">
            <v>1324487</v>
          </cell>
          <cell r="P278">
            <v>14484489</v>
          </cell>
          <cell r="Q278">
            <v>0</v>
          </cell>
          <cell r="R278">
            <v>0</v>
          </cell>
          <cell r="S278">
            <v>0</v>
          </cell>
          <cell r="T278">
            <v>5622000</v>
          </cell>
          <cell r="U278">
            <v>16325000</v>
          </cell>
          <cell r="V278">
            <v>-3431000</v>
          </cell>
          <cell r="W278">
            <v>6911000</v>
          </cell>
          <cell r="X278">
            <v>-9867000</v>
          </cell>
          <cell r="Y278">
            <v>0</v>
          </cell>
          <cell r="Z278">
            <v>0</v>
          </cell>
          <cell r="AA278">
            <v>0</v>
          </cell>
          <cell r="AB278">
            <v>0</v>
          </cell>
          <cell r="AC278">
            <v>0</v>
          </cell>
          <cell r="AD278">
            <v>0</v>
          </cell>
          <cell r="AE278">
            <v>2566000</v>
          </cell>
          <cell r="AF278">
            <v>250000</v>
          </cell>
          <cell r="AG278">
            <v>0</v>
          </cell>
          <cell r="AH278">
            <v>11425617</v>
          </cell>
          <cell r="AI278">
            <v>-18863800</v>
          </cell>
          <cell r="AJ278">
            <v>-117664159</v>
          </cell>
          <cell r="AK278">
            <v>-585907</v>
          </cell>
          <cell r="AL278">
            <v>27489854</v>
          </cell>
          <cell r="AM278">
            <v>-45580167</v>
          </cell>
          <cell r="AN278">
            <v>-83917157</v>
          </cell>
          <cell r="AO278">
            <v>-19387000</v>
          </cell>
          <cell r="AP278">
            <v>-73995807</v>
          </cell>
          <cell r="AQ278">
            <v>-60404000</v>
          </cell>
          <cell r="AR278">
            <v>-13151147</v>
          </cell>
          <cell r="AS278">
            <v>0</v>
          </cell>
          <cell r="AT278">
            <v>-2225000</v>
          </cell>
          <cell r="AU278">
            <v>612000</v>
          </cell>
          <cell r="AV278">
            <v>22022283</v>
          </cell>
          <cell r="AW278">
            <v>0</v>
          </cell>
          <cell r="AX278">
            <v>0</v>
          </cell>
          <cell r="AY278">
            <v>0</v>
          </cell>
          <cell r="AZ278">
            <v>0</v>
          </cell>
          <cell r="BA278">
            <v>14484489</v>
          </cell>
          <cell r="BB278">
            <v>22348731</v>
          </cell>
          <cell r="BC278">
            <v>17002908</v>
          </cell>
          <cell r="BD278">
            <v>133830297</v>
          </cell>
          <cell r="BE278">
            <v>2816000</v>
          </cell>
          <cell r="BF278">
            <v>-2956000</v>
          </cell>
          <cell r="BG278">
            <v>18516000</v>
          </cell>
          <cell r="BH278">
            <v>-192518886</v>
          </cell>
          <cell r="BI278">
            <v>-62129530</v>
          </cell>
          <cell r="BJ278" t="e">
            <v>#N/A</v>
          </cell>
          <cell r="BK278">
            <v>186766224</v>
          </cell>
          <cell r="BL278">
            <v>-355848389</v>
          </cell>
          <cell r="BM278" t="str">
            <v>N/A</v>
          </cell>
          <cell r="BN278" t="str">
            <v>N/A</v>
          </cell>
          <cell r="BO278" t="str">
            <v>N/A</v>
          </cell>
          <cell r="BP278">
            <v>0</v>
          </cell>
          <cell r="BQ278">
            <v>-177086086</v>
          </cell>
          <cell r="BR278">
            <v>-320637866</v>
          </cell>
          <cell r="BS278" t="e">
            <v>#N/A</v>
          </cell>
          <cell r="BT278">
            <v>-169082166</v>
          </cell>
          <cell r="BU278">
            <v>-111305762</v>
          </cell>
          <cell r="BV278">
            <v>-2056694</v>
          </cell>
          <cell r="BW278">
            <v>6833984</v>
          </cell>
          <cell r="BX278">
            <v>520206</v>
          </cell>
          <cell r="BY278">
            <v>-3289678</v>
          </cell>
          <cell r="BZ278" t="e">
            <v>#N/A</v>
          </cell>
          <cell r="CA278">
            <v>0</v>
          </cell>
          <cell r="CB278">
            <v>137119975</v>
          </cell>
          <cell r="CC278">
            <v>190956103</v>
          </cell>
          <cell r="CD278">
            <v>-302261865</v>
          </cell>
          <cell r="CE278">
            <v>0</v>
          </cell>
          <cell r="CF278">
            <v>-169082166</v>
          </cell>
          <cell r="CG278">
            <v>0</v>
          </cell>
          <cell r="CH278">
            <v>38613389</v>
          </cell>
        </row>
        <row r="279">
          <cell r="B279">
            <v>36150</v>
          </cell>
          <cell r="D279">
            <v>18770064</v>
          </cell>
          <cell r="E279">
            <v>-911580</v>
          </cell>
          <cell r="F279">
            <v>46334218</v>
          </cell>
          <cell r="G279">
            <v>0</v>
          </cell>
          <cell r="H279">
            <v>18391960</v>
          </cell>
          <cell r="I279">
            <v>16008504</v>
          </cell>
          <cell r="J279">
            <v>-5430856</v>
          </cell>
          <cell r="K279">
            <v>-358572</v>
          </cell>
          <cell r="L279">
            <v>0</v>
          </cell>
          <cell r="M279">
            <v>0</v>
          </cell>
          <cell r="N279">
            <v>21151905</v>
          </cell>
          <cell r="O279">
            <v>215429</v>
          </cell>
          <cell r="P279">
            <v>14533526</v>
          </cell>
          <cell r="Q279">
            <v>0</v>
          </cell>
          <cell r="R279">
            <v>0</v>
          </cell>
          <cell r="S279">
            <v>0</v>
          </cell>
          <cell r="T279">
            <v>5646000</v>
          </cell>
          <cell r="U279">
            <v>16331000</v>
          </cell>
          <cell r="V279">
            <v>-3365000</v>
          </cell>
          <cell r="W279">
            <v>6928000</v>
          </cell>
          <cell r="X279">
            <v>-8486000</v>
          </cell>
          <cell r="Y279">
            <v>0</v>
          </cell>
          <cell r="Z279">
            <v>0</v>
          </cell>
          <cell r="AA279">
            <v>0</v>
          </cell>
          <cell r="AB279">
            <v>0</v>
          </cell>
          <cell r="AC279">
            <v>0</v>
          </cell>
          <cell r="AD279">
            <v>0</v>
          </cell>
          <cell r="AE279">
            <v>2571000</v>
          </cell>
          <cell r="AF279">
            <v>227000</v>
          </cell>
          <cell r="AG279">
            <v>0</v>
          </cell>
          <cell r="AH279">
            <v>11331498</v>
          </cell>
          <cell r="AI279">
            <v>-18923800</v>
          </cell>
          <cell r="AJ279">
            <v>-115551062</v>
          </cell>
          <cell r="AK279">
            <v>-587355</v>
          </cell>
          <cell r="AL279">
            <v>27769287</v>
          </cell>
          <cell r="AM279">
            <v>-48728382</v>
          </cell>
          <cell r="AN279">
            <v>-83484865</v>
          </cell>
          <cell r="AO279">
            <v>-21809000</v>
          </cell>
          <cell r="AP279">
            <v>-76751649</v>
          </cell>
          <cell r="AQ279">
            <v>-58985000</v>
          </cell>
          <cell r="AR279">
            <v>-13102550</v>
          </cell>
          <cell r="AS279">
            <v>0</v>
          </cell>
          <cell r="AT279">
            <v>-2225000</v>
          </cell>
          <cell r="AU279">
            <v>612000</v>
          </cell>
          <cell r="AV279">
            <v>22024947</v>
          </cell>
          <cell r="AW279">
            <v>0</v>
          </cell>
          <cell r="AX279">
            <v>0</v>
          </cell>
          <cell r="AY279">
            <v>0</v>
          </cell>
          <cell r="AZ279">
            <v>0</v>
          </cell>
          <cell r="BA279">
            <v>14533526</v>
          </cell>
          <cell r="BB279">
            <v>21367334</v>
          </cell>
          <cell r="BC279">
            <v>0</v>
          </cell>
          <cell r="BD279">
            <v>134053631</v>
          </cell>
          <cell r="BE279">
            <v>2798000</v>
          </cell>
          <cell r="BF279">
            <v>-1558000</v>
          </cell>
          <cell r="BG279">
            <v>18612000</v>
          </cell>
          <cell r="BH279">
            <v>-192174848</v>
          </cell>
          <cell r="BI279">
            <v>-60756052</v>
          </cell>
          <cell r="BJ279" t="e">
            <v>#N/A</v>
          </cell>
          <cell r="BK279">
            <v>169042910</v>
          </cell>
          <cell r="BL279">
            <v>-358558930</v>
          </cell>
          <cell r="BM279" t="str">
            <v>N/A</v>
          </cell>
          <cell r="BN279" t="str">
            <v>N/A</v>
          </cell>
          <cell r="BO279" t="str">
            <v>N/A</v>
          </cell>
          <cell r="BP279">
            <v>0</v>
          </cell>
          <cell r="BQ279">
            <v>-176616048</v>
          </cell>
          <cell r="BR279">
            <v>-322071229</v>
          </cell>
          <cell r="BS279" t="e">
            <v>#N/A</v>
          </cell>
          <cell r="BT279">
            <v>-189516021</v>
          </cell>
          <cell r="BU279">
            <v>-128894158</v>
          </cell>
          <cell r="BV279">
            <v>-1756820</v>
          </cell>
          <cell r="BW279">
            <v>6803504</v>
          </cell>
          <cell r="BX279">
            <v>198741</v>
          </cell>
          <cell r="BY279">
            <v>-3370580</v>
          </cell>
          <cell r="BZ279" t="e">
            <v>#N/A</v>
          </cell>
          <cell r="CA279">
            <v>0</v>
          </cell>
          <cell r="CB279">
            <v>137424211</v>
          </cell>
          <cell r="CC279">
            <v>173325070</v>
          </cell>
          <cell r="CD279">
            <v>-302219228</v>
          </cell>
          <cell r="CE279">
            <v>0</v>
          </cell>
          <cell r="CF279">
            <v>-189516021</v>
          </cell>
          <cell r="CG279">
            <v>0</v>
          </cell>
          <cell r="CH279">
            <v>38463468</v>
          </cell>
        </row>
        <row r="280">
          <cell r="B280">
            <v>36151</v>
          </cell>
          <cell r="D280">
            <v>20902651</v>
          </cell>
          <cell r="E280">
            <v>-907343</v>
          </cell>
          <cell r="F280">
            <v>46136743</v>
          </cell>
          <cell r="G280">
            <v>0</v>
          </cell>
          <cell r="H280">
            <v>17301725</v>
          </cell>
          <cell r="I280">
            <v>15712653</v>
          </cell>
          <cell r="J280">
            <v>-5427830</v>
          </cell>
          <cell r="K280">
            <v>-358372</v>
          </cell>
          <cell r="L280">
            <v>11808683</v>
          </cell>
          <cell r="M280">
            <v>4964833</v>
          </cell>
          <cell r="N280">
            <v>21367334</v>
          </cell>
          <cell r="O280">
            <v>396947</v>
          </cell>
          <cell r="P280">
            <v>14387080</v>
          </cell>
          <cell r="Q280">
            <v>0</v>
          </cell>
          <cell r="R280">
            <v>0</v>
          </cell>
          <cell r="S280">
            <v>0</v>
          </cell>
          <cell r="T280">
            <v>5658000</v>
          </cell>
          <cell r="U280">
            <v>16322000</v>
          </cell>
          <cell r="V280">
            <v>-3342000</v>
          </cell>
          <cell r="W280">
            <v>6920000</v>
          </cell>
          <cell r="X280">
            <v>-8932000</v>
          </cell>
          <cell r="Y280">
            <v>0</v>
          </cell>
          <cell r="Z280">
            <v>0</v>
          </cell>
          <cell r="AA280">
            <v>0</v>
          </cell>
          <cell r="AB280">
            <v>0</v>
          </cell>
          <cell r="AC280">
            <v>0</v>
          </cell>
          <cell r="AD280">
            <v>0</v>
          </cell>
          <cell r="AE280">
            <v>2491000</v>
          </cell>
          <cell r="AF280">
            <v>216000</v>
          </cell>
          <cell r="AG280">
            <v>0</v>
          </cell>
          <cell r="AH280">
            <v>11272768</v>
          </cell>
          <cell r="AI280">
            <v>-18924500</v>
          </cell>
          <cell r="AJ280">
            <v>-115592458</v>
          </cell>
          <cell r="AK280">
            <v>-586926</v>
          </cell>
          <cell r="AL280">
            <v>26629805</v>
          </cell>
          <cell r="AM280">
            <v>-49106178</v>
          </cell>
          <cell r="AN280">
            <v>-83699037</v>
          </cell>
          <cell r="AO280">
            <v>-21728000</v>
          </cell>
          <cell r="AP280">
            <v>-101641186</v>
          </cell>
          <cell r="AQ280">
            <v>-59012000</v>
          </cell>
          <cell r="AR280">
            <v>-13059838</v>
          </cell>
          <cell r="AS280">
            <v>0</v>
          </cell>
          <cell r="AT280">
            <v>-2224000</v>
          </cell>
          <cell r="AU280">
            <v>612000</v>
          </cell>
          <cell r="AV280">
            <v>22024947</v>
          </cell>
          <cell r="AW280">
            <v>0</v>
          </cell>
          <cell r="AX280">
            <v>0</v>
          </cell>
          <cell r="AY280">
            <v>0</v>
          </cell>
          <cell r="AZ280">
            <v>0</v>
          </cell>
          <cell r="BA280">
            <v>14387080</v>
          </cell>
          <cell r="BB280">
            <v>21764281</v>
          </cell>
          <cell r="BC280">
            <v>16773516</v>
          </cell>
          <cell r="BD280">
            <v>134354448</v>
          </cell>
          <cell r="BE280">
            <v>2707000</v>
          </cell>
          <cell r="BF280">
            <v>-2012000</v>
          </cell>
          <cell r="BG280">
            <v>18638000</v>
          </cell>
          <cell r="BH280">
            <v>-193488169</v>
          </cell>
          <cell r="BI280">
            <v>-60799070</v>
          </cell>
          <cell r="BJ280" t="e">
            <v>#N/A</v>
          </cell>
          <cell r="BK280">
            <v>186371982</v>
          </cell>
          <cell r="BL280">
            <v>-385701602</v>
          </cell>
          <cell r="BM280" t="str">
            <v>N/A</v>
          </cell>
          <cell r="BN280" t="str">
            <v>N/A</v>
          </cell>
          <cell r="BO280" t="str">
            <v>N/A</v>
          </cell>
          <cell r="BP280">
            <v>0</v>
          </cell>
          <cell r="BQ280">
            <v>-177905669</v>
          </cell>
          <cell r="BR280">
            <v>-323806364</v>
          </cell>
          <cell r="BS280" t="e">
            <v>#N/A</v>
          </cell>
          <cell r="BT280">
            <v>-199329620</v>
          </cell>
          <cell r="BU280">
            <v>-113812070</v>
          </cell>
          <cell r="BV280">
            <v>-1884277</v>
          </cell>
          <cell r="BW280">
            <v>6799713</v>
          </cell>
          <cell r="BX280">
            <v>76103</v>
          </cell>
          <cell r="BY280">
            <v>-3381969</v>
          </cell>
          <cell r="BZ280" t="e">
            <v>#N/A</v>
          </cell>
          <cell r="CA280">
            <v>0</v>
          </cell>
          <cell r="CB280">
            <v>137736417</v>
          </cell>
          <cell r="CC280">
            <v>190661294</v>
          </cell>
          <cell r="CD280">
            <v>-304473363</v>
          </cell>
          <cell r="CE280">
            <v>0</v>
          </cell>
          <cell r="CF280">
            <v>-199329620</v>
          </cell>
          <cell r="CG280">
            <v>0</v>
          </cell>
          <cell r="CH280">
            <v>38477308</v>
          </cell>
        </row>
        <row r="281">
          <cell r="B281">
            <v>36152</v>
          </cell>
          <cell r="D281">
            <v>20962274</v>
          </cell>
          <cell r="E281">
            <v>0</v>
          </cell>
          <cell r="F281">
            <v>46111049</v>
          </cell>
          <cell r="G281">
            <v>0</v>
          </cell>
          <cell r="H281">
            <v>17292089</v>
          </cell>
          <cell r="I281">
            <v>15703903</v>
          </cell>
          <cell r="J281">
            <v>-5424807</v>
          </cell>
          <cell r="K281">
            <v>-358172</v>
          </cell>
          <cell r="L281">
            <v>11848577</v>
          </cell>
          <cell r="M281">
            <v>4990764</v>
          </cell>
          <cell r="N281">
            <v>21367334</v>
          </cell>
          <cell r="O281">
            <v>396947</v>
          </cell>
          <cell r="P281">
            <v>14743766</v>
          </cell>
          <cell r="Q281">
            <v>0</v>
          </cell>
          <cell r="R281">
            <v>0</v>
          </cell>
          <cell r="S281">
            <v>0</v>
          </cell>
          <cell r="T281">
            <v>5663000</v>
          </cell>
          <cell r="U281">
            <v>16328000</v>
          </cell>
          <cell r="V281">
            <v>-3333000</v>
          </cell>
          <cell r="W281">
            <v>6928000</v>
          </cell>
          <cell r="X281">
            <v>-6212000</v>
          </cell>
          <cell r="Y281">
            <v>0</v>
          </cell>
          <cell r="Z281">
            <v>0</v>
          </cell>
          <cell r="AA281">
            <v>0</v>
          </cell>
          <cell r="AB281">
            <v>0</v>
          </cell>
          <cell r="AC281">
            <v>0</v>
          </cell>
          <cell r="AD281">
            <v>0</v>
          </cell>
          <cell r="AE281">
            <v>2526000</v>
          </cell>
          <cell r="AF281">
            <v>202000</v>
          </cell>
          <cell r="AG281">
            <v>0</v>
          </cell>
          <cell r="AH281">
            <v>11271089</v>
          </cell>
          <cell r="AI281">
            <v>-19044500</v>
          </cell>
          <cell r="AJ281">
            <v>-115591458</v>
          </cell>
          <cell r="AK281">
            <v>-586926</v>
          </cell>
          <cell r="AL281">
            <v>26960805</v>
          </cell>
          <cell r="AM281">
            <v>-48241532</v>
          </cell>
          <cell r="AN281">
            <v>-83649037</v>
          </cell>
          <cell r="AO281">
            <v>-21728000</v>
          </cell>
          <cell r="AP281">
            <v>-101641186</v>
          </cell>
          <cell r="AQ281">
            <v>-59100000</v>
          </cell>
          <cell r="AR281">
            <v>-13062910</v>
          </cell>
          <cell r="AS281">
            <v>0</v>
          </cell>
          <cell r="AT281">
            <v>-2224000</v>
          </cell>
          <cell r="AU281">
            <v>612000</v>
          </cell>
          <cell r="AV281">
            <v>22024947</v>
          </cell>
          <cell r="AW281">
            <v>0</v>
          </cell>
          <cell r="AX281">
            <v>0</v>
          </cell>
          <cell r="AY281">
            <v>0</v>
          </cell>
          <cell r="AZ281">
            <v>0</v>
          </cell>
          <cell r="BA281">
            <v>14743766</v>
          </cell>
          <cell r="BB281">
            <v>21764281</v>
          </cell>
          <cell r="BC281">
            <v>16839342</v>
          </cell>
          <cell r="BD281">
            <v>133519902</v>
          </cell>
          <cell r="BE281">
            <v>2728000</v>
          </cell>
          <cell r="BF281">
            <v>716000</v>
          </cell>
          <cell r="BG281">
            <v>18658000</v>
          </cell>
          <cell r="BH281">
            <v>-193226169</v>
          </cell>
          <cell r="BI281">
            <v>-60891821</v>
          </cell>
          <cell r="BJ281" t="e">
            <v>#N/A</v>
          </cell>
          <cell r="BK281">
            <v>186867291</v>
          </cell>
          <cell r="BL281">
            <v>-381898707</v>
          </cell>
          <cell r="BM281" t="str">
            <v>N/A</v>
          </cell>
          <cell r="BN281" t="str">
            <v>N/A</v>
          </cell>
          <cell r="BO281" t="str">
            <v>N/A</v>
          </cell>
          <cell r="BP281">
            <v>0</v>
          </cell>
          <cell r="BQ281">
            <v>-177514669</v>
          </cell>
          <cell r="BR281">
            <v>-322772469</v>
          </cell>
          <cell r="BS281" t="e">
            <v>#N/A</v>
          </cell>
          <cell r="BT281">
            <v>-195031416</v>
          </cell>
          <cell r="BU281">
            <v>-110441655</v>
          </cell>
          <cell r="BV281">
            <v>-2703239</v>
          </cell>
          <cell r="BW281">
            <v>6795926</v>
          </cell>
          <cell r="BX281">
            <v>76060</v>
          </cell>
          <cell r="BY281">
            <v>-3361522</v>
          </cell>
          <cell r="BZ281" t="e">
            <v>#N/A</v>
          </cell>
          <cell r="CA281">
            <v>0</v>
          </cell>
          <cell r="CB281">
            <v>136881424</v>
          </cell>
          <cell r="CC281">
            <v>190228813</v>
          </cell>
          <cell r="CD281">
            <v>-300670468</v>
          </cell>
          <cell r="CE281">
            <v>0</v>
          </cell>
          <cell r="CF281">
            <v>-195031416</v>
          </cell>
          <cell r="CG281">
            <v>0</v>
          </cell>
          <cell r="CH281">
            <v>38426340</v>
          </cell>
        </row>
        <row r="282">
          <cell r="B282">
            <v>36153</v>
          </cell>
          <cell r="D282">
            <v>20831899</v>
          </cell>
          <cell r="E282">
            <v>-917011</v>
          </cell>
          <cell r="F282">
            <v>45938543</v>
          </cell>
          <cell r="G282">
            <v>0</v>
          </cell>
          <cell r="H282">
            <v>17423378</v>
          </cell>
          <cell r="I282">
            <v>15587980</v>
          </cell>
          <cell r="J282">
            <v>-5391067</v>
          </cell>
          <cell r="K282">
            <v>-355945</v>
          </cell>
          <cell r="L282">
            <v>11928366</v>
          </cell>
          <cell r="M282">
            <v>4847145</v>
          </cell>
          <cell r="N282">
            <v>21367334</v>
          </cell>
          <cell r="O282">
            <v>396947</v>
          </cell>
          <cell r="P282">
            <v>0</v>
          </cell>
          <cell r="Q282">
            <v>0</v>
          </cell>
          <cell r="R282">
            <v>0</v>
          </cell>
          <cell r="S282">
            <v>0</v>
          </cell>
          <cell r="T282">
            <v>5667000</v>
          </cell>
          <cell r="U282">
            <v>16331000</v>
          </cell>
          <cell r="V282">
            <v>-3287000</v>
          </cell>
          <cell r="W282">
            <v>6924000</v>
          </cell>
          <cell r="X282">
            <v>-6103000</v>
          </cell>
          <cell r="Y282">
            <v>0</v>
          </cell>
          <cell r="Z282">
            <v>0</v>
          </cell>
          <cell r="AA282">
            <v>0</v>
          </cell>
          <cell r="AB282">
            <v>0</v>
          </cell>
          <cell r="AC282">
            <v>0</v>
          </cell>
          <cell r="AD282">
            <v>0</v>
          </cell>
          <cell r="AE282">
            <v>2563000</v>
          </cell>
          <cell r="AF282">
            <v>198000</v>
          </cell>
          <cell r="AG282">
            <v>0</v>
          </cell>
          <cell r="AH282">
            <v>11195547</v>
          </cell>
          <cell r="AI282">
            <v>-18982200</v>
          </cell>
          <cell r="AJ282">
            <v>-116343048</v>
          </cell>
          <cell r="AK282">
            <v>-587107</v>
          </cell>
          <cell r="AL282">
            <v>27121838</v>
          </cell>
          <cell r="AM282">
            <v>-47032137</v>
          </cell>
          <cell r="AN282">
            <v>-83452804</v>
          </cell>
          <cell r="AO282">
            <v>-21728000</v>
          </cell>
          <cell r="AP282">
            <v>-102579052</v>
          </cell>
          <cell r="AQ282">
            <v>-59204000</v>
          </cell>
          <cell r="AR282">
            <v>-13026946</v>
          </cell>
          <cell r="AS282">
            <v>0</v>
          </cell>
          <cell r="AT282">
            <v>-2222000</v>
          </cell>
          <cell r="AU282">
            <v>612000</v>
          </cell>
          <cell r="AV282">
            <v>21971947</v>
          </cell>
          <cell r="AW282">
            <v>0</v>
          </cell>
          <cell r="AX282">
            <v>0</v>
          </cell>
          <cell r="AY282">
            <v>0</v>
          </cell>
          <cell r="AZ282">
            <v>0</v>
          </cell>
          <cell r="BA282">
            <v>0</v>
          </cell>
          <cell r="BB282">
            <v>21764281</v>
          </cell>
          <cell r="BC282">
            <v>16775511</v>
          </cell>
          <cell r="BD282">
            <v>133810631</v>
          </cell>
          <cell r="BE282">
            <v>2761000</v>
          </cell>
          <cell r="BF282">
            <v>821000</v>
          </cell>
          <cell r="BG282">
            <v>18711000</v>
          </cell>
          <cell r="BH282">
            <v>-193609374</v>
          </cell>
          <cell r="BI282">
            <v>-61035399</v>
          </cell>
          <cell r="BJ282" t="e">
            <v>#N/A</v>
          </cell>
          <cell r="BK282">
            <v>171433412</v>
          </cell>
          <cell r="BL282">
            <v>-381962961</v>
          </cell>
          <cell r="BM282" t="str">
            <v>N/A</v>
          </cell>
          <cell r="BN282" t="str">
            <v>N/A</v>
          </cell>
          <cell r="BO282" t="str">
            <v>N/A</v>
          </cell>
          <cell r="BP282">
            <v>0</v>
          </cell>
          <cell r="BQ282">
            <v>-177914174</v>
          </cell>
          <cell r="BR282">
            <v>-322038857</v>
          </cell>
          <cell r="BS282" t="e">
            <v>#N/A</v>
          </cell>
          <cell r="BT282">
            <v>-210529549</v>
          </cell>
          <cell r="BU282">
            <v>-124033735</v>
          </cell>
          <cell r="BV282">
            <v>-2253019</v>
          </cell>
          <cell r="BW282">
            <v>6753659</v>
          </cell>
          <cell r="BX282">
            <v>432685</v>
          </cell>
          <cell r="BY282">
            <v>-3361698</v>
          </cell>
          <cell r="BZ282" t="e">
            <v>#N/A</v>
          </cell>
          <cell r="CA282">
            <v>0</v>
          </cell>
          <cell r="CB282">
            <v>137172330</v>
          </cell>
          <cell r="CC282">
            <v>175712122</v>
          </cell>
          <cell r="CD282">
            <v>-299745856</v>
          </cell>
          <cell r="CE282">
            <v>0</v>
          </cell>
          <cell r="CF282">
            <v>-210529549</v>
          </cell>
          <cell r="CG282">
            <v>0</v>
          </cell>
          <cell r="CH282">
            <v>38204216</v>
          </cell>
        </row>
        <row r="283">
          <cell r="B283">
            <v>36157</v>
          </cell>
          <cell r="D283">
            <v>20063952</v>
          </cell>
          <cell r="E283">
            <v>-897849</v>
          </cell>
          <cell r="F283">
            <v>46118423</v>
          </cell>
          <cell r="G283">
            <v>0</v>
          </cell>
          <cell r="H283">
            <v>17491602</v>
          </cell>
          <cell r="I283">
            <v>15649018</v>
          </cell>
          <cell r="J283">
            <v>-5249295</v>
          </cell>
          <cell r="K283">
            <v>-357338</v>
          </cell>
          <cell r="L283">
            <v>11874509</v>
          </cell>
          <cell r="M283">
            <v>4847145</v>
          </cell>
          <cell r="N283">
            <v>21500979</v>
          </cell>
          <cell r="O283">
            <v>396947</v>
          </cell>
          <cell r="P283">
            <v>14566745</v>
          </cell>
          <cell r="Q283">
            <v>0</v>
          </cell>
          <cell r="R283">
            <v>0</v>
          </cell>
          <cell r="S283">
            <v>0</v>
          </cell>
          <cell r="T283">
            <v>5671000</v>
          </cell>
          <cell r="U283">
            <v>16336000</v>
          </cell>
          <cell r="V283">
            <v>-3248000</v>
          </cell>
          <cell r="W283">
            <v>6952000</v>
          </cell>
          <cell r="X283">
            <v>-5830000</v>
          </cell>
          <cell r="Y283">
            <v>0</v>
          </cell>
          <cell r="Z283">
            <v>0</v>
          </cell>
          <cell r="AA283">
            <v>0</v>
          </cell>
          <cell r="AB283">
            <v>0</v>
          </cell>
          <cell r="AC283">
            <v>0</v>
          </cell>
          <cell r="AD283">
            <v>0</v>
          </cell>
          <cell r="AE283">
            <v>2582000</v>
          </cell>
          <cell r="AF283">
            <v>173000</v>
          </cell>
          <cell r="AG283">
            <v>0</v>
          </cell>
          <cell r="AH283">
            <v>11195547</v>
          </cell>
          <cell r="AI283">
            <v>-18982200</v>
          </cell>
          <cell r="AJ283">
            <v>-116343048</v>
          </cell>
          <cell r="AK283">
            <v>-587107</v>
          </cell>
          <cell r="AL283">
            <v>27121838</v>
          </cell>
          <cell r="AM283">
            <v>-47798534</v>
          </cell>
          <cell r="AN283">
            <v>-83626804</v>
          </cell>
          <cell r="AO283">
            <v>-21728000</v>
          </cell>
          <cell r="AP283">
            <v>-102579052</v>
          </cell>
          <cell r="AQ283">
            <v>-59204000</v>
          </cell>
          <cell r="AR283">
            <v>-13026946</v>
          </cell>
          <cell r="AS283">
            <v>0</v>
          </cell>
          <cell r="AT283">
            <v>-2226000</v>
          </cell>
          <cell r="AU283">
            <v>612000</v>
          </cell>
          <cell r="AV283">
            <v>21971947</v>
          </cell>
          <cell r="AW283">
            <v>0</v>
          </cell>
          <cell r="AX283">
            <v>0</v>
          </cell>
          <cell r="AY283">
            <v>0</v>
          </cell>
          <cell r="AZ283">
            <v>0</v>
          </cell>
          <cell r="BA283">
            <v>14566745</v>
          </cell>
          <cell r="BB283">
            <v>21897926</v>
          </cell>
          <cell r="BC283">
            <v>16721654</v>
          </cell>
          <cell r="BD283">
            <v>133542306</v>
          </cell>
          <cell r="BE283">
            <v>2755000</v>
          </cell>
          <cell r="BF283">
            <v>1122000</v>
          </cell>
          <cell r="BG283">
            <v>18759000</v>
          </cell>
          <cell r="BH283">
            <v>-193787374</v>
          </cell>
          <cell r="BI283">
            <v>-61035399</v>
          </cell>
          <cell r="BJ283" t="e">
            <v>#N/A</v>
          </cell>
          <cell r="BK283">
            <v>185830783</v>
          </cell>
          <cell r="BL283">
            <v>-382564358</v>
          </cell>
          <cell r="BM283" t="str">
            <v>N/A</v>
          </cell>
          <cell r="BN283" t="str">
            <v>N/A</v>
          </cell>
          <cell r="BO283" t="str">
            <v>N/A</v>
          </cell>
          <cell r="BP283">
            <v>0</v>
          </cell>
          <cell r="BQ283">
            <v>-178053174</v>
          </cell>
          <cell r="BR283">
            <v>-322979254</v>
          </cell>
          <cell r="BS283" t="e">
            <v>#N/A</v>
          </cell>
          <cell r="BT283">
            <v>-196733576</v>
          </cell>
          <cell r="BU283">
            <v>-110260926</v>
          </cell>
          <cell r="BV283">
            <v>-2034240</v>
          </cell>
          <cell r="BW283">
            <v>6429890</v>
          </cell>
          <cell r="BX283">
            <v>434379</v>
          </cell>
          <cell r="BY283">
            <v>-3353696</v>
          </cell>
          <cell r="BZ283" t="e">
            <v>#N/A</v>
          </cell>
          <cell r="CA283">
            <v>0</v>
          </cell>
          <cell r="CB283">
            <v>136896002</v>
          </cell>
          <cell r="CC283">
            <v>190082328</v>
          </cell>
          <cell r="CD283">
            <v>-300343253</v>
          </cell>
          <cell r="CE283">
            <v>0</v>
          </cell>
          <cell r="CF283">
            <v>-196733576</v>
          </cell>
          <cell r="CG283">
            <v>0</v>
          </cell>
          <cell r="CH283">
            <v>38349612</v>
          </cell>
        </row>
        <row r="284">
          <cell r="B284">
            <v>36158</v>
          </cell>
          <cell r="D284">
            <v>19681050</v>
          </cell>
          <cell r="E284">
            <v>-905323</v>
          </cell>
          <cell r="F284">
            <v>46270988</v>
          </cell>
          <cell r="G284">
            <v>0</v>
          </cell>
          <cell r="H284">
            <v>17152358</v>
          </cell>
          <cell r="I284">
            <v>14001814</v>
          </cell>
          <cell r="J284">
            <v>-5261266</v>
          </cell>
          <cell r="K284">
            <v>-358153</v>
          </cell>
          <cell r="L284">
            <v>12000175</v>
          </cell>
          <cell r="M284">
            <v>4902997</v>
          </cell>
          <cell r="N284">
            <v>21800186</v>
          </cell>
          <cell r="O284">
            <v>396947</v>
          </cell>
          <cell r="P284">
            <v>14751072</v>
          </cell>
          <cell r="Q284">
            <v>0</v>
          </cell>
          <cell r="R284">
            <v>0</v>
          </cell>
          <cell r="S284">
            <v>0</v>
          </cell>
          <cell r="T284">
            <v>5672000</v>
          </cell>
          <cell r="U284">
            <v>16340000</v>
          </cell>
          <cell r="V284">
            <v>-3243000</v>
          </cell>
          <cell r="W284">
            <v>6954000</v>
          </cell>
          <cell r="X284">
            <v>-6848000</v>
          </cell>
          <cell r="Y284">
            <v>0</v>
          </cell>
          <cell r="Z284">
            <v>0</v>
          </cell>
          <cell r="AA284">
            <v>0</v>
          </cell>
          <cell r="AB284">
            <v>0</v>
          </cell>
          <cell r="AC284">
            <v>0</v>
          </cell>
          <cell r="AD284">
            <v>0</v>
          </cell>
          <cell r="AE284">
            <v>2582000</v>
          </cell>
          <cell r="AF284">
            <v>173000</v>
          </cell>
          <cell r="AG284">
            <v>0</v>
          </cell>
          <cell r="AH284">
            <v>11294590</v>
          </cell>
          <cell r="AI284">
            <v>-19110550</v>
          </cell>
          <cell r="AJ284">
            <v>-116545210</v>
          </cell>
          <cell r="AK284">
            <v>-586529</v>
          </cell>
          <cell r="AL284">
            <v>25398286</v>
          </cell>
          <cell r="AM284">
            <v>-46554208</v>
          </cell>
          <cell r="AN284">
            <v>-80462039</v>
          </cell>
          <cell r="AO284">
            <v>-21171000</v>
          </cell>
          <cell r="AP284">
            <v>-105633434</v>
          </cell>
          <cell r="AQ284">
            <v>-59282000</v>
          </cell>
          <cell r="AR284">
            <v>-13046946</v>
          </cell>
          <cell r="AS284">
            <v>0</v>
          </cell>
          <cell r="AT284">
            <v>-2225000</v>
          </cell>
          <cell r="AU284">
            <v>612000</v>
          </cell>
          <cell r="AV284">
            <v>21983947</v>
          </cell>
          <cell r="AW284">
            <v>0</v>
          </cell>
          <cell r="AX284">
            <v>0</v>
          </cell>
          <cell r="AY284">
            <v>0</v>
          </cell>
          <cell r="AZ284">
            <v>0</v>
          </cell>
          <cell r="BA284">
            <v>14751072</v>
          </cell>
          <cell r="BB284">
            <v>22197133</v>
          </cell>
          <cell r="BC284">
            <v>16903173</v>
          </cell>
          <cell r="BD284">
            <v>131652231</v>
          </cell>
          <cell r="BE284">
            <v>2755000</v>
          </cell>
          <cell r="BF284">
            <v>106000</v>
          </cell>
          <cell r="BG284">
            <v>18769000</v>
          </cell>
          <cell r="BH284">
            <v>-192106095</v>
          </cell>
          <cell r="BI284">
            <v>-61034356</v>
          </cell>
          <cell r="BJ284" t="e">
            <v>#N/A</v>
          </cell>
          <cell r="BK284">
            <v>184598285</v>
          </cell>
          <cell r="BL284">
            <v>-383698092</v>
          </cell>
          <cell r="BM284" t="str">
            <v>N/A</v>
          </cell>
          <cell r="BN284" t="str">
            <v>N/A</v>
          </cell>
          <cell r="BO284" t="str">
            <v>N/A</v>
          </cell>
          <cell r="BP284">
            <v>0</v>
          </cell>
          <cell r="BQ284">
            <v>-176238545</v>
          </cell>
          <cell r="BR284">
            <v>-320065606</v>
          </cell>
          <cell r="BS284" t="e">
            <v>#N/A</v>
          </cell>
          <cell r="BT284">
            <v>-199099807</v>
          </cell>
          <cell r="BU284">
            <v>-109549439</v>
          </cell>
          <cell r="BV284">
            <v>-2424588</v>
          </cell>
          <cell r="BW284">
            <v>6579378</v>
          </cell>
          <cell r="BX284">
            <v>963905</v>
          </cell>
          <cell r="BY284">
            <v>-3382558</v>
          </cell>
          <cell r="BZ284" t="e">
            <v>#N/A</v>
          </cell>
          <cell r="CA284">
            <v>0</v>
          </cell>
          <cell r="CB284">
            <v>135034788</v>
          </cell>
          <cell r="CC284">
            <v>188886166</v>
          </cell>
          <cell r="CD284">
            <v>-298435605</v>
          </cell>
          <cell r="CE284">
            <v>0</v>
          </cell>
          <cell r="CF284">
            <v>-199099807</v>
          </cell>
          <cell r="CG284">
            <v>0</v>
          </cell>
          <cell r="CH284">
            <v>38429303</v>
          </cell>
        </row>
        <row r="285">
          <cell r="B285">
            <v>36159</v>
          </cell>
          <cell r="D285">
            <v>20592874</v>
          </cell>
          <cell r="E285">
            <v>-912744</v>
          </cell>
          <cell r="F285">
            <v>46419931</v>
          </cell>
          <cell r="G285">
            <v>0</v>
          </cell>
          <cell r="H285">
            <v>17207571</v>
          </cell>
          <cell r="I285">
            <v>14046885</v>
          </cell>
          <cell r="J285">
            <v>-5278202</v>
          </cell>
          <cell r="K285">
            <v>-359306</v>
          </cell>
          <cell r="L285">
            <v>12191668</v>
          </cell>
          <cell r="M285">
            <v>4914965</v>
          </cell>
          <cell r="N285">
            <v>21800186</v>
          </cell>
          <cell r="O285">
            <v>396947</v>
          </cell>
          <cell r="P285">
            <v>15010703</v>
          </cell>
          <cell r="Q285">
            <v>0</v>
          </cell>
          <cell r="R285">
            <v>0</v>
          </cell>
          <cell r="S285">
            <v>0</v>
          </cell>
          <cell r="T285">
            <v>5678000</v>
          </cell>
          <cell r="U285">
            <v>16423000</v>
          </cell>
          <cell r="V285">
            <v>-3211000</v>
          </cell>
          <cell r="W285">
            <v>6959000</v>
          </cell>
          <cell r="X285">
            <v>-6174000</v>
          </cell>
          <cell r="Y285">
            <v>0</v>
          </cell>
          <cell r="Z285">
            <v>0</v>
          </cell>
          <cell r="AA285">
            <v>0</v>
          </cell>
          <cell r="AB285">
            <v>0</v>
          </cell>
          <cell r="AC285">
            <v>0</v>
          </cell>
          <cell r="AD285">
            <v>0</v>
          </cell>
          <cell r="AE285">
            <v>2591000</v>
          </cell>
          <cell r="AF285">
            <v>65000</v>
          </cell>
          <cell r="AG285">
            <v>0</v>
          </cell>
          <cell r="AH285">
            <v>9959117</v>
          </cell>
          <cell r="AI285">
            <v>-19157550</v>
          </cell>
          <cell r="AJ285">
            <v>-116545210</v>
          </cell>
          <cell r="AK285">
            <v>-586529</v>
          </cell>
          <cell r="AL285">
            <v>25609286</v>
          </cell>
          <cell r="AM285">
            <v>-46051743</v>
          </cell>
          <cell r="AN285">
            <v>-82377039</v>
          </cell>
          <cell r="AO285">
            <v>-21105000</v>
          </cell>
          <cell r="AP285">
            <v>-105633434</v>
          </cell>
          <cell r="AQ285">
            <v>-59431000</v>
          </cell>
          <cell r="AR285">
            <v>-13085946</v>
          </cell>
          <cell r="AS285">
            <v>0</v>
          </cell>
          <cell r="AT285">
            <v>-2224000</v>
          </cell>
          <cell r="AU285">
            <v>612000</v>
          </cell>
          <cell r="AV285">
            <v>21606947</v>
          </cell>
          <cell r="AW285">
            <v>0</v>
          </cell>
          <cell r="AX285">
            <v>0</v>
          </cell>
          <cell r="AY285">
            <v>0</v>
          </cell>
          <cell r="AZ285">
            <v>0</v>
          </cell>
          <cell r="BA285">
            <v>15010703</v>
          </cell>
          <cell r="BB285">
            <v>22197133</v>
          </cell>
          <cell r="BC285">
            <v>17106633</v>
          </cell>
          <cell r="BD285">
            <v>132909923</v>
          </cell>
          <cell r="BE285">
            <v>2656000</v>
          </cell>
          <cell r="BF285">
            <v>785000</v>
          </cell>
          <cell r="BG285">
            <v>18890000</v>
          </cell>
          <cell r="BH285">
            <v>-194167095</v>
          </cell>
          <cell r="BI285">
            <v>-62557829</v>
          </cell>
          <cell r="BJ285" t="e">
            <v>#N/A</v>
          </cell>
          <cell r="BK285">
            <v>186311648</v>
          </cell>
          <cell r="BL285">
            <v>-386079100</v>
          </cell>
          <cell r="BM285" t="str">
            <v>N/A</v>
          </cell>
          <cell r="BN285" t="str">
            <v>N/A</v>
          </cell>
          <cell r="BO285" t="str">
            <v>N/A</v>
          </cell>
          <cell r="BP285">
            <v>0</v>
          </cell>
          <cell r="BQ285">
            <v>-178220545</v>
          </cell>
          <cell r="BR285">
            <v>-322771614</v>
          </cell>
          <cell r="BS285" t="e">
            <v>#N/A</v>
          </cell>
          <cell r="BT285">
            <v>-199767452</v>
          </cell>
          <cell r="BU285">
            <v>-109830756</v>
          </cell>
          <cell r="BV285">
            <v>-2384378</v>
          </cell>
          <cell r="BW285">
            <v>6600557</v>
          </cell>
          <cell r="BX285">
            <v>967008</v>
          </cell>
          <cell r="BY285">
            <v>-3385465</v>
          </cell>
          <cell r="BZ285" t="e">
            <v>#N/A</v>
          </cell>
          <cell r="CA285">
            <v>0</v>
          </cell>
          <cell r="CB285">
            <v>136295388</v>
          </cell>
          <cell r="CC285">
            <v>190609858</v>
          </cell>
          <cell r="CD285">
            <v>-300440613</v>
          </cell>
          <cell r="CE285">
            <v>0</v>
          </cell>
          <cell r="CF285">
            <v>-199767452</v>
          </cell>
          <cell r="CG285">
            <v>0</v>
          </cell>
          <cell r="CH285">
            <v>38482449</v>
          </cell>
        </row>
        <row r="286">
          <cell r="B286">
            <v>36160</v>
          </cell>
          <cell r="D286" t="e">
            <v>#N/A</v>
          </cell>
          <cell r="E286" t="e">
            <v>#N/A</v>
          </cell>
          <cell r="F286" t="e">
            <v>#N/A</v>
          </cell>
          <cell r="G286" t="e">
            <v>#N/A</v>
          </cell>
          <cell r="H286" t="e">
            <v>#N/A</v>
          </cell>
          <cell r="I286" t="e">
            <v>#N/A</v>
          </cell>
          <cell r="J286" t="e">
            <v>#N/A</v>
          </cell>
          <cell r="K286" t="e">
            <v>#N/A</v>
          </cell>
          <cell r="L286" t="e">
            <v>#N/A</v>
          </cell>
          <cell r="M286" t="e">
            <v>#N/A</v>
          </cell>
          <cell r="N286" t="e">
            <v>#N/A</v>
          </cell>
          <cell r="O286" t="e">
            <v>#N/A</v>
          </cell>
          <cell r="P286" t="e">
            <v>#N/A</v>
          </cell>
          <cell r="Q286" t="e">
            <v>#N/A</v>
          </cell>
          <cell r="R286" t="e">
            <v>#N/A</v>
          </cell>
          <cell r="S286" t="e">
            <v>#N/A</v>
          </cell>
          <cell r="T286" t="e">
            <v>#N/A</v>
          </cell>
          <cell r="U286" t="e">
            <v>#N/A</v>
          </cell>
          <cell r="V286" t="e">
            <v>#N/A</v>
          </cell>
          <cell r="W286" t="e">
            <v>#N/A</v>
          </cell>
          <cell r="X286" t="e">
            <v>#N/A</v>
          </cell>
          <cell r="Y286" t="e">
            <v>#N/A</v>
          </cell>
          <cell r="Z286" t="e">
            <v>#N/A</v>
          </cell>
          <cell r="AA286" t="e">
            <v>#N/A</v>
          </cell>
          <cell r="AB286" t="e">
            <v>#N/A</v>
          </cell>
          <cell r="AC286" t="e">
            <v>#N/A</v>
          </cell>
          <cell r="AD286" t="e">
            <v>#N/A</v>
          </cell>
          <cell r="AE286" t="e">
            <v>#N/A</v>
          </cell>
          <cell r="AF286" t="e">
            <v>#N/A</v>
          </cell>
          <cell r="AG286" t="e">
            <v>#N/A</v>
          </cell>
          <cell r="AH286" t="e">
            <v>#N/A</v>
          </cell>
          <cell r="AI286" t="e">
            <v>#N/A</v>
          </cell>
          <cell r="AJ286" t="e">
            <v>#N/A</v>
          </cell>
          <cell r="AK286" t="e">
            <v>#N/A</v>
          </cell>
          <cell r="AL286" t="e">
            <v>#N/A</v>
          </cell>
          <cell r="AM286" t="e">
            <v>#N/A</v>
          </cell>
          <cell r="AN286" t="e">
            <v>#N/A</v>
          </cell>
          <cell r="AO286" t="e">
            <v>#N/A</v>
          </cell>
          <cell r="AP286" t="e">
            <v>#N/A</v>
          </cell>
          <cell r="AQ286" t="e">
            <v>#N/A</v>
          </cell>
          <cell r="AR286" t="e">
            <v>#N/A</v>
          </cell>
          <cell r="AS286" t="e">
            <v>#N/A</v>
          </cell>
          <cell r="AT286" t="e">
            <v>#N/A</v>
          </cell>
          <cell r="AU286" t="e">
            <v>#N/A</v>
          </cell>
          <cell r="AV286" t="e">
            <v>#N/A</v>
          </cell>
          <cell r="AW286" t="e">
            <v>#N/A</v>
          </cell>
          <cell r="AX286" t="e">
            <v>#N/A</v>
          </cell>
          <cell r="AY286" t="e">
            <v>#N/A</v>
          </cell>
          <cell r="AZ286" t="e">
            <v>#N/A</v>
          </cell>
          <cell r="BA286" t="e">
            <v>#N/A</v>
          </cell>
          <cell r="BB286" t="e">
            <v>#N/A</v>
          </cell>
          <cell r="BC286" t="e">
            <v>#N/A</v>
          </cell>
          <cell r="BD286" t="e">
            <v>#N/A</v>
          </cell>
          <cell r="BE286" t="e">
            <v>#N/A</v>
          </cell>
          <cell r="BF286" t="e">
            <v>#N/A</v>
          </cell>
          <cell r="BG286" t="e">
            <v>#N/A</v>
          </cell>
          <cell r="BH286" t="e">
            <v>#N/A</v>
          </cell>
          <cell r="BI286" t="e">
            <v>#N/A</v>
          </cell>
          <cell r="BJ286" t="e">
            <v>#N/A</v>
          </cell>
          <cell r="BK286" t="e">
            <v>#N/A</v>
          </cell>
          <cell r="BL286" t="e">
            <v>#N/A</v>
          </cell>
          <cell r="BM286" t="e">
            <v>#N/A</v>
          </cell>
          <cell r="BN286" t="e">
            <v>#N/A</v>
          </cell>
          <cell r="BO286" t="e">
            <v>#N/A</v>
          </cell>
          <cell r="BP286" t="e">
            <v>#N/A</v>
          </cell>
          <cell r="BQ286" t="e">
            <v>#N/A</v>
          </cell>
          <cell r="BR286" t="e">
            <v>#N/A</v>
          </cell>
          <cell r="BS286" t="e">
            <v>#N/A</v>
          </cell>
          <cell r="BT286" t="e">
            <v>#N/A</v>
          </cell>
          <cell r="BU286" t="e">
            <v>#N/A</v>
          </cell>
          <cell r="BV286" t="e">
            <v>#N/A</v>
          </cell>
          <cell r="BW286" t="e">
            <v>#N/A</v>
          </cell>
          <cell r="BX286" t="e">
            <v>#N/A</v>
          </cell>
          <cell r="BY286" t="e">
            <v>#N/A</v>
          </cell>
          <cell r="BZ286" t="e">
            <v>#N/A</v>
          </cell>
          <cell r="CA286" t="e">
            <v>#N/A</v>
          </cell>
          <cell r="CB286" t="e">
            <v>#N/A</v>
          </cell>
          <cell r="CC286" t="e">
            <v>#N/A</v>
          </cell>
          <cell r="CD286" t="e">
            <v>#N/A</v>
          </cell>
          <cell r="CE286" t="e">
            <v>#N/A</v>
          </cell>
          <cell r="CF286" t="e">
            <v>#N/A</v>
          </cell>
          <cell r="CG286" t="e">
            <v>#N/A</v>
          </cell>
          <cell r="CH286" t="e">
            <v>#N/A</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nd Market Developments"/>
      <sheetName val="Update Dates Sheet"/>
      <sheetName val="Summary&amp;Market Developments"/>
      <sheetName val="Overview by Business Unit"/>
      <sheetName val="Risk Rating Overview"/>
      <sheetName val="Customer Segment Overview"/>
      <sheetName val="Industry Distribution"/>
      <sheetName val="Top 25 Corporates"/>
      <sheetName val="Counterparties"/>
      <sheetName val="Top 25 Counterparties"/>
      <sheetName val="Country Exposure by Country"/>
      <sheetName val="Risk Rating Mitigation_Org."/>
      <sheetName val="Risk rating Mitigation_Out."/>
      <sheetName val="Region Topic"/>
    </sheetNames>
    <sheetDataSet>
      <sheetData sheetId="0"/>
      <sheetData sheetId="1" refreshError="1">
        <row r="5">
          <cell r="C5">
            <v>39507</v>
          </cell>
        </row>
        <row r="7">
          <cell r="C7">
            <v>39141</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Checks"/>
      <sheetName val="181 Grp"/>
      <sheetName val="182 Bank"/>
      <sheetName val="183 EurAsia"/>
      <sheetName val="184 Ins US"/>
      <sheetName val="Voor 12 Assets"/>
      <sheetName val="Grp"/>
      <sheetName val="Bnk"/>
      <sheetName val="Bnk inp"/>
      <sheetName val="Bnk Retr"/>
      <sheetName val="Europe"/>
      <sheetName val="ABS Europe"/>
      <sheetName val="Src Europe"/>
      <sheetName val="US"/>
      <sheetName val="ABS US"/>
      <sheetName val="Src US"/>
      <sheetName val="Recon QR"/>
    </sheetNames>
    <sheetDataSet>
      <sheetData sheetId="0">
        <row r="1">
          <cell r="B1" t="str">
            <v>ACTUALS</v>
          </cell>
        </row>
        <row r="2">
          <cell r="B2">
            <v>2013</v>
          </cell>
        </row>
        <row r="3">
          <cell r="B3" t="str">
            <v>dec</v>
          </cell>
        </row>
        <row r="4">
          <cell r="B4" t="str">
            <v>YTD</v>
          </cell>
        </row>
        <row r="5">
          <cell r="B5" t="str">
            <v>EUR Total</v>
          </cell>
        </row>
        <row r="6">
          <cell r="B6" t="str">
            <v>[ICP Top]</v>
          </cell>
        </row>
        <row r="7">
          <cell r="B7" t="str">
            <v>IFRS_FA_TOT</v>
          </cell>
        </row>
        <row r="9">
          <cell r="B9" t="str">
            <v>TopCustom3</v>
          </cell>
        </row>
        <row r="10">
          <cell r="B10" t="str">
            <v>[None]</v>
          </cell>
        </row>
        <row r="11">
          <cell r="B11" t="str">
            <v>31 December 2013</v>
          </cell>
        </row>
        <row r="12">
          <cell r="B12" t="str">
            <v>1000000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
      <sheetName val="Summary"/>
      <sheetName val="Combo book"/>
      <sheetName val="Combined"/>
      <sheetName val="ALCO"/>
      <sheetName val="RETAIL"/>
      <sheetName val="Retail Asset"/>
      <sheetName val="Retail Liability"/>
      <sheetName val="ALCO Asset"/>
      <sheetName val="ALCO Liability"/>
      <sheetName val="Investments"/>
      <sheetName val="CMBS"/>
      <sheetName val="CMO"/>
      <sheetName val="MBS 2"/>
      <sheetName val="Fxd Rate Mtge"/>
      <sheetName val="ARMs"/>
      <sheetName val="FHLB Advances"/>
      <sheetName val="retail portfolios"/>
    </sheetNames>
    <sheetDataSet>
      <sheetData sheetId="0" refreshError="1"/>
      <sheetData sheetId="1" refreshError="1"/>
      <sheetData sheetId="2"/>
      <sheetData sheetId="3"/>
      <sheetData sheetId="4"/>
      <sheetData sheetId="5"/>
      <sheetData sheetId="6"/>
      <sheetData sheetId="7" refreshError="1"/>
      <sheetData sheetId="8"/>
      <sheetData sheetId="9"/>
      <sheetData sheetId="10"/>
      <sheetData sheetId="11"/>
      <sheetData sheetId="12" refreshError="1"/>
      <sheetData sheetId="13" refreshError="1"/>
      <sheetData sheetId="14"/>
      <sheetData sheetId="15"/>
      <sheetData sheetId="16" refreshError="1"/>
      <sheetData sheetId="17" refreshError="1"/>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Output"/>
      <sheetName val="Scn_Crv_Input"/>
      <sheetName val="Macro"/>
      <sheetName val="Test_Horiz_Crv"/>
      <sheetName val="Crv_Chart"/>
    </sheetNames>
    <sheetDataSet>
      <sheetData sheetId="0"/>
      <sheetData sheetId="1"/>
      <sheetData sheetId="2" refreshError="1">
        <row r="3">
          <cell r="G3" t="str">
            <v>1 Mo</v>
          </cell>
          <cell r="H3">
            <v>5.1239999999999997</v>
          </cell>
        </row>
        <row r="4">
          <cell r="G4" t="str">
            <v>3 Mo</v>
          </cell>
          <cell r="H4">
            <v>5.2290000000000001</v>
          </cell>
        </row>
        <row r="5">
          <cell r="G5" t="str">
            <v>6 Mo</v>
          </cell>
          <cell r="H5">
            <v>5.133</v>
          </cell>
        </row>
        <row r="6">
          <cell r="G6" t="str">
            <v>1 Yr</v>
          </cell>
          <cell r="H6">
            <v>4.9009999999999998</v>
          </cell>
        </row>
        <row r="7">
          <cell r="G7" t="str">
            <v>2 Yr</v>
          </cell>
          <cell r="H7">
            <v>4.657</v>
          </cell>
        </row>
        <row r="8">
          <cell r="G8" t="str">
            <v>3 Yr</v>
          </cell>
          <cell r="H8">
            <v>4.7169999999999996</v>
          </cell>
        </row>
        <row r="9">
          <cell r="G9" t="str">
            <v>4 Yr</v>
          </cell>
          <cell r="H9">
            <v>4.7939999999999996</v>
          </cell>
        </row>
        <row r="10">
          <cell r="G10" t="str">
            <v>5 Yr</v>
          </cell>
          <cell r="H10">
            <v>4.8849999999999998</v>
          </cell>
        </row>
        <row r="11">
          <cell r="G11" t="str">
            <v>7 Yr</v>
          </cell>
          <cell r="H11">
            <v>5.0419999999999998</v>
          </cell>
        </row>
        <row r="12">
          <cell r="G12" t="str">
            <v>10Yr</v>
          </cell>
          <cell r="H12">
            <v>5.2110000000000003</v>
          </cell>
        </row>
        <row r="13">
          <cell r="G13" t="str">
            <v>20Yr</v>
          </cell>
          <cell r="H13">
            <v>5.431</v>
          </cell>
        </row>
        <row r="14">
          <cell r="G14" t="str">
            <v>30Yr</v>
          </cell>
          <cell r="H14">
            <v>5.4480000000000004</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47"/>
  <sheetViews>
    <sheetView showGridLines="0" tabSelected="1" view="pageBreakPreview" zoomScale="70" zoomScaleNormal="85" zoomScaleSheetLayoutView="70" zoomScalePageLayoutView="55" workbookViewId="0">
      <selection activeCell="C43" sqref="C43"/>
    </sheetView>
  </sheetViews>
  <sheetFormatPr defaultRowHeight="12.75"/>
  <cols>
    <col min="1" max="1" width="1.85546875" style="11" customWidth="1"/>
    <col min="2" max="2" width="65.7109375" style="11" customWidth="1"/>
    <col min="3" max="3" width="107.7109375" style="11" customWidth="1"/>
    <col min="4" max="4" width="3.7109375" style="2" customWidth="1"/>
    <col min="5" max="16384" width="9.140625" style="11"/>
  </cols>
  <sheetData>
    <row r="1" spans="1:35" s="10" customFormat="1" ht="49.5" customHeight="1">
      <c r="B1" s="9"/>
    </row>
    <row r="2" spans="1:35" ht="39.950000000000003" customHeight="1">
      <c r="A2" s="930" t="s">
        <v>295</v>
      </c>
      <c r="B2" s="931"/>
      <c r="C2" s="931"/>
      <c r="D2" s="25"/>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5" customHeight="1">
      <c r="A3" s="160"/>
      <c r="B3" s="160"/>
      <c r="C3" s="161"/>
      <c r="D3" s="25"/>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s="5" customFormat="1" ht="20.100000000000001" customHeight="1">
      <c r="B4" s="40"/>
      <c r="C4" s="40"/>
      <c r="D4" s="41"/>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35" s="5" customFormat="1" ht="20.100000000000001" customHeight="1">
      <c r="A5" s="934" t="s">
        <v>21</v>
      </c>
      <c r="B5" s="935"/>
      <c r="C5" s="935"/>
      <c r="D5" s="3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row>
    <row r="6" spans="1:35" s="5" customFormat="1" ht="15.95" customHeight="1">
      <c r="A6" s="8" t="s">
        <v>22</v>
      </c>
      <c r="B6" s="932" t="s">
        <v>23</v>
      </c>
      <c r="C6" s="932"/>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s="5" customFormat="1" ht="32.25" customHeight="1">
      <c r="A7" s="29" t="s">
        <v>22</v>
      </c>
      <c r="B7" s="932" t="s">
        <v>24</v>
      </c>
      <c r="C7" s="93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s="5" customFormat="1" ht="31.5" customHeight="1">
      <c r="A8" s="29" t="s">
        <v>22</v>
      </c>
      <c r="B8" s="936" t="s">
        <v>25</v>
      </c>
      <c r="C8" s="936"/>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5" s="5" customFormat="1" ht="47.25" customHeight="1">
      <c r="A9" s="29" t="s">
        <v>229</v>
      </c>
      <c r="B9" s="933" t="s">
        <v>231</v>
      </c>
      <c r="C9" s="933"/>
      <c r="D9" s="43"/>
      <c r="E9" s="43"/>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1:35" s="5" customFormat="1" ht="47.25" customHeight="1">
      <c r="A10" s="29" t="s">
        <v>229</v>
      </c>
      <c r="B10" s="933" t="s">
        <v>273</v>
      </c>
      <c r="C10" s="933"/>
      <c r="D10" s="43"/>
      <c r="E10" s="43"/>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s="5" customFormat="1" ht="30.75" customHeight="1">
      <c r="A11" s="29" t="s">
        <v>229</v>
      </c>
      <c r="B11" s="933" t="s">
        <v>530</v>
      </c>
      <c r="C11" s="933"/>
      <c r="D11" s="43"/>
      <c r="E11" s="43"/>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row>
    <row r="12" spans="1:35" s="5" customFormat="1" ht="15.95" customHeight="1">
      <c r="A12" s="8" t="s">
        <v>229</v>
      </c>
      <c r="B12" s="927" t="s">
        <v>26</v>
      </c>
      <c r="C12" s="927"/>
      <c r="D12" s="51"/>
      <c r="E12" s="51"/>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5" s="5" customFormat="1" ht="15.95" customHeight="1">
      <c r="A13" s="8" t="s">
        <v>229</v>
      </c>
      <c r="B13" s="927" t="s">
        <v>27</v>
      </c>
      <c r="C13" s="927"/>
      <c r="D13" s="51"/>
      <c r="E13" s="51"/>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row>
    <row r="14" spans="1:35" s="5" customFormat="1" ht="7.5" customHeight="1">
      <c r="B14" s="42"/>
      <c r="C14" s="45"/>
      <c r="D14" s="43"/>
      <c r="E14" s="43"/>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5" s="5" customFormat="1" ht="20.100000000000001" customHeight="1">
      <c r="A15" s="934" t="s">
        <v>52</v>
      </c>
      <c r="B15" s="935"/>
      <c r="C15" s="935"/>
      <c r="D15" s="3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row>
    <row r="16" spans="1:35" s="5" customFormat="1" ht="15.95" customHeight="1">
      <c r="A16" s="8" t="s">
        <v>22</v>
      </c>
      <c r="B16" s="932" t="s">
        <v>292</v>
      </c>
      <c r="C16" s="932"/>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row>
    <row r="17" spans="1:35" s="5" customFormat="1" ht="15.95" customHeight="1">
      <c r="A17" s="8"/>
      <c r="B17" s="53"/>
      <c r="C17" s="53"/>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row>
    <row r="18" spans="1:35" s="5" customFormat="1" ht="20.100000000000001" customHeight="1">
      <c r="A18" s="934" t="s">
        <v>0</v>
      </c>
      <c r="B18" s="935"/>
      <c r="C18" s="935"/>
      <c r="D18" s="43"/>
      <c r="E18" s="43"/>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row>
    <row r="19" spans="1:35" s="5" customFormat="1" ht="15.75" customHeight="1">
      <c r="A19" s="8" t="s">
        <v>22</v>
      </c>
      <c r="B19" s="927" t="s">
        <v>29</v>
      </c>
      <c r="C19" s="927"/>
      <c r="D19" s="42"/>
      <c r="E19" s="42"/>
    </row>
    <row r="20" spans="1:35" s="5" customFormat="1" ht="15.75" customHeight="1">
      <c r="A20" s="8" t="s">
        <v>22</v>
      </c>
      <c r="B20" s="927" t="s">
        <v>31</v>
      </c>
      <c r="C20" s="927"/>
      <c r="D20" s="44"/>
      <c r="E20" s="44"/>
    </row>
    <row r="21" spans="1:35" s="5" customFormat="1" ht="15.75" customHeight="1">
      <c r="A21" s="8" t="s">
        <v>22</v>
      </c>
      <c r="B21" s="927" t="s">
        <v>30</v>
      </c>
      <c r="C21" s="927"/>
      <c r="D21" s="44"/>
      <c r="E21" s="44"/>
    </row>
    <row r="22" spans="1:35" s="5" customFormat="1" ht="15.75" customHeight="1">
      <c r="A22" s="8" t="s">
        <v>22</v>
      </c>
      <c r="B22" s="927" t="s">
        <v>28</v>
      </c>
      <c r="C22" s="927"/>
      <c r="D22" s="44"/>
      <c r="E22" s="44"/>
    </row>
    <row r="23" spans="1:35" s="5" customFormat="1" ht="15.75" customHeight="1">
      <c r="A23" s="8" t="s">
        <v>22</v>
      </c>
      <c r="B23" s="927" t="s">
        <v>294</v>
      </c>
      <c r="C23" s="927"/>
      <c r="D23" s="44"/>
      <c r="E23" s="44"/>
    </row>
    <row r="24" spans="1:35" s="5" customFormat="1" ht="15.75" customHeight="1">
      <c r="A24" s="8" t="s">
        <v>22</v>
      </c>
      <c r="B24" s="927" t="s">
        <v>49</v>
      </c>
      <c r="C24" s="927"/>
      <c r="D24" s="51"/>
      <c r="E24" s="51"/>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row>
    <row r="25" spans="1:35" s="5" customFormat="1" ht="15.75" customHeight="1">
      <c r="A25" s="8" t="s">
        <v>22</v>
      </c>
      <c r="B25" s="927" t="s">
        <v>505</v>
      </c>
      <c r="C25" s="927"/>
      <c r="D25" s="44"/>
      <c r="E25" s="44"/>
    </row>
    <row r="26" spans="1:35" ht="15.75" customHeight="1">
      <c r="A26" s="8" t="s">
        <v>22</v>
      </c>
      <c r="B26" s="929" t="s">
        <v>51</v>
      </c>
      <c r="C26" s="929"/>
    </row>
    <row r="27" spans="1:35" ht="15.75" customHeight="1">
      <c r="A27" s="8" t="s">
        <v>22</v>
      </c>
      <c r="B27" s="929" t="s">
        <v>506</v>
      </c>
      <c r="C27" s="929"/>
    </row>
    <row r="28" spans="1:35" ht="15.75" customHeight="1">
      <c r="A28" s="8" t="s">
        <v>22</v>
      </c>
      <c r="B28" s="929" t="s">
        <v>507</v>
      </c>
      <c r="C28" s="929"/>
    </row>
    <row r="29" spans="1:35" ht="15.75" customHeight="1">
      <c r="A29" s="8" t="s">
        <v>22</v>
      </c>
      <c r="B29" s="928" t="s">
        <v>256</v>
      </c>
      <c r="C29" s="928"/>
    </row>
    <row r="30" spans="1:35" ht="15.75">
      <c r="A30" s="8" t="s">
        <v>22</v>
      </c>
      <c r="B30" s="52" t="s">
        <v>50</v>
      </c>
    </row>
    <row r="31" spans="1:35" ht="19.5" customHeight="1">
      <c r="A31" s="927"/>
      <c r="B31" s="927"/>
      <c r="C31" s="46"/>
    </row>
    <row r="32" spans="1:35" ht="30.95" customHeight="1"/>
    <row r="47" spans="11:11">
      <c r="K47" s="11" t="s">
        <v>18</v>
      </c>
    </row>
  </sheetData>
  <mergeCells count="25">
    <mergeCell ref="A2:C2"/>
    <mergeCell ref="B21:C21"/>
    <mergeCell ref="B19:C19"/>
    <mergeCell ref="B6:C6"/>
    <mergeCell ref="B9:C9"/>
    <mergeCell ref="B12:C12"/>
    <mergeCell ref="B13:C13"/>
    <mergeCell ref="A15:C15"/>
    <mergeCell ref="B16:C16"/>
    <mergeCell ref="B8:C8"/>
    <mergeCell ref="A5:C5"/>
    <mergeCell ref="A18:C18"/>
    <mergeCell ref="B7:C7"/>
    <mergeCell ref="B10:C10"/>
    <mergeCell ref="B11:C11"/>
    <mergeCell ref="A31:B31"/>
    <mergeCell ref="B24:C24"/>
    <mergeCell ref="B20:C20"/>
    <mergeCell ref="B23:C23"/>
    <mergeCell ref="B22:C22"/>
    <mergeCell ref="B29:C29"/>
    <mergeCell ref="B25:C25"/>
    <mergeCell ref="B26:C26"/>
    <mergeCell ref="B27:C27"/>
    <mergeCell ref="B28:C28"/>
  </mergeCells>
  <phoneticPr fontId="3" type="noConversion"/>
  <pageMargins left="0.55118110236220497" right="0.35433070866141703" top="0.59055118110236204" bottom="0.98425196850393704" header="0.118110236220472" footer="0.511811023622047"/>
  <pageSetup paperSize="9" scale="78"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T40"/>
  <sheetViews>
    <sheetView showZeros="0" view="pageBreakPreview" zoomScale="70" zoomScaleNormal="70" zoomScaleSheetLayoutView="70" workbookViewId="0">
      <selection activeCell="A2" sqref="A2:I32"/>
    </sheetView>
  </sheetViews>
  <sheetFormatPr defaultColWidth="9.140625" defaultRowHeight="12.75"/>
  <cols>
    <col min="1" max="1" width="62.28515625" style="11" customWidth="1"/>
    <col min="2" max="2" width="14.7109375" style="55" customWidth="1"/>
    <col min="3" max="6" width="14.7109375" style="11" customWidth="1"/>
    <col min="7" max="8" width="14.7109375" style="55" customWidth="1"/>
    <col min="9" max="9" width="14.7109375" style="2" customWidth="1"/>
    <col min="10" max="10" width="4.140625" style="11" customWidth="1"/>
    <col min="11" max="11" width="12.7109375" style="2" customWidth="1"/>
    <col min="12" max="12" width="12.7109375" style="11" customWidth="1"/>
    <col min="13" max="13" width="12.7109375" style="55" customWidth="1"/>
    <col min="14" max="14" width="3.7109375" style="11" customWidth="1"/>
    <col min="15" max="16384" width="9.140625" style="11"/>
  </cols>
  <sheetData>
    <row r="1" spans="1:13" s="336" customFormat="1" ht="50.1" customHeight="1">
      <c r="A1" s="335"/>
    </row>
    <row r="2" spans="1:13" ht="39.950000000000003" customHeight="1">
      <c r="A2" s="925" t="s">
        <v>527</v>
      </c>
      <c r="B2" s="11"/>
      <c r="C2" s="2"/>
      <c r="D2" s="2"/>
      <c r="G2" s="11"/>
      <c r="H2" s="337"/>
      <c r="K2" s="11"/>
      <c r="M2" s="11"/>
    </row>
    <row r="3" spans="1:13" ht="2.1" customHeight="1">
      <c r="A3" s="338"/>
      <c r="B3" s="339"/>
      <c r="C3" s="340"/>
      <c r="D3" s="340"/>
      <c r="E3" s="339"/>
      <c r="F3" s="339"/>
      <c r="G3" s="339"/>
      <c r="H3" s="339"/>
      <c r="I3" s="340"/>
      <c r="K3" s="11"/>
      <c r="M3" s="11"/>
    </row>
    <row r="4" spans="1:13" s="5" customFormat="1" ht="20.100000000000001" customHeight="1">
      <c r="A4" s="59"/>
      <c r="B4" s="59"/>
      <c r="C4" s="59"/>
      <c r="D4" s="59"/>
      <c r="E4" s="8"/>
      <c r="F4" s="8"/>
      <c r="G4" s="8"/>
      <c r="H4" s="8"/>
      <c r="I4" s="59"/>
    </row>
    <row r="5" spans="1:13" s="5" customFormat="1" ht="20.100000000000001" customHeight="1">
      <c r="A5" s="341" t="s">
        <v>285</v>
      </c>
      <c r="B5" s="341"/>
      <c r="C5" s="341"/>
      <c r="D5" s="341"/>
      <c r="E5" s="341"/>
      <c r="F5" s="341"/>
      <c r="G5" s="341"/>
      <c r="H5" s="341"/>
      <c r="I5" s="341"/>
      <c r="J5" s="4"/>
    </row>
    <row r="6" spans="1:13" s="5" customFormat="1" ht="32.1" customHeight="1">
      <c r="A6" s="342"/>
      <c r="B6" s="343" t="s">
        <v>227</v>
      </c>
      <c r="C6" s="344" t="s">
        <v>220</v>
      </c>
      <c r="D6" s="344" t="s">
        <v>219</v>
      </c>
      <c r="E6" s="957" t="s">
        <v>218</v>
      </c>
      <c r="F6" s="957"/>
      <c r="G6" s="344" t="s">
        <v>217</v>
      </c>
      <c r="H6" s="957" t="s">
        <v>1</v>
      </c>
      <c r="I6" s="958"/>
      <c r="J6" s="4"/>
    </row>
    <row r="7" spans="1:13" s="146" customFormat="1" ht="32.1" customHeight="1">
      <c r="A7" s="345" t="s">
        <v>15</v>
      </c>
      <c r="B7" s="346" t="s">
        <v>216</v>
      </c>
      <c r="C7" s="347" t="s">
        <v>216</v>
      </c>
      <c r="D7" s="347" t="s">
        <v>216</v>
      </c>
      <c r="E7" s="347" t="s">
        <v>216</v>
      </c>
      <c r="F7" s="347" t="s">
        <v>215</v>
      </c>
      <c r="G7" s="347" t="s">
        <v>216</v>
      </c>
      <c r="H7" s="347" t="s">
        <v>216</v>
      </c>
      <c r="I7" s="899" t="s">
        <v>215</v>
      </c>
      <c r="J7" s="148"/>
    </row>
    <row r="8" spans="1:13" ht="15.95" customHeight="1">
      <c r="A8" s="348" t="s">
        <v>264</v>
      </c>
      <c r="B8" s="349">
        <v>3.1</v>
      </c>
      <c r="C8" s="349">
        <v>21.9</v>
      </c>
      <c r="D8" s="349">
        <v>3.1</v>
      </c>
      <c r="E8" s="349">
        <v>130.5</v>
      </c>
      <c r="F8" s="349">
        <v>3.9</v>
      </c>
      <c r="G8" s="349">
        <v>1.4</v>
      </c>
      <c r="H8" s="349">
        <v>160</v>
      </c>
      <c r="I8" s="900">
        <v>3.6</v>
      </c>
      <c r="J8" s="2"/>
      <c r="M8" s="11"/>
    </row>
    <row r="9" spans="1:13" s="5" customFormat="1" ht="15.95" customHeight="1">
      <c r="A9" s="350" t="s">
        <v>226</v>
      </c>
      <c r="B9" s="351">
        <v>0</v>
      </c>
      <c r="C9" s="351">
        <v>3.7</v>
      </c>
      <c r="D9" s="351">
        <v>0</v>
      </c>
      <c r="E9" s="351">
        <v>95.9</v>
      </c>
      <c r="F9" s="351">
        <v>3.2</v>
      </c>
      <c r="G9" s="351">
        <v>0.6</v>
      </c>
      <c r="H9" s="351">
        <v>100.2</v>
      </c>
      <c r="I9" s="901">
        <v>3.1</v>
      </c>
      <c r="J9" s="4"/>
    </row>
    <row r="10" spans="1:13" s="5" customFormat="1" ht="15.95" customHeight="1">
      <c r="A10" s="350" t="s">
        <v>228</v>
      </c>
      <c r="B10" s="351">
        <v>3.1</v>
      </c>
      <c r="C10" s="351">
        <v>4.5</v>
      </c>
      <c r="D10" s="351">
        <v>2.6</v>
      </c>
      <c r="E10" s="351">
        <v>8.9</v>
      </c>
      <c r="F10" s="351">
        <v>0.1</v>
      </c>
      <c r="G10" s="351">
        <v>0</v>
      </c>
      <c r="H10" s="351">
        <v>19.100000000000001</v>
      </c>
      <c r="I10" s="901">
        <v>0.1</v>
      </c>
      <c r="J10" s="4"/>
    </row>
    <row r="11" spans="1:13" s="5" customFormat="1" ht="15.95" customHeight="1">
      <c r="A11" s="350" t="s">
        <v>225</v>
      </c>
      <c r="B11" s="351">
        <v>0</v>
      </c>
      <c r="C11" s="351">
        <v>0.1</v>
      </c>
      <c r="D11" s="351">
        <v>0.1</v>
      </c>
      <c r="E11" s="351">
        <v>16.2</v>
      </c>
      <c r="F11" s="351">
        <v>0.3</v>
      </c>
      <c r="G11" s="351">
        <v>0.5</v>
      </c>
      <c r="H11" s="351">
        <v>16.900000000000002</v>
      </c>
      <c r="I11" s="901">
        <v>0.3</v>
      </c>
      <c r="J11" s="4"/>
    </row>
    <row r="12" spans="1:13" s="5" customFormat="1" ht="15.95" customHeight="1">
      <c r="A12" s="350" t="s">
        <v>224</v>
      </c>
      <c r="B12" s="351">
        <v>0</v>
      </c>
      <c r="C12" s="351">
        <v>0.8</v>
      </c>
      <c r="D12" s="351">
        <v>0</v>
      </c>
      <c r="E12" s="351">
        <v>8</v>
      </c>
      <c r="F12" s="351">
        <v>0.3</v>
      </c>
      <c r="G12" s="351">
        <v>0.1</v>
      </c>
      <c r="H12" s="351">
        <v>8.9</v>
      </c>
      <c r="I12" s="901">
        <v>0.3</v>
      </c>
      <c r="J12" s="4"/>
    </row>
    <row r="13" spans="1:13" s="5" customFormat="1" ht="15.95" customHeight="1">
      <c r="A13" s="350" t="s">
        <v>254</v>
      </c>
      <c r="B13" s="351">
        <v>0</v>
      </c>
      <c r="C13" s="351">
        <v>12.8</v>
      </c>
      <c r="D13" s="351">
        <v>0.4</v>
      </c>
      <c r="E13" s="351">
        <v>1.5</v>
      </c>
      <c r="F13" s="351">
        <v>0</v>
      </c>
      <c r="G13" s="351">
        <v>0.2</v>
      </c>
      <c r="H13" s="351">
        <v>14.9</v>
      </c>
      <c r="I13" s="901">
        <v>-0.2</v>
      </c>
      <c r="J13" s="4"/>
    </row>
    <row r="14" spans="1:13" s="55" customFormat="1" ht="15.95" customHeight="1">
      <c r="A14" s="352" t="s">
        <v>223</v>
      </c>
      <c r="B14" s="351">
        <v>0</v>
      </c>
      <c r="C14" s="351">
        <v>0</v>
      </c>
      <c r="D14" s="351">
        <v>0</v>
      </c>
      <c r="E14" s="351">
        <v>3.9</v>
      </c>
      <c r="F14" s="351">
        <v>2</v>
      </c>
      <c r="G14" s="351"/>
      <c r="H14" s="351">
        <f>+E14</f>
        <v>3.9</v>
      </c>
      <c r="I14" s="901">
        <v>2</v>
      </c>
      <c r="J14" s="61"/>
      <c r="K14" s="61"/>
    </row>
    <row r="15" spans="1:13" s="55" customFormat="1" ht="15.95" customHeight="1">
      <c r="A15" s="353" t="s">
        <v>222</v>
      </c>
      <c r="B15" s="351">
        <v>0</v>
      </c>
      <c r="C15" s="351">
        <v>0</v>
      </c>
      <c r="D15" s="351">
        <v>0</v>
      </c>
      <c r="E15" s="351">
        <v>3.5</v>
      </c>
      <c r="F15" s="351"/>
      <c r="G15" s="351"/>
      <c r="H15" s="351">
        <f>+E15</f>
        <v>3.5</v>
      </c>
      <c r="I15" s="901">
        <v>0</v>
      </c>
      <c r="J15" s="61"/>
      <c r="K15" s="61"/>
    </row>
    <row r="16" spans="1:13" s="55" customFormat="1" ht="15.95" customHeight="1">
      <c r="A16" s="354" t="s">
        <v>221</v>
      </c>
      <c r="B16" s="355">
        <v>3.1</v>
      </c>
      <c r="C16" s="356">
        <v>21.9</v>
      </c>
      <c r="D16" s="356">
        <v>3.1</v>
      </c>
      <c r="E16" s="356">
        <v>137.9</v>
      </c>
      <c r="F16" s="356">
        <v>5.9</v>
      </c>
      <c r="G16" s="356">
        <v>1.4</v>
      </c>
      <c r="H16" s="356">
        <v>167.4</v>
      </c>
      <c r="I16" s="902">
        <v>5.6000000000000005</v>
      </c>
      <c r="J16" s="61"/>
      <c r="K16" s="61"/>
    </row>
    <row r="17" spans="1:254" s="55" customFormat="1" ht="15.95" customHeight="1">
      <c r="A17" s="28" t="s">
        <v>262</v>
      </c>
      <c r="B17" s="357"/>
      <c r="C17" s="357"/>
      <c r="D17" s="357"/>
      <c r="E17" s="357"/>
      <c r="F17" s="357"/>
      <c r="G17" s="357"/>
      <c r="H17" s="357"/>
      <c r="I17" s="357"/>
      <c r="J17" s="61"/>
      <c r="K17" s="61"/>
    </row>
    <row r="18" spans="1:254" s="55" customFormat="1" ht="15.95" customHeight="1">
      <c r="A18" s="156" t="str">
        <f>+"ABS in Loans and advances had EUR "&amp;ABS(C31)&amp;" billion "&amp;IF(C31&lt;0,"negative",)&amp;" revaluation reserve after tax - see table below"</f>
        <v>ABS in Loans and advances had EUR 0.2 billion negative revaluation reserve after tax - see table below</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c r="GK18" s="358"/>
      <c r="GL18" s="358"/>
      <c r="GM18" s="358"/>
      <c r="GN18" s="358"/>
      <c r="GO18" s="358"/>
      <c r="GP18" s="358"/>
      <c r="GQ18" s="358"/>
      <c r="GR18" s="358"/>
      <c r="GS18" s="358"/>
      <c r="GT18" s="358"/>
      <c r="GU18" s="358"/>
      <c r="GV18" s="358"/>
      <c r="GW18" s="358"/>
      <c r="GX18" s="358"/>
      <c r="GY18" s="358"/>
      <c r="GZ18" s="358"/>
      <c r="HA18" s="358"/>
      <c r="HB18" s="358"/>
      <c r="HC18" s="358"/>
      <c r="HD18" s="358"/>
      <c r="HE18" s="358"/>
      <c r="HF18" s="358"/>
      <c r="HG18" s="358"/>
      <c r="HH18" s="358"/>
      <c r="HI18" s="358"/>
      <c r="HJ18" s="358"/>
      <c r="HK18" s="358"/>
      <c r="HL18" s="358"/>
      <c r="HM18" s="358"/>
      <c r="HN18" s="358"/>
      <c r="HO18" s="358"/>
      <c r="HP18" s="358"/>
      <c r="HQ18" s="358"/>
      <c r="HR18" s="358"/>
      <c r="HS18" s="358"/>
      <c r="HT18" s="358"/>
      <c r="HU18" s="358"/>
      <c r="HV18" s="358"/>
      <c r="HW18" s="358"/>
      <c r="HX18" s="358"/>
      <c r="HY18" s="358"/>
      <c r="HZ18" s="358"/>
      <c r="IA18" s="358"/>
      <c r="IB18" s="358"/>
      <c r="IC18" s="358"/>
      <c r="ID18" s="358"/>
      <c r="IE18" s="358"/>
      <c r="IF18" s="358"/>
      <c r="IG18" s="358"/>
      <c r="IH18" s="358"/>
      <c r="II18" s="358"/>
      <c r="IJ18" s="358"/>
      <c r="IK18" s="358"/>
      <c r="IL18" s="358"/>
      <c r="IM18" s="358"/>
      <c r="IN18" s="358"/>
      <c r="IO18" s="358"/>
      <c r="IP18" s="358"/>
      <c r="IQ18" s="358"/>
      <c r="IR18" s="358"/>
      <c r="IS18" s="358"/>
      <c r="IT18" s="358"/>
    </row>
    <row r="19" spans="1:254" s="55" customFormat="1" ht="15.95" customHeight="1">
      <c r="A19" s="2"/>
      <c r="B19" s="61"/>
      <c r="C19" s="61"/>
      <c r="D19" s="61"/>
      <c r="E19" s="61"/>
      <c r="F19" s="61"/>
      <c r="G19" s="61"/>
      <c r="H19" s="61"/>
      <c r="I19" s="61"/>
      <c r="J19" s="61"/>
      <c r="K19" s="61"/>
    </row>
    <row r="20" spans="1:254" ht="20.100000000000001" customHeight="1">
      <c r="A20" s="341" t="s">
        <v>286</v>
      </c>
      <c r="B20" s="359"/>
      <c r="C20" s="359"/>
      <c r="D20" s="359"/>
      <c r="E20" s="359"/>
      <c r="F20" s="359"/>
      <c r="G20" s="359"/>
      <c r="H20" s="359"/>
      <c r="I20" s="359"/>
    </row>
    <row r="21" spans="1:254" ht="32.1" customHeight="1">
      <c r="A21" s="360"/>
      <c r="B21" s="959" t="s">
        <v>220</v>
      </c>
      <c r="C21" s="959"/>
      <c r="D21" s="361" t="s">
        <v>219</v>
      </c>
      <c r="E21" s="959" t="s">
        <v>218</v>
      </c>
      <c r="F21" s="959"/>
      <c r="G21" s="361" t="s">
        <v>217</v>
      </c>
      <c r="H21" s="959" t="s">
        <v>1</v>
      </c>
      <c r="I21" s="960"/>
      <c r="J21" s="2"/>
    </row>
    <row r="22" spans="1:254" s="146" customFormat="1" ht="32.1" customHeight="1">
      <c r="A22" s="362" t="s">
        <v>15</v>
      </c>
      <c r="B22" s="363" t="s">
        <v>216</v>
      </c>
      <c r="C22" s="363" t="s">
        <v>215</v>
      </c>
      <c r="D22" s="363" t="s">
        <v>216</v>
      </c>
      <c r="E22" s="363" t="s">
        <v>216</v>
      </c>
      <c r="F22" s="363" t="s">
        <v>215</v>
      </c>
      <c r="G22" s="363" t="s">
        <v>216</v>
      </c>
      <c r="H22" s="363" t="s">
        <v>216</v>
      </c>
      <c r="I22" s="903" t="s">
        <v>215</v>
      </c>
      <c r="J22" s="148"/>
      <c r="K22" s="148"/>
      <c r="M22" s="147"/>
    </row>
    <row r="23" spans="1:254" ht="15.95" customHeight="1">
      <c r="A23" s="11" t="s">
        <v>214</v>
      </c>
      <c r="B23" s="364">
        <v>0</v>
      </c>
      <c r="C23" s="364">
        <v>0</v>
      </c>
      <c r="D23" s="364">
        <v>0</v>
      </c>
      <c r="E23" s="364">
        <v>0.5</v>
      </c>
      <c r="F23" s="364">
        <v>0</v>
      </c>
      <c r="G23" s="364">
        <v>0.1</v>
      </c>
      <c r="H23" s="364">
        <v>0.6</v>
      </c>
      <c r="I23" s="904">
        <v>0</v>
      </c>
      <c r="J23" s="2"/>
    </row>
    <row r="24" spans="1:254" ht="15.95" customHeight="1">
      <c r="A24" s="11" t="s">
        <v>213</v>
      </c>
      <c r="B24" s="365">
        <v>0</v>
      </c>
      <c r="C24" s="365">
        <v>0</v>
      </c>
      <c r="D24" s="365">
        <v>0</v>
      </c>
      <c r="E24" s="365">
        <v>0</v>
      </c>
      <c r="F24" s="365">
        <v>0</v>
      </c>
      <c r="G24" s="365">
        <v>0</v>
      </c>
      <c r="H24" s="365">
        <v>0</v>
      </c>
      <c r="I24" s="905">
        <v>0</v>
      </c>
      <c r="J24" s="2"/>
    </row>
    <row r="25" spans="1:254" ht="15.95" customHeight="1">
      <c r="A25" s="11" t="s">
        <v>212</v>
      </c>
      <c r="B25" s="366"/>
      <c r="C25" s="366">
        <v>0</v>
      </c>
      <c r="D25" s="366">
        <v>0</v>
      </c>
      <c r="E25" s="366">
        <v>0.1</v>
      </c>
      <c r="F25" s="366">
        <v>0</v>
      </c>
      <c r="G25" s="366">
        <v>0</v>
      </c>
      <c r="H25" s="366">
        <v>0.1</v>
      </c>
      <c r="I25" s="906">
        <v>0</v>
      </c>
      <c r="J25" s="2"/>
    </row>
    <row r="26" spans="1:254" ht="15.95" customHeight="1">
      <c r="A26" s="11" t="s">
        <v>211</v>
      </c>
      <c r="B26" s="366">
        <v>0</v>
      </c>
      <c r="C26" s="366">
        <v>0</v>
      </c>
      <c r="D26" s="366">
        <v>0</v>
      </c>
      <c r="E26" s="366">
        <v>0</v>
      </c>
      <c r="F26" s="366">
        <v>0</v>
      </c>
      <c r="G26" s="366">
        <v>0</v>
      </c>
      <c r="H26" s="366">
        <v>0</v>
      </c>
      <c r="I26" s="906">
        <v>0</v>
      </c>
      <c r="J26" s="2"/>
    </row>
    <row r="27" spans="1:254" ht="15.95" customHeight="1">
      <c r="A27" s="11" t="s">
        <v>210</v>
      </c>
      <c r="B27" s="366">
        <v>7.9</v>
      </c>
      <c r="C27" s="366">
        <v>-0.1</v>
      </c>
      <c r="D27" s="366">
        <v>0</v>
      </c>
      <c r="E27" s="366">
        <v>0.4</v>
      </c>
      <c r="F27" s="366">
        <v>0</v>
      </c>
      <c r="G27" s="366">
        <v>0</v>
      </c>
      <c r="H27" s="366">
        <v>8.3000000000000007</v>
      </c>
      <c r="I27" s="906">
        <v>-0.1</v>
      </c>
      <c r="J27" s="2"/>
    </row>
    <row r="28" spans="1:254" ht="15.95" customHeight="1">
      <c r="A28" s="11" t="s">
        <v>209</v>
      </c>
      <c r="B28" s="366">
        <v>0.4</v>
      </c>
      <c r="C28" s="366">
        <v>0</v>
      </c>
      <c r="D28" s="366">
        <v>0</v>
      </c>
      <c r="E28" s="366">
        <v>0</v>
      </c>
      <c r="F28" s="366">
        <v>0</v>
      </c>
      <c r="G28" s="366">
        <v>0</v>
      </c>
      <c r="H28" s="366">
        <v>0.4</v>
      </c>
      <c r="I28" s="906">
        <v>0</v>
      </c>
      <c r="J28" s="2"/>
    </row>
    <row r="29" spans="1:254" ht="15.95" customHeight="1">
      <c r="A29" s="11" t="s">
        <v>208</v>
      </c>
      <c r="B29" s="365">
        <v>0.2</v>
      </c>
      <c r="C29" s="365">
        <v>0</v>
      </c>
      <c r="D29" s="365">
        <v>0</v>
      </c>
      <c r="E29" s="365">
        <v>0</v>
      </c>
      <c r="F29" s="365">
        <v>0</v>
      </c>
      <c r="G29" s="365">
        <v>0.1</v>
      </c>
      <c r="H29" s="365">
        <v>0.4</v>
      </c>
      <c r="I29" s="905">
        <v>0</v>
      </c>
      <c r="J29" s="2"/>
    </row>
    <row r="30" spans="1:254" ht="15.95" customHeight="1">
      <c r="A30" s="11" t="s">
        <v>207</v>
      </c>
      <c r="B30" s="367">
        <v>4.3</v>
      </c>
      <c r="C30" s="367">
        <v>-0.1</v>
      </c>
      <c r="D30" s="367">
        <v>0.4</v>
      </c>
      <c r="E30" s="367">
        <v>0.5</v>
      </c>
      <c r="F30" s="367">
        <v>0</v>
      </c>
      <c r="G30" s="367">
        <v>0</v>
      </c>
      <c r="H30" s="367">
        <v>5.0999999999999996</v>
      </c>
      <c r="I30" s="907">
        <v>-0.1</v>
      </c>
      <c r="J30" s="2"/>
    </row>
    <row r="31" spans="1:254" ht="15.95" customHeight="1">
      <c r="A31" s="368" t="s">
        <v>1</v>
      </c>
      <c r="B31" s="369">
        <v>12.8</v>
      </c>
      <c r="C31" s="369">
        <v>-0.2</v>
      </c>
      <c r="D31" s="369">
        <v>0.4</v>
      </c>
      <c r="E31" s="369">
        <v>1.5</v>
      </c>
      <c r="F31" s="369">
        <v>0</v>
      </c>
      <c r="G31" s="369">
        <v>0.2</v>
      </c>
      <c r="H31" s="369">
        <v>14.9</v>
      </c>
      <c r="I31" s="908">
        <v>-0.2</v>
      </c>
      <c r="J31" s="2"/>
    </row>
    <row r="32" spans="1:254" s="28" customFormat="1" ht="15.75" customHeight="1">
      <c r="A32" s="28" t="s">
        <v>263</v>
      </c>
      <c r="B32" s="62"/>
      <c r="F32" s="11"/>
      <c r="G32" s="55"/>
      <c r="H32" s="55"/>
      <c r="I32" s="2"/>
      <c r="K32" s="2"/>
      <c r="L32" s="11"/>
      <c r="M32" s="55"/>
      <c r="N32" s="11"/>
      <c r="O32" s="11"/>
      <c r="P32" s="11"/>
      <c r="Q32" s="11"/>
      <c r="R32" s="11"/>
      <c r="S32" s="11"/>
      <c r="T32" s="11"/>
      <c r="U32" s="11"/>
      <c r="V32" s="11"/>
      <c r="W32" s="11"/>
      <c r="X32" s="11"/>
      <c r="Y32" s="11"/>
      <c r="Z32" s="11"/>
    </row>
    <row r="33" spans="1:13" ht="15.95" customHeight="1">
      <c r="K33" s="11"/>
      <c r="M33" s="11"/>
    </row>
    <row r="38" spans="1:13" ht="15">
      <c r="A38" s="370"/>
    </row>
    <row r="40" spans="1:13">
      <c r="A40" s="28"/>
    </row>
  </sheetData>
  <mergeCells count="5">
    <mergeCell ref="E6:F6"/>
    <mergeCell ref="H6:I6"/>
    <mergeCell ref="B21:C21"/>
    <mergeCell ref="E21:F21"/>
    <mergeCell ref="H21:I21"/>
  </mergeCells>
  <pageMargins left="0.55118110236220497" right="0.35433070866141703" top="0.59055118110236204" bottom="0.98425196850393704" header="0.118110236220472" footer="0.511811023622047"/>
  <pageSetup paperSize="9" scale="7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X33"/>
  <sheetViews>
    <sheetView showZeros="0" view="pageBreakPreview" zoomScale="70" zoomScaleNormal="75" zoomScaleSheetLayoutView="70" workbookViewId="0"/>
  </sheetViews>
  <sheetFormatPr defaultColWidth="9.140625" defaultRowHeight="12.75"/>
  <cols>
    <col min="1" max="1" width="62.28515625" style="156" customWidth="1"/>
    <col min="2" max="2" width="14.7109375" style="399" customWidth="1"/>
    <col min="3" max="6" width="14.7109375" style="156" customWidth="1"/>
    <col min="7" max="8" width="14.7109375" style="399" customWidth="1"/>
    <col min="9" max="9" width="14.7109375" style="157" customWidth="1"/>
    <col min="10" max="10" width="4.140625" style="375" customWidth="1"/>
    <col min="11" max="11" width="12.7109375" style="156" customWidth="1"/>
    <col min="12" max="12" width="12.7109375" style="399" customWidth="1"/>
    <col min="13" max="13" width="3.7109375" style="156" customWidth="1"/>
    <col min="14" max="16384" width="9.140625" style="156"/>
  </cols>
  <sheetData>
    <row r="1" spans="1:12" s="372" customFormat="1" ht="50.1" customHeight="1">
      <c r="A1" s="371"/>
      <c r="J1" s="373"/>
    </row>
    <row r="2" spans="1:12" ht="39.950000000000003" customHeight="1">
      <c r="A2" s="926" t="s">
        <v>528</v>
      </c>
      <c r="B2" s="156"/>
      <c r="C2" s="157"/>
      <c r="D2" s="157"/>
      <c r="G2" s="156"/>
      <c r="H2" s="374"/>
      <c r="L2" s="156"/>
    </row>
    <row r="3" spans="1:12" ht="2.1" customHeight="1">
      <c r="A3" s="376"/>
      <c r="B3" s="377"/>
      <c r="C3" s="378"/>
      <c r="D3" s="378"/>
      <c r="E3" s="377"/>
      <c r="F3" s="377"/>
      <c r="G3" s="377"/>
      <c r="H3" s="377"/>
      <c r="I3" s="378"/>
      <c r="L3" s="156"/>
    </row>
    <row r="4" spans="1:12" s="381" customFormat="1" ht="20.100000000000001" customHeight="1">
      <c r="A4" s="379"/>
      <c r="B4" s="379"/>
      <c r="C4" s="379"/>
      <c r="D4" s="379"/>
      <c r="E4" s="379"/>
      <c r="F4" s="379"/>
      <c r="G4" s="379"/>
      <c r="H4" s="379"/>
      <c r="I4" s="379"/>
      <c r="J4" s="380"/>
    </row>
    <row r="5" spans="1:12" s="381" customFormat="1" ht="20.100000000000001" customHeight="1">
      <c r="A5" s="341" t="s">
        <v>287</v>
      </c>
      <c r="B5" s="382"/>
      <c r="C5" s="382"/>
      <c r="D5" s="382"/>
      <c r="E5" s="382"/>
      <c r="F5" s="382"/>
      <c r="G5" s="382"/>
      <c r="H5" s="382"/>
      <c r="I5" s="382"/>
      <c r="J5" s="383"/>
    </row>
    <row r="6" spans="1:12" s="381" customFormat="1" ht="32.1" customHeight="1">
      <c r="A6" s="384"/>
      <c r="B6" s="385" t="s">
        <v>227</v>
      </c>
      <c r="C6" s="385" t="s">
        <v>220</v>
      </c>
      <c r="D6" s="385" t="s">
        <v>219</v>
      </c>
      <c r="E6" s="961" t="s">
        <v>218</v>
      </c>
      <c r="F6" s="961"/>
      <c r="G6" s="385" t="s">
        <v>217</v>
      </c>
      <c r="H6" s="961" t="s">
        <v>1</v>
      </c>
      <c r="I6" s="962"/>
      <c r="J6" s="383"/>
    </row>
    <row r="7" spans="1:12" s="389" customFormat="1" ht="32.1" customHeight="1">
      <c r="A7" s="386" t="s">
        <v>15</v>
      </c>
      <c r="B7" s="387" t="s">
        <v>216</v>
      </c>
      <c r="C7" s="387" t="s">
        <v>216</v>
      </c>
      <c r="D7" s="387" t="s">
        <v>216</v>
      </c>
      <c r="E7" s="387" t="s">
        <v>216</v>
      </c>
      <c r="F7" s="387" t="s">
        <v>215</v>
      </c>
      <c r="G7" s="387" t="s">
        <v>216</v>
      </c>
      <c r="H7" s="387" t="s">
        <v>216</v>
      </c>
      <c r="I7" s="909" t="s">
        <v>215</v>
      </c>
      <c r="J7" s="388"/>
    </row>
    <row r="8" spans="1:12" ht="15.95" customHeight="1">
      <c r="A8" s="157" t="s">
        <v>264</v>
      </c>
      <c r="B8" s="390">
        <v>3.1</v>
      </c>
      <c r="C8" s="390">
        <v>15.4</v>
      </c>
      <c r="D8" s="390">
        <v>3.1</v>
      </c>
      <c r="E8" s="390">
        <v>75.2</v>
      </c>
      <c r="F8" s="390">
        <v>1</v>
      </c>
      <c r="G8" s="390">
        <v>1.4</v>
      </c>
      <c r="H8" s="390">
        <v>98.2</v>
      </c>
      <c r="I8" s="910">
        <v>0.8</v>
      </c>
      <c r="J8" s="157"/>
      <c r="K8" s="391"/>
      <c r="L8" s="156"/>
    </row>
    <row r="9" spans="1:12" s="381" customFormat="1" ht="15.95" customHeight="1">
      <c r="A9" s="392" t="s">
        <v>226</v>
      </c>
      <c r="B9" s="393">
        <v>0</v>
      </c>
      <c r="C9" s="393">
        <v>3.7</v>
      </c>
      <c r="D9" s="393">
        <v>0</v>
      </c>
      <c r="E9" s="393">
        <v>52.6</v>
      </c>
      <c r="F9" s="393">
        <v>0.79999999999999993</v>
      </c>
      <c r="G9" s="393">
        <v>0.6</v>
      </c>
      <c r="H9" s="393">
        <v>56.9</v>
      </c>
      <c r="I9" s="911">
        <v>0.7</v>
      </c>
      <c r="J9" s="383"/>
      <c r="K9" s="391"/>
    </row>
    <row r="10" spans="1:12" s="381" customFormat="1" ht="15.95" customHeight="1">
      <c r="A10" s="392" t="s">
        <v>302</v>
      </c>
      <c r="B10" s="394">
        <v>3.1</v>
      </c>
      <c r="C10" s="394">
        <v>4.5</v>
      </c>
      <c r="D10" s="394">
        <v>2.6</v>
      </c>
      <c r="E10" s="394">
        <v>8.1999999999999993</v>
      </c>
      <c r="F10" s="394">
        <v>0.1</v>
      </c>
      <c r="G10" s="393">
        <v>0</v>
      </c>
      <c r="H10" s="394">
        <v>18.399999999999999</v>
      </c>
      <c r="I10" s="912">
        <v>0.1</v>
      </c>
      <c r="J10" s="383"/>
      <c r="K10" s="391"/>
    </row>
    <row r="11" spans="1:12" s="381" customFormat="1" ht="15.95" customHeight="1">
      <c r="A11" s="392" t="s">
        <v>225</v>
      </c>
      <c r="B11" s="394">
        <v>0</v>
      </c>
      <c r="C11" s="394">
        <v>0.1</v>
      </c>
      <c r="D11" s="394">
        <v>0.1</v>
      </c>
      <c r="E11" s="394">
        <v>11.9</v>
      </c>
      <c r="F11" s="394">
        <v>0.1</v>
      </c>
      <c r="G11" s="393">
        <v>0.5</v>
      </c>
      <c r="H11" s="394">
        <v>12.6</v>
      </c>
      <c r="I11" s="912">
        <v>0.1</v>
      </c>
      <c r="J11" s="383"/>
      <c r="K11" s="391"/>
    </row>
    <row r="12" spans="1:12" s="381" customFormat="1" ht="15.95" customHeight="1">
      <c r="A12" s="392" t="s">
        <v>224</v>
      </c>
      <c r="B12" s="395">
        <v>0</v>
      </c>
      <c r="C12" s="394">
        <v>0.8</v>
      </c>
      <c r="D12" s="394">
        <v>0</v>
      </c>
      <c r="E12" s="394">
        <v>1.6</v>
      </c>
      <c r="F12" s="394">
        <v>0</v>
      </c>
      <c r="G12" s="393">
        <v>0.1</v>
      </c>
      <c r="H12" s="394">
        <v>2.5</v>
      </c>
      <c r="I12" s="912">
        <v>0</v>
      </c>
      <c r="J12" s="383"/>
      <c r="K12" s="391"/>
    </row>
    <row r="13" spans="1:12" s="381" customFormat="1" ht="15.95" customHeight="1">
      <c r="A13" s="392" t="s">
        <v>254</v>
      </c>
      <c r="B13" s="395">
        <v>0</v>
      </c>
      <c r="C13" s="394">
        <v>6.3</v>
      </c>
      <c r="D13" s="394">
        <v>0.4</v>
      </c>
      <c r="E13" s="394">
        <v>0.9</v>
      </c>
      <c r="F13" s="394">
        <v>0</v>
      </c>
      <c r="G13" s="393">
        <v>0.2</v>
      </c>
      <c r="H13" s="394">
        <v>7.8000000000000007</v>
      </c>
      <c r="I13" s="912">
        <v>-0.1</v>
      </c>
      <c r="J13" s="383"/>
      <c r="K13" s="391"/>
    </row>
    <row r="14" spans="1:12" s="399" customFormat="1" ht="15.95" customHeight="1">
      <c r="A14" s="157" t="s">
        <v>223</v>
      </c>
      <c r="B14" s="396">
        <v>0</v>
      </c>
      <c r="C14" s="396">
        <v>0</v>
      </c>
      <c r="D14" s="396">
        <v>0</v>
      </c>
      <c r="E14" s="397">
        <v>1.7000000000000002</v>
      </c>
      <c r="F14" s="397">
        <v>1</v>
      </c>
      <c r="G14" s="393"/>
      <c r="H14" s="397">
        <v>1.7000000000000002</v>
      </c>
      <c r="I14" s="913">
        <v>1</v>
      </c>
      <c r="J14" s="398"/>
      <c r="K14" s="391"/>
    </row>
    <row r="15" spans="1:12" s="399" customFormat="1" ht="15.95" customHeight="1">
      <c r="A15" s="157" t="s">
        <v>222</v>
      </c>
      <c r="B15" s="396">
        <v>0</v>
      </c>
      <c r="C15" s="396">
        <v>0</v>
      </c>
      <c r="D15" s="396">
        <v>0</v>
      </c>
      <c r="E15" s="396">
        <v>0</v>
      </c>
      <c r="F15" s="396">
        <v>0</v>
      </c>
      <c r="G15" s="393">
        <v>0</v>
      </c>
      <c r="H15" s="396">
        <v>0</v>
      </c>
      <c r="I15" s="914">
        <v>0</v>
      </c>
      <c r="J15" s="398"/>
      <c r="K15" s="391"/>
    </row>
    <row r="16" spans="1:12" s="399" customFormat="1" ht="15.95" customHeight="1">
      <c r="A16" s="400" t="s">
        <v>221</v>
      </c>
      <c r="B16" s="401">
        <v>3.1</v>
      </c>
      <c r="C16" s="401">
        <v>15.4</v>
      </c>
      <c r="D16" s="401">
        <v>3.1</v>
      </c>
      <c r="E16" s="401">
        <v>76.900000000000006</v>
      </c>
      <c r="F16" s="401">
        <v>2</v>
      </c>
      <c r="G16" s="402">
        <f>+G8+G14+G15</f>
        <v>1.4</v>
      </c>
      <c r="H16" s="401">
        <f>H8+H14+H15</f>
        <v>99.9</v>
      </c>
      <c r="I16" s="915">
        <v>1.7999999999999998</v>
      </c>
      <c r="J16" s="398"/>
      <c r="K16" s="391"/>
    </row>
    <row r="17" spans="1:50" s="399" customFormat="1" ht="15.75" customHeight="1">
      <c r="A17" s="156" t="s">
        <v>265</v>
      </c>
      <c r="B17" s="398"/>
      <c r="C17" s="398"/>
      <c r="D17" s="398"/>
      <c r="E17" s="398"/>
      <c r="F17" s="398"/>
      <c r="G17" s="398"/>
      <c r="H17" s="398"/>
      <c r="I17" s="398"/>
      <c r="J17" s="398"/>
    </row>
    <row r="18" spans="1:50" s="158" customFormat="1" ht="15.75" customHeight="1">
      <c r="A18" s="156" t="str">
        <f>+"ABS in Loans and advances had EUR "&amp;ABS(C31)&amp;" billion "&amp;IF(C31&lt;0,"negative",)&amp;" revaluation reserve after tax - see table below"</f>
        <v>ABS in Loans and advances had EUR 0.1 billion negative revaluation reserve after tax - see table below</v>
      </c>
      <c r="B18" s="398"/>
      <c r="C18" s="157"/>
      <c r="D18" s="157"/>
      <c r="E18" s="157"/>
      <c r="F18" s="157"/>
      <c r="G18" s="374"/>
      <c r="H18" s="374"/>
      <c r="I18" s="157"/>
      <c r="J18" s="403"/>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row>
    <row r="19" spans="1:50" ht="15.95" customHeight="1">
      <c r="B19" s="398"/>
      <c r="C19" s="157"/>
      <c r="D19" s="157"/>
      <c r="E19" s="157"/>
      <c r="F19" s="157"/>
      <c r="G19" s="398"/>
      <c r="H19" s="398"/>
      <c r="J19" s="404"/>
    </row>
    <row r="20" spans="1:50" ht="19.5" customHeight="1">
      <c r="A20" s="382" t="s">
        <v>288</v>
      </c>
      <c r="B20" s="382"/>
      <c r="C20" s="382"/>
      <c r="D20" s="382"/>
      <c r="E20" s="382"/>
      <c r="F20" s="382"/>
      <c r="G20" s="382"/>
      <c r="H20" s="382"/>
      <c r="I20" s="382"/>
      <c r="J20" s="404"/>
    </row>
    <row r="21" spans="1:50" ht="32.1" customHeight="1">
      <c r="A21" s="405"/>
      <c r="B21" s="961" t="s">
        <v>220</v>
      </c>
      <c r="C21" s="961"/>
      <c r="D21" s="385" t="s">
        <v>219</v>
      </c>
      <c r="E21" s="961" t="s">
        <v>218</v>
      </c>
      <c r="F21" s="961"/>
      <c r="G21" s="385" t="s">
        <v>217</v>
      </c>
      <c r="H21" s="961" t="s">
        <v>1</v>
      </c>
      <c r="I21" s="962"/>
      <c r="J21" s="404"/>
    </row>
    <row r="22" spans="1:50" s="389" customFormat="1" ht="32.1" customHeight="1">
      <c r="A22" s="386" t="s">
        <v>15</v>
      </c>
      <c r="B22" s="387" t="s">
        <v>216</v>
      </c>
      <c r="C22" s="387" t="s">
        <v>215</v>
      </c>
      <c r="D22" s="387" t="s">
        <v>216</v>
      </c>
      <c r="E22" s="387" t="s">
        <v>216</v>
      </c>
      <c r="F22" s="387" t="s">
        <v>215</v>
      </c>
      <c r="G22" s="387" t="s">
        <v>216</v>
      </c>
      <c r="H22" s="387" t="s">
        <v>216</v>
      </c>
      <c r="I22" s="909" t="s">
        <v>215</v>
      </c>
      <c r="J22" s="406"/>
      <c r="L22" s="407"/>
    </row>
    <row r="23" spans="1:50" ht="15.95" customHeight="1">
      <c r="A23" s="408" t="s">
        <v>214</v>
      </c>
      <c r="B23" s="409">
        <v>0</v>
      </c>
      <c r="C23" s="409">
        <v>0</v>
      </c>
      <c r="D23" s="409">
        <v>0</v>
      </c>
      <c r="E23" s="409">
        <v>0.3</v>
      </c>
      <c r="F23" s="409">
        <v>0</v>
      </c>
      <c r="G23" s="393">
        <v>0.1</v>
      </c>
      <c r="H23" s="410">
        <f>+B23+D23+E23+G23</f>
        <v>0.4</v>
      </c>
      <c r="I23" s="916">
        <f t="shared" ref="I23:I31" si="0">+C23+F23</f>
        <v>0</v>
      </c>
      <c r="J23" s="404"/>
    </row>
    <row r="24" spans="1:50" ht="15.95" customHeight="1">
      <c r="A24" s="157" t="s">
        <v>213</v>
      </c>
      <c r="B24" s="409">
        <v>0</v>
      </c>
      <c r="C24" s="409">
        <v>0</v>
      </c>
      <c r="D24" s="409">
        <v>0</v>
      </c>
      <c r="E24" s="409">
        <v>0</v>
      </c>
      <c r="F24" s="409">
        <v>0</v>
      </c>
      <c r="G24" s="393">
        <v>0</v>
      </c>
      <c r="H24" s="411">
        <f t="shared" ref="H24:H30" si="1">+B24+D24+E24+G24</f>
        <v>0</v>
      </c>
      <c r="I24" s="917">
        <f t="shared" si="0"/>
        <v>0</v>
      </c>
      <c r="J24" s="404"/>
    </row>
    <row r="25" spans="1:50" ht="15.95" customHeight="1">
      <c r="A25" s="156" t="s">
        <v>212</v>
      </c>
      <c r="B25" s="409">
        <v>0</v>
      </c>
      <c r="C25" s="409">
        <v>0</v>
      </c>
      <c r="D25" s="409">
        <v>0</v>
      </c>
      <c r="E25" s="409">
        <v>0.1</v>
      </c>
      <c r="F25" s="409">
        <v>0</v>
      </c>
      <c r="G25" s="393">
        <v>0</v>
      </c>
      <c r="H25" s="411">
        <f t="shared" si="1"/>
        <v>0.1</v>
      </c>
      <c r="I25" s="917">
        <f t="shared" si="0"/>
        <v>0</v>
      </c>
      <c r="J25" s="404"/>
    </row>
    <row r="26" spans="1:50" ht="15.95" customHeight="1">
      <c r="A26" s="156" t="s">
        <v>211</v>
      </c>
      <c r="B26" s="409">
        <v>0</v>
      </c>
      <c r="C26" s="409">
        <v>0</v>
      </c>
      <c r="D26" s="409">
        <v>0</v>
      </c>
      <c r="E26" s="409">
        <v>0</v>
      </c>
      <c r="F26" s="409">
        <v>0</v>
      </c>
      <c r="G26" s="393">
        <v>0</v>
      </c>
      <c r="H26" s="411">
        <f t="shared" si="1"/>
        <v>0</v>
      </c>
      <c r="I26" s="917">
        <f t="shared" si="0"/>
        <v>0</v>
      </c>
      <c r="J26" s="404"/>
    </row>
    <row r="27" spans="1:50" ht="15.95" customHeight="1">
      <c r="A27" s="156" t="s">
        <v>210</v>
      </c>
      <c r="B27" s="409">
        <v>4.5</v>
      </c>
      <c r="C27" s="409">
        <v>-0.1</v>
      </c>
      <c r="D27" s="409">
        <v>0</v>
      </c>
      <c r="E27" s="409">
        <v>0.2</v>
      </c>
      <c r="F27" s="409">
        <v>0</v>
      </c>
      <c r="G27" s="393">
        <v>0</v>
      </c>
      <c r="H27" s="411">
        <f t="shared" si="1"/>
        <v>4.7</v>
      </c>
      <c r="I27" s="917">
        <f t="shared" si="0"/>
        <v>-0.1</v>
      </c>
      <c r="J27" s="404"/>
    </row>
    <row r="28" spans="1:50" ht="15.95" customHeight="1">
      <c r="A28" s="156" t="s">
        <v>209</v>
      </c>
      <c r="B28" s="409">
        <v>0.1</v>
      </c>
      <c r="C28" s="409">
        <v>0</v>
      </c>
      <c r="D28" s="409">
        <v>0</v>
      </c>
      <c r="E28" s="409">
        <v>0</v>
      </c>
      <c r="F28" s="409">
        <v>0</v>
      </c>
      <c r="G28" s="393">
        <v>0</v>
      </c>
      <c r="H28" s="411">
        <f>+B28+D28+E28+G28</f>
        <v>0.1</v>
      </c>
      <c r="I28" s="917">
        <f t="shared" si="0"/>
        <v>0</v>
      </c>
      <c r="J28" s="404"/>
    </row>
    <row r="29" spans="1:50" ht="15.95" customHeight="1">
      <c r="A29" s="156" t="s">
        <v>208</v>
      </c>
      <c r="B29" s="409">
        <v>0</v>
      </c>
      <c r="C29" s="409">
        <v>0</v>
      </c>
      <c r="D29" s="409">
        <v>0</v>
      </c>
      <c r="E29" s="409">
        <v>0</v>
      </c>
      <c r="F29" s="409">
        <v>0</v>
      </c>
      <c r="G29" s="393">
        <v>0.1</v>
      </c>
      <c r="H29" s="411">
        <f t="shared" si="1"/>
        <v>0.1</v>
      </c>
      <c r="I29" s="917">
        <f t="shared" si="0"/>
        <v>0</v>
      </c>
      <c r="J29" s="404"/>
    </row>
    <row r="30" spans="1:50" ht="15.95" customHeight="1">
      <c r="A30" s="156" t="s">
        <v>207</v>
      </c>
      <c r="B30" s="409">
        <v>1.7</v>
      </c>
      <c r="C30" s="409">
        <v>0</v>
      </c>
      <c r="D30" s="409">
        <v>0.4</v>
      </c>
      <c r="E30" s="409">
        <v>0.3</v>
      </c>
      <c r="F30" s="409">
        <v>0</v>
      </c>
      <c r="G30" s="393">
        <v>0</v>
      </c>
      <c r="H30" s="409">
        <f t="shared" si="1"/>
        <v>2.4</v>
      </c>
      <c r="I30" s="917">
        <f t="shared" si="0"/>
        <v>0</v>
      </c>
      <c r="J30" s="404"/>
    </row>
    <row r="31" spans="1:50" s="398" customFormat="1" ht="15.95" customHeight="1">
      <c r="A31" s="400" t="s">
        <v>1</v>
      </c>
      <c r="B31" s="412">
        <v>6.3</v>
      </c>
      <c r="C31" s="412">
        <v>-0.1</v>
      </c>
      <c r="D31" s="412">
        <v>0.4</v>
      </c>
      <c r="E31" s="412">
        <v>0.9</v>
      </c>
      <c r="F31" s="412">
        <v>0</v>
      </c>
      <c r="G31" s="401">
        <f>SUM(G23:G30)</f>
        <v>0.2</v>
      </c>
      <c r="H31" s="401">
        <f>+H13</f>
        <v>7.8000000000000007</v>
      </c>
      <c r="I31" s="915">
        <f t="shared" si="0"/>
        <v>-0.1</v>
      </c>
      <c r="J31" s="413"/>
    </row>
    <row r="32" spans="1:50" s="157" customFormat="1" ht="15.95" customHeight="1">
      <c r="A32" s="156" t="s">
        <v>266</v>
      </c>
      <c r="B32" s="398"/>
      <c r="C32" s="398"/>
      <c r="D32" s="398"/>
      <c r="E32" s="398"/>
      <c r="F32" s="398"/>
      <c r="G32" s="398"/>
      <c r="H32" s="398"/>
      <c r="I32" s="398"/>
      <c r="J32" s="404"/>
      <c r="L32" s="398"/>
    </row>
    <row r="33" ht="15.75" customHeight="1"/>
  </sheetData>
  <mergeCells count="5">
    <mergeCell ref="E6:F6"/>
    <mergeCell ref="H6:I6"/>
    <mergeCell ref="B21:C21"/>
    <mergeCell ref="E21:F21"/>
    <mergeCell ref="H21:I21"/>
  </mergeCells>
  <pageMargins left="0.55118110236220497" right="0.35433070866141703" top="0.59055118110236204" bottom="0.98425196850393704" header="0.118110236220472" footer="0.511811023622047"/>
  <pageSetup paperSize="9" scale="7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33"/>
  <sheetViews>
    <sheetView showZeros="0" view="pageBreakPreview" zoomScale="70" zoomScaleNormal="70" zoomScaleSheetLayoutView="70" workbookViewId="0"/>
  </sheetViews>
  <sheetFormatPr defaultColWidth="9.140625" defaultRowHeight="12.75"/>
  <cols>
    <col min="1" max="1" width="62.28515625" style="156" customWidth="1"/>
    <col min="2" max="2" width="14.7109375" style="399" customWidth="1"/>
    <col min="3" max="6" width="14.7109375" style="156" customWidth="1"/>
    <col min="7" max="8" width="14.7109375" style="399" customWidth="1"/>
    <col min="9" max="9" width="14.7109375" style="156" customWidth="1"/>
    <col min="10" max="10" width="4.140625" style="156" customWidth="1"/>
    <col min="11" max="11" width="12.7109375" style="399" customWidth="1"/>
    <col min="12" max="12" width="3.7109375" style="156" customWidth="1"/>
    <col min="13" max="16384" width="9.140625" style="156"/>
  </cols>
  <sheetData>
    <row r="1" spans="1:11" s="372" customFormat="1" ht="50.1" customHeight="1">
      <c r="A1" s="371"/>
    </row>
    <row r="2" spans="1:11" ht="39.950000000000003" customHeight="1">
      <c r="A2" s="926" t="s">
        <v>529</v>
      </c>
      <c r="B2" s="156"/>
      <c r="C2" s="157"/>
      <c r="D2" s="157"/>
      <c r="G2" s="156"/>
      <c r="H2" s="374"/>
      <c r="K2" s="156"/>
    </row>
    <row r="3" spans="1:11" ht="2.1" customHeight="1">
      <c r="A3" s="376"/>
      <c r="B3" s="377"/>
      <c r="C3" s="378"/>
      <c r="D3" s="378"/>
      <c r="E3" s="377"/>
      <c r="F3" s="377"/>
      <c r="G3" s="377"/>
      <c r="H3" s="377"/>
      <c r="I3" s="377"/>
      <c r="K3" s="156"/>
    </row>
    <row r="4" spans="1:11" s="381" customFormat="1" ht="20.100000000000001" customHeight="1">
      <c r="A4" s="379"/>
      <c r="B4" s="379"/>
      <c r="C4" s="379"/>
      <c r="D4" s="379"/>
      <c r="E4" s="379"/>
      <c r="F4" s="379"/>
      <c r="G4" s="379"/>
      <c r="H4" s="379"/>
      <c r="I4" s="379"/>
    </row>
    <row r="5" spans="1:11" s="381" customFormat="1" ht="20.100000000000001" customHeight="1">
      <c r="A5" s="341" t="s">
        <v>289</v>
      </c>
      <c r="B5" s="382"/>
      <c r="C5" s="382"/>
      <c r="D5" s="382"/>
      <c r="E5" s="382"/>
      <c r="F5" s="382"/>
      <c r="G5" s="382"/>
      <c r="H5" s="382"/>
      <c r="I5" s="382"/>
      <c r="J5" s="383"/>
    </row>
    <row r="6" spans="1:11" s="381" customFormat="1" ht="32.1" customHeight="1">
      <c r="A6" s="384"/>
      <c r="B6" s="385" t="s">
        <v>227</v>
      </c>
      <c r="C6" s="385" t="s">
        <v>220</v>
      </c>
      <c r="D6" s="385" t="s">
        <v>219</v>
      </c>
      <c r="E6" s="961" t="s">
        <v>218</v>
      </c>
      <c r="F6" s="961"/>
      <c r="G6" s="385" t="s">
        <v>217</v>
      </c>
      <c r="H6" s="961" t="s">
        <v>1</v>
      </c>
      <c r="I6" s="962"/>
      <c r="J6" s="383"/>
    </row>
    <row r="7" spans="1:11" s="389" customFormat="1" ht="32.1" customHeight="1">
      <c r="A7" s="386" t="s">
        <v>15</v>
      </c>
      <c r="B7" s="387" t="s">
        <v>216</v>
      </c>
      <c r="C7" s="387" t="s">
        <v>216</v>
      </c>
      <c r="D7" s="387" t="s">
        <v>216</v>
      </c>
      <c r="E7" s="387" t="s">
        <v>216</v>
      </c>
      <c r="F7" s="387" t="s">
        <v>215</v>
      </c>
      <c r="G7" s="387" t="s">
        <v>216</v>
      </c>
      <c r="H7" s="387" t="s">
        <v>216</v>
      </c>
      <c r="I7" s="909" t="s">
        <v>215</v>
      </c>
      <c r="J7" s="388"/>
    </row>
    <row r="8" spans="1:11" ht="15.95" customHeight="1">
      <c r="A8" s="157" t="s">
        <v>264</v>
      </c>
      <c r="B8" s="410"/>
      <c r="C8" s="410">
        <v>6.5</v>
      </c>
      <c r="D8" s="410"/>
      <c r="E8" s="414">
        <v>55.3</v>
      </c>
      <c r="F8" s="414">
        <v>2.9</v>
      </c>
      <c r="G8" s="414">
        <v>0</v>
      </c>
      <c r="H8" s="414">
        <f>+B8+C8+D8+E8+G8</f>
        <v>61.8</v>
      </c>
      <c r="I8" s="918">
        <v>2.8</v>
      </c>
      <c r="J8" s="157"/>
      <c r="K8" s="156"/>
    </row>
    <row r="9" spans="1:11" s="381" customFormat="1" ht="15.95" customHeight="1">
      <c r="A9" s="392" t="s">
        <v>226</v>
      </c>
      <c r="B9" s="411"/>
      <c r="C9" s="409"/>
      <c r="D9" s="409"/>
      <c r="E9" s="409">
        <v>43.3</v>
      </c>
      <c r="F9" s="409">
        <v>2.4</v>
      </c>
      <c r="G9" s="409">
        <v>0</v>
      </c>
      <c r="H9" s="409">
        <f t="shared" ref="H9:H15" si="0">+B9+C9+D9+E9+G9</f>
        <v>43.3</v>
      </c>
      <c r="I9" s="919">
        <v>2.4</v>
      </c>
      <c r="J9" s="383"/>
    </row>
    <row r="10" spans="1:11" s="381" customFormat="1" ht="15.95" customHeight="1">
      <c r="A10" s="392" t="s">
        <v>228</v>
      </c>
      <c r="B10" s="411"/>
      <c r="C10" s="409"/>
      <c r="D10" s="409"/>
      <c r="E10" s="409">
        <v>0.7</v>
      </c>
      <c r="F10" s="409">
        <v>0</v>
      </c>
      <c r="G10" s="409">
        <v>0</v>
      </c>
      <c r="H10" s="409">
        <f t="shared" si="0"/>
        <v>0.7</v>
      </c>
      <c r="I10" s="919">
        <v>0</v>
      </c>
      <c r="J10" s="383"/>
    </row>
    <row r="11" spans="1:11" s="381" customFormat="1" ht="15.95" customHeight="1">
      <c r="A11" s="392" t="s">
        <v>225</v>
      </c>
      <c r="B11" s="411"/>
      <c r="C11" s="409"/>
      <c r="D11" s="409"/>
      <c r="E11" s="409">
        <v>4.3</v>
      </c>
      <c r="F11" s="409">
        <v>0.2</v>
      </c>
      <c r="G11" s="409">
        <v>0</v>
      </c>
      <c r="H11" s="409">
        <f t="shared" si="0"/>
        <v>4.3</v>
      </c>
      <c r="I11" s="919">
        <v>0.2</v>
      </c>
      <c r="J11" s="383"/>
    </row>
    <row r="12" spans="1:11" s="381" customFormat="1" ht="15.95" customHeight="1">
      <c r="A12" s="392" t="s">
        <v>224</v>
      </c>
      <c r="B12" s="411"/>
      <c r="C12" s="409"/>
      <c r="D12" s="409"/>
      <c r="E12" s="409">
        <v>6.4</v>
      </c>
      <c r="F12" s="409">
        <v>0.3</v>
      </c>
      <c r="G12" s="409">
        <v>0</v>
      </c>
      <c r="H12" s="409">
        <f t="shared" si="0"/>
        <v>6.4</v>
      </c>
      <c r="I12" s="919">
        <v>0.3</v>
      </c>
      <c r="J12" s="383"/>
    </row>
    <row r="13" spans="1:11" s="381" customFormat="1" ht="15.95" customHeight="1">
      <c r="A13" s="392" t="s">
        <v>254</v>
      </c>
      <c r="B13" s="411"/>
      <c r="C13" s="409">
        <f>+B31</f>
        <v>6.5</v>
      </c>
      <c r="D13" s="409"/>
      <c r="E13" s="409">
        <f>+E31</f>
        <v>0.6</v>
      </c>
      <c r="F13" s="409">
        <f>+F31</f>
        <v>0</v>
      </c>
      <c r="G13" s="409">
        <f>+G31</f>
        <v>0</v>
      </c>
      <c r="H13" s="409">
        <f t="shared" si="0"/>
        <v>7.1</v>
      </c>
      <c r="I13" s="919">
        <f>+I31</f>
        <v>-0.1</v>
      </c>
      <c r="J13" s="383"/>
    </row>
    <row r="14" spans="1:11" s="399" customFormat="1" ht="15.95" customHeight="1">
      <c r="A14" s="157" t="s">
        <v>223</v>
      </c>
      <c r="B14" s="411"/>
      <c r="C14" s="409"/>
      <c r="D14" s="409"/>
      <c r="E14" s="409">
        <v>2.2000000000000002</v>
      </c>
      <c r="F14" s="409">
        <v>1</v>
      </c>
      <c r="G14" s="409">
        <v>0</v>
      </c>
      <c r="H14" s="409">
        <f t="shared" si="0"/>
        <v>2.2000000000000002</v>
      </c>
      <c r="I14" s="919">
        <v>1</v>
      </c>
      <c r="J14" s="398"/>
    </row>
    <row r="15" spans="1:11" s="399" customFormat="1" ht="15.95" customHeight="1">
      <c r="A15" s="157" t="s">
        <v>222</v>
      </c>
      <c r="B15" s="411"/>
      <c r="C15" s="409">
        <v>0</v>
      </c>
      <c r="D15" s="409"/>
      <c r="E15" s="409">
        <v>3.5</v>
      </c>
      <c r="F15" s="409">
        <v>0</v>
      </c>
      <c r="G15" s="409"/>
      <c r="H15" s="409">
        <f t="shared" si="0"/>
        <v>3.5</v>
      </c>
      <c r="I15" s="919">
        <v>0</v>
      </c>
      <c r="J15" s="398"/>
    </row>
    <row r="16" spans="1:11" s="399" customFormat="1" ht="15.95" customHeight="1">
      <c r="A16" s="400" t="s">
        <v>221</v>
      </c>
      <c r="B16" s="415"/>
      <c r="C16" s="416">
        <v>6.5</v>
      </c>
      <c r="D16" s="416"/>
      <c r="E16" s="416">
        <v>61</v>
      </c>
      <c r="F16" s="416">
        <v>3.9</v>
      </c>
      <c r="G16" s="416">
        <v>0</v>
      </c>
      <c r="H16" s="416">
        <f>+B16+C16+D16+E16+G16</f>
        <v>67.5</v>
      </c>
      <c r="I16" s="920">
        <v>3.8</v>
      </c>
      <c r="J16" s="398"/>
    </row>
    <row r="17" spans="1:11" s="399" customFormat="1">
      <c r="A17" s="158" t="s">
        <v>303</v>
      </c>
      <c r="B17" s="417"/>
      <c r="C17" s="417"/>
      <c r="D17" s="417"/>
      <c r="E17" s="417"/>
      <c r="F17" s="417"/>
      <c r="G17" s="398"/>
      <c r="H17" s="398"/>
      <c r="I17" s="398"/>
      <c r="J17" s="398"/>
    </row>
    <row r="18" spans="1:11" ht="15.75" customHeight="1">
      <c r="A18" s="156" t="str">
        <f>+"ABS in Loans and advances had EUR "&amp;ABS(C31)&amp;" billion "&amp;IF(C31&lt;0,"negative",)&amp;" revaluation reserve after tax - see table below"</f>
        <v>ABS in Loans and advances had EUR 0.1 billion negative revaluation reserve after tax - see table below</v>
      </c>
      <c r="B18" s="398"/>
      <c r="C18" s="157"/>
      <c r="D18" s="157"/>
      <c r="E18" s="157"/>
      <c r="F18" s="157"/>
      <c r="G18" s="398"/>
      <c r="H18" s="398"/>
      <c r="I18" s="157"/>
    </row>
    <row r="19" spans="1:11" ht="15.95" customHeight="1">
      <c r="A19" s="157"/>
      <c r="B19" s="398"/>
      <c r="C19" s="157"/>
      <c r="D19" s="157"/>
      <c r="E19" s="157"/>
      <c r="F19" s="157"/>
      <c r="G19" s="398"/>
      <c r="H19" s="398"/>
      <c r="I19" s="157"/>
    </row>
    <row r="20" spans="1:11" ht="19.5" customHeight="1">
      <c r="A20" s="382" t="s">
        <v>290</v>
      </c>
      <c r="B20" s="382"/>
      <c r="C20" s="382"/>
      <c r="D20" s="382"/>
      <c r="E20" s="382"/>
      <c r="F20" s="382"/>
      <c r="G20" s="382"/>
      <c r="H20" s="382"/>
      <c r="I20" s="382"/>
    </row>
    <row r="21" spans="1:11" ht="32.1" customHeight="1">
      <c r="A21" s="405"/>
      <c r="B21" s="961" t="s">
        <v>220</v>
      </c>
      <c r="C21" s="961"/>
      <c r="D21" s="385" t="s">
        <v>219</v>
      </c>
      <c r="E21" s="961" t="s">
        <v>218</v>
      </c>
      <c r="F21" s="961"/>
      <c r="G21" s="385" t="s">
        <v>217</v>
      </c>
      <c r="H21" s="961" t="s">
        <v>1</v>
      </c>
      <c r="I21" s="962"/>
    </row>
    <row r="22" spans="1:11" s="389" customFormat="1" ht="32.1" customHeight="1">
      <c r="A22" s="386" t="s">
        <v>15</v>
      </c>
      <c r="B22" s="387" t="s">
        <v>216</v>
      </c>
      <c r="C22" s="387" t="s">
        <v>215</v>
      </c>
      <c r="D22" s="387" t="s">
        <v>216</v>
      </c>
      <c r="E22" s="387" t="s">
        <v>216</v>
      </c>
      <c r="F22" s="387" t="s">
        <v>215</v>
      </c>
      <c r="G22" s="387" t="s">
        <v>216</v>
      </c>
      <c r="H22" s="387" t="s">
        <v>216</v>
      </c>
      <c r="I22" s="909" t="s">
        <v>215</v>
      </c>
      <c r="K22" s="407"/>
    </row>
    <row r="23" spans="1:11" ht="15.95" customHeight="1">
      <c r="A23" s="408" t="s">
        <v>214</v>
      </c>
      <c r="B23" s="410">
        <v>0</v>
      </c>
      <c r="C23" s="410">
        <v>0</v>
      </c>
      <c r="D23" s="410"/>
      <c r="E23" s="410">
        <v>0.2</v>
      </c>
      <c r="F23" s="410">
        <v>0</v>
      </c>
      <c r="G23" s="410">
        <v>0</v>
      </c>
      <c r="H23" s="410">
        <v>0.2</v>
      </c>
      <c r="I23" s="921">
        <v>0</v>
      </c>
    </row>
    <row r="24" spans="1:11" ht="15.95" customHeight="1">
      <c r="A24" s="157" t="s">
        <v>213</v>
      </c>
      <c r="B24" s="418">
        <v>0</v>
      </c>
      <c r="C24" s="418">
        <v>0</v>
      </c>
      <c r="D24" s="418"/>
      <c r="E24" s="418">
        <v>0</v>
      </c>
      <c r="F24" s="418">
        <v>0</v>
      </c>
      <c r="G24" s="418">
        <v>0</v>
      </c>
      <c r="H24" s="418">
        <v>0</v>
      </c>
      <c r="I24" s="922">
        <v>0</v>
      </c>
    </row>
    <row r="25" spans="1:11" ht="15.95" customHeight="1">
      <c r="A25" s="156" t="s">
        <v>212</v>
      </c>
      <c r="B25" s="418">
        <v>0</v>
      </c>
      <c r="C25" s="418">
        <v>0</v>
      </c>
      <c r="D25" s="418"/>
      <c r="E25" s="418">
        <v>0</v>
      </c>
      <c r="F25" s="418">
        <v>0</v>
      </c>
      <c r="G25" s="418">
        <v>0</v>
      </c>
      <c r="H25" s="418">
        <v>0</v>
      </c>
      <c r="I25" s="922">
        <v>0</v>
      </c>
    </row>
    <row r="26" spans="1:11" ht="15.95" customHeight="1">
      <c r="A26" s="156" t="s">
        <v>211</v>
      </c>
      <c r="B26" s="418">
        <v>0</v>
      </c>
      <c r="C26" s="418">
        <v>0</v>
      </c>
      <c r="D26" s="418"/>
      <c r="E26" s="418">
        <v>0</v>
      </c>
      <c r="F26" s="418">
        <v>0</v>
      </c>
      <c r="G26" s="418">
        <v>0</v>
      </c>
      <c r="H26" s="418">
        <v>0</v>
      </c>
      <c r="I26" s="922">
        <v>0</v>
      </c>
    </row>
    <row r="27" spans="1:11" ht="15.95" customHeight="1">
      <c r="A27" s="156" t="s">
        <v>210</v>
      </c>
      <c r="B27" s="418">
        <v>3.4</v>
      </c>
      <c r="C27" s="418">
        <v>-0.1</v>
      </c>
      <c r="D27" s="418"/>
      <c r="E27" s="418">
        <v>0.2</v>
      </c>
      <c r="F27" s="418">
        <v>0</v>
      </c>
      <c r="G27" s="418">
        <v>0</v>
      </c>
      <c r="H27" s="418">
        <v>3.6</v>
      </c>
      <c r="I27" s="922">
        <v>-0.1</v>
      </c>
    </row>
    <row r="28" spans="1:11" ht="15.95" customHeight="1">
      <c r="A28" s="156" t="s">
        <v>209</v>
      </c>
      <c r="B28" s="418">
        <v>0.4</v>
      </c>
      <c r="C28" s="418">
        <v>0</v>
      </c>
      <c r="D28" s="418"/>
      <c r="E28" s="418">
        <v>0</v>
      </c>
      <c r="F28" s="418">
        <v>0</v>
      </c>
      <c r="G28" s="418">
        <v>0</v>
      </c>
      <c r="H28" s="418">
        <v>0.4</v>
      </c>
      <c r="I28" s="922">
        <v>0</v>
      </c>
    </row>
    <row r="29" spans="1:11" ht="15.95" customHeight="1">
      <c r="A29" s="156" t="s">
        <v>208</v>
      </c>
      <c r="B29" s="418">
        <v>0.2</v>
      </c>
      <c r="C29" s="418">
        <v>0</v>
      </c>
      <c r="D29" s="418"/>
      <c r="E29" s="418">
        <v>0</v>
      </c>
      <c r="F29" s="418">
        <v>0</v>
      </c>
      <c r="G29" s="418">
        <v>0</v>
      </c>
      <c r="H29" s="418">
        <v>0.2</v>
      </c>
      <c r="I29" s="922">
        <v>0</v>
      </c>
    </row>
    <row r="30" spans="1:11" ht="15.95" customHeight="1">
      <c r="A30" s="156" t="s">
        <v>207</v>
      </c>
      <c r="B30" s="418">
        <v>2.5</v>
      </c>
      <c r="C30" s="418">
        <v>0</v>
      </c>
      <c r="D30" s="418"/>
      <c r="E30" s="418">
        <v>0.2</v>
      </c>
      <c r="F30" s="418">
        <v>0</v>
      </c>
      <c r="G30" s="418">
        <v>0</v>
      </c>
      <c r="H30" s="418">
        <v>2.7</v>
      </c>
      <c r="I30" s="922">
        <v>0</v>
      </c>
    </row>
    <row r="31" spans="1:11" s="398" customFormat="1" ht="15.95" customHeight="1">
      <c r="A31" s="400" t="s">
        <v>1</v>
      </c>
      <c r="B31" s="412">
        <v>6.5</v>
      </c>
      <c r="C31" s="412">
        <v>-0.1</v>
      </c>
      <c r="D31" s="412"/>
      <c r="E31" s="412">
        <v>0.6</v>
      </c>
      <c r="F31" s="412">
        <v>0</v>
      </c>
      <c r="G31" s="412">
        <v>0</v>
      </c>
      <c r="H31" s="412">
        <v>7.1</v>
      </c>
      <c r="I31" s="923">
        <v>-0.1</v>
      </c>
    </row>
    <row r="32" spans="1:11" s="157" customFormat="1" ht="15.95" customHeight="1">
      <c r="A32" s="156" t="s">
        <v>304</v>
      </c>
    </row>
    <row r="33" ht="15.75" customHeight="1"/>
  </sheetData>
  <mergeCells count="5">
    <mergeCell ref="E6:F6"/>
    <mergeCell ref="H6:I6"/>
    <mergeCell ref="B21:C21"/>
    <mergeCell ref="E21:F21"/>
    <mergeCell ref="H21:I21"/>
  </mergeCells>
  <pageMargins left="0.55118110236220497" right="0.35433070866141703" top="0.59055118110236204" bottom="0.98425196850393704" header="0.118110236220472" footer="0.511811023622047"/>
  <pageSetup paperSize="9" scale="7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P56"/>
  <sheetViews>
    <sheetView showGridLines="0" showZeros="0" view="pageBreakPreview" zoomScale="70" zoomScaleNormal="70" zoomScaleSheetLayoutView="70" workbookViewId="0">
      <selection activeCell="A2" sqref="A2:N56"/>
    </sheetView>
  </sheetViews>
  <sheetFormatPr defaultRowHeight="12.75"/>
  <cols>
    <col min="1" max="1" width="50.7109375" style="524" customWidth="1"/>
    <col min="2" max="3" width="14.28515625" style="526" customWidth="1"/>
    <col min="4" max="6" width="14.28515625" style="524" customWidth="1"/>
    <col min="7" max="8" width="14.28515625" style="526" customWidth="1"/>
    <col min="9" max="10" width="14.28515625" style="524" customWidth="1"/>
    <col min="11" max="11" width="14.28515625" style="523" customWidth="1"/>
    <col min="12" max="12" width="14.28515625" style="524" customWidth="1"/>
    <col min="13" max="13" width="14.28515625" style="526" customWidth="1"/>
    <col min="14" max="14" width="1.7109375" style="524" customWidth="1"/>
    <col min="15" max="16384" width="9.140625" style="524"/>
  </cols>
  <sheetData>
    <row r="1" spans="1:13" s="248" customFormat="1" ht="50.1" customHeight="1">
      <c r="A1" s="247"/>
    </row>
    <row r="2" spans="1:13" s="250" customFormat="1" ht="39.950000000000003" customHeight="1">
      <c r="A2" s="249" t="s">
        <v>520</v>
      </c>
      <c r="C2" s="251"/>
      <c r="D2" s="251"/>
      <c r="H2" s="252"/>
      <c r="L2" s="252"/>
      <c r="M2" s="419" t="s">
        <v>276</v>
      </c>
    </row>
    <row r="3" spans="1:13" s="250" customFormat="1" ht="2.1" customHeight="1">
      <c r="A3" s="420"/>
      <c r="B3" s="421"/>
      <c r="C3" s="422"/>
      <c r="D3" s="422"/>
      <c r="E3" s="421"/>
      <c r="F3" s="421"/>
      <c r="G3" s="421"/>
      <c r="H3" s="423"/>
      <c r="I3" s="421"/>
      <c r="J3" s="421"/>
      <c r="K3" s="421"/>
      <c r="L3" s="421"/>
      <c r="M3" s="421"/>
    </row>
    <row r="4" spans="1:13" s="260" customFormat="1" ht="20.100000000000001" customHeight="1">
      <c r="A4" s="257"/>
      <c r="B4" s="257"/>
      <c r="C4" s="257"/>
      <c r="D4" s="257"/>
      <c r="E4" s="258"/>
      <c r="F4" s="258"/>
      <c r="G4" s="258"/>
      <c r="H4" s="258"/>
      <c r="I4" s="424"/>
    </row>
    <row r="5" spans="1:13" s="260" customFormat="1" ht="20.100000000000001" customHeight="1">
      <c r="A5" s="425" t="s">
        <v>305</v>
      </c>
      <c r="B5" s="426"/>
      <c r="C5" s="426"/>
      <c r="D5" s="426"/>
      <c r="E5" s="427"/>
      <c r="F5" s="427"/>
      <c r="G5" s="427"/>
      <c r="H5" s="427"/>
      <c r="I5" s="428"/>
      <c r="J5" s="428"/>
      <c r="K5" s="428"/>
      <c r="L5" s="428"/>
      <c r="M5" s="428"/>
    </row>
    <row r="6" spans="1:13" s="260" customFormat="1" ht="15.95" customHeight="1">
      <c r="A6" s="429"/>
      <c r="B6" s="430"/>
      <c r="C6" s="431"/>
      <c r="D6" s="432"/>
      <c r="E6" s="432"/>
      <c r="F6" s="432"/>
      <c r="G6" s="433" t="s">
        <v>306</v>
      </c>
      <c r="H6" s="431"/>
      <c r="I6" s="432"/>
      <c r="J6" s="432" t="s">
        <v>307</v>
      </c>
      <c r="K6" s="432"/>
      <c r="L6" s="433" t="s">
        <v>308</v>
      </c>
      <c r="M6" s="431"/>
    </row>
    <row r="7" spans="1:13" s="248" customFormat="1" ht="15.95" customHeight="1">
      <c r="A7" s="434"/>
      <c r="B7" s="430" t="s">
        <v>1</v>
      </c>
      <c r="C7" s="431" t="s">
        <v>306</v>
      </c>
      <c r="D7" s="432" t="s">
        <v>306</v>
      </c>
      <c r="E7" s="432" t="s">
        <v>306</v>
      </c>
      <c r="F7" s="432" t="s">
        <v>306</v>
      </c>
      <c r="G7" s="435" t="s">
        <v>309</v>
      </c>
      <c r="H7" s="431" t="s">
        <v>310</v>
      </c>
      <c r="I7" s="436" t="s">
        <v>311</v>
      </c>
      <c r="J7" s="436" t="s">
        <v>312</v>
      </c>
      <c r="K7" s="436" t="s">
        <v>313</v>
      </c>
      <c r="L7" s="435" t="s">
        <v>314</v>
      </c>
      <c r="M7" s="437" t="s">
        <v>315</v>
      </c>
    </row>
    <row r="8" spans="1:13" s="260" customFormat="1" ht="15.95" customHeight="1">
      <c r="A8" s="438" t="s">
        <v>14</v>
      </c>
      <c r="B8" s="439" t="s">
        <v>260</v>
      </c>
      <c r="C8" s="440" t="s">
        <v>260</v>
      </c>
      <c r="D8" s="441" t="s">
        <v>316</v>
      </c>
      <c r="E8" s="441" t="s">
        <v>317</v>
      </c>
      <c r="F8" s="441" t="s">
        <v>318</v>
      </c>
      <c r="G8" s="442" t="s">
        <v>319</v>
      </c>
      <c r="H8" s="440" t="s">
        <v>260</v>
      </c>
      <c r="I8" s="441" t="s">
        <v>320</v>
      </c>
      <c r="J8" s="441" t="s">
        <v>321</v>
      </c>
      <c r="K8" s="441" t="s">
        <v>322</v>
      </c>
      <c r="L8" s="442" t="s">
        <v>323</v>
      </c>
      <c r="M8" s="440" t="s">
        <v>324</v>
      </c>
    </row>
    <row r="9" spans="1:13" s="260" customFormat="1" ht="15.95" customHeight="1">
      <c r="A9" s="443" t="s">
        <v>325</v>
      </c>
      <c r="B9" s="444">
        <v>2946.1089999999995</v>
      </c>
      <c r="C9" s="445">
        <v>2180.4959999999996</v>
      </c>
      <c r="D9" s="446">
        <v>906.59299999999985</v>
      </c>
      <c r="E9" s="446">
        <v>467.05600000000004</v>
      </c>
      <c r="F9" s="446">
        <v>360.58599999999979</v>
      </c>
      <c r="G9" s="447">
        <v>446.26099999999997</v>
      </c>
      <c r="H9" s="445">
        <v>699.89500000000021</v>
      </c>
      <c r="I9" s="448">
        <v>351.92800000000011</v>
      </c>
      <c r="J9" s="448">
        <v>217.73800000000006</v>
      </c>
      <c r="K9" s="448">
        <v>61.749000000000024</v>
      </c>
      <c r="L9" s="449">
        <v>68.480000000000018</v>
      </c>
      <c r="M9" s="445">
        <v>65.718000000000018</v>
      </c>
    </row>
    <row r="10" spans="1:13" s="260" customFormat="1" ht="15.95" customHeight="1">
      <c r="A10" s="450" t="s">
        <v>326</v>
      </c>
      <c r="B10" s="451">
        <v>9.9999999997635314E-4</v>
      </c>
      <c r="C10" s="452">
        <v>-53.496000000000009</v>
      </c>
      <c r="D10" s="453">
        <v>-0.31800000000000006</v>
      </c>
      <c r="E10" s="453">
        <v>-5.7999999999999996E-2</v>
      </c>
      <c r="F10" s="453">
        <v>-20.867000000000004</v>
      </c>
      <c r="G10" s="454">
        <v>-32.253</v>
      </c>
      <c r="H10" s="452">
        <v>-122.30600000000001</v>
      </c>
      <c r="I10" s="455">
        <v>-3.2999999999999974E-2</v>
      </c>
      <c r="J10" s="455">
        <v>0</v>
      </c>
      <c r="K10" s="455">
        <v>-0.1339999999999999</v>
      </c>
      <c r="L10" s="456">
        <v>-122.13900000000001</v>
      </c>
      <c r="M10" s="452">
        <v>175.803</v>
      </c>
    </row>
    <row r="11" spans="1:13" s="260" customFormat="1" ht="15.95" customHeight="1">
      <c r="A11" s="457" t="s">
        <v>327</v>
      </c>
      <c r="B11" s="458">
        <v>-2.0000000000663931E-3</v>
      </c>
      <c r="C11" s="459">
        <v>78.369</v>
      </c>
      <c r="D11" s="460">
        <v>24.116</v>
      </c>
      <c r="E11" s="460">
        <v>12.190000000000001</v>
      </c>
      <c r="F11" s="460">
        <v>17.166999999999994</v>
      </c>
      <c r="G11" s="461">
        <v>24.896000000000001</v>
      </c>
      <c r="H11" s="459">
        <v>60.149000000000015</v>
      </c>
      <c r="I11" s="462">
        <v>19.976000000000006</v>
      </c>
      <c r="J11" s="462">
        <v>17.950000000000003</v>
      </c>
      <c r="K11" s="462">
        <v>13.272000000000006</v>
      </c>
      <c r="L11" s="463">
        <v>8.9510000000000005</v>
      </c>
      <c r="M11" s="459">
        <v>-138.5200000000001</v>
      </c>
    </row>
    <row r="12" spans="1:13" s="258" customFormat="1" ht="15.95" customHeight="1">
      <c r="A12" s="464" t="s">
        <v>328</v>
      </c>
      <c r="B12" s="465">
        <v>2946.1079999999997</v>
      </c>
      <c r="C12" s="466">
        <v>2205.3689999999997</v>
      </c>
      <c r="D12" s="467">
        <v>930.39099999999985</v>
      </c>
      <c r="E12" s="467">
        <v>479.18800000000005</v>
      </c>
      <c r="F12" s="467">
        <v>356.88599999999974</v>
      </c>
      <c r="G12" s="468">
        <v>438.904</v>
      </c>
      <c r="H12" s="466">
        <v>637.73800000000028</v>
      </c>
      <c r="I12" s="469">
        <v>371.87100000000009</v>
      </c>
      <c r="J12" s="469">
        <v>235.68800000000005</v>
      </c>
      <c r="K12" s="469">
        <v>74.887000000000029</v>
      </c>
      <c r="L12" s="470">
        <v>-44.707999999999991</v>
      </c>
      <c r="M12" s="466">
        <v>103.00099999999992</v>
      </c>
    </row>
    <row r="13" spans="1:13" s="258" customFormat="1" ht="15.95" customHeight="1">
      <c r="A13" s="443" t="s">
        <v>329</v>
      </c>
      <c r="B13" s="444">
        <v>161.63900000000001</v>
      </c>
      <c r="C13" s="445">
        <v>143.74700000000001</v>
      </c>
      <c r="D13" s="446">
        <v>79.54400000000004</v>
      </c>
      <c r="E13" s="446">
        <v>27.956999999999994</v>
      </c>
      <c r="F13" s="446">
        <v>2.4279999999999999</v>
      </c>
      <c r="G13" s="447">
        <v>33.817999999999998</v>
      </c>
      <c r="H13" s="445">
        <v>17.898999999999994</v>
      </c>
      <c r="I13" s="448"/>
      <c r="J13" s="448"/>
      <c r="K13" s="448"/>
      <c r="L13" s="449"/>
      <c r="M13" s="445">
        <v>-6.9999999999999958E-3</v>
      </c>
    </row>
    <row r="14" spans="1:13" s="258" customFormat="1" ht="15.95" customHeight="1">
      <c r="A14" s="450" t="s">
        <v>330</v>
      </c>
      <c r="B14" s="451">
        <v>108.86499999999999</v>
      </c>
      <c r="C14" s="452">
        <v>70.882000000000005</v>
      </c>
      <c r="D14" s="453">
        <v>17.292000000000002</v>
      </c>
      <c r="E14" s="453">
        <v>23.042000000000002</v>
      </c>
      <c r="F14" s="453">
        <v>24.159999999999997</v>
      </c>
      <c r="G14" s="454">
        <v>6.3880000000000017</v>
      </c>
      <c r="H14" s="452">
        <v>38.818999999999988</v>
      </c>
      <c r="I14" s="455"/>
      <c r="J14" s="455"/>
      <c r="K14" s="455"/>
      <c r="L14" s="456"/>
      <c r="M14" s="452">
        <v>-0.8360000000000003</v>
      </c>
    </row>
    <row r="15" spans="1:13" s="258" customFormat="1" ht="15.95" customHeight="1">
      <c r="A15" s="450" t="s">
        <v>331</v>
      </c>
      <c r="B15" s="451">
        <v>35.167999999999992</v>
      </c>
      <c r="C15" s="452">
        <v>33.583999999999989</v>
      </c>
      <c r="D15" s="453">
        <v>0.32399999999999984</v>
      </c>
      <c r="E15" s="453">
        <v>25.644999999999996</v>
      </c>
      <c r="F15" s="453">
        <v>0.11200000000000002</v>
      </c>
      <c r="G15" s="454">
        <v>7.5030000000000001</v>
      </c>
      <c r="H15" s="452">
        <v>1.5839999999999996</v>
      </c>
      <c r="I15" s="455"/>
      <c r="J15" s="455"/>
      <c r="K15" s="455"/>
      <c r="L15" s="456"/>
      <c r="M15" s="452">
        <v>0</v>
      </c>
    </row>
    <row r="16" spans="1:13" s="258" customFormat="1" ht="15.95" customHeight="1">
      <c r="A16" s="450" t="s">
        <v>332</v>
      </c>
      <c r="B16" s="451">
        <v>32.576999999999998</v>
      </c>
      <c r="C16" s="452">
        <v>30.147999999999996</v>
      </c>
      <c r="D16" s="453">
        <v>8.4179999999999993</v>
      </c>
      <c r="E16" s="453">
        <v>27.787999999999997</v>
      </c>
      <c r="F16" s="453">
        <v>0</v>
      </c>
      <c r="G16" s="454">
        <v>-6.0580000000000016</v>
      </c>
      <c r="H16" s="452">
        <v>2.4359999999999999</v>
      </c>
      <c r="I16" s="455"/>
      <c r="J16" s="455"/>
      <c r="K16" s="455"/>
      <c r="L16" s="456"/>
      <c r="M16" s="452">
        <v>-6.9999999999999993E-3</v>
      </c>
    </row>
    <row r="17" spans="1:13" s="258" customFormat="1" ht="15.95" customHeight="1">
      <c r="A17" s="450" t="s">
        <v>333</v>
      </c>
      <c r="B17" s="451">
        <v>48.357999999999997</v>
      </c>
      <c r="C17" s="452">
        <v>7.163000000000002</v>
      </c>
      <c r="D17" s="453">
        <v>7.4999999999999734E-2</v>
      </c>
      <c r="E17" s="453">
        <v>0.32800000000000029</v>
      </c>
      <c r="F17" s="453">
        <v>3.7440000000000015</v>
      </c>
      <c r="G17" s="454">
        <v>3.016</v>
      </c>
      <c r="H17" s="452">
        <v>41.194999999999993</v>
      </c>
      <c r="I17" s="455"/>
      <c r="J17" s="455"/>
      <c r="K17" s="455"/>
      <c r="L17" s="456"/>
      <c r="M17" s="452">
        <v>0</v>
      </c>
    </row>
    <row r="18" spans="1:13" s="258" customFormat="1" ht="15.95" customHeight="1">
      <c r="A18" s="457" t="s">
        <v>2</v>
      </c>
      <c r="B18" s="458">
        <v>175.619</v>
      </c>
      <c r="C18" s="459">
        <v>33.114999999999988</v>
      </c>
      <c r="D18" s="460">
        <v>10.250999999999962</v>
      </c>
      <c r="E18" s="460">
        <v>-24.697000000000003</v>
      </c>
      <c r="F18" s="460">
        <v>1.4910000000000068</v>
      </c>
      <c r="G18" s="461">
        <v>46.070000000000022</v>
      </c>
      <c r="H18" s="459">
        <v>142.73800000000003</v>
      </c>
      <c r="I18" s="462"/>
      <c r="J18" s="462"/>
      <c r="K18" s="462"/>
      <c r="L18" s="463"/>
      <c r="M18" s="459">
        <v>-0.23399999999999932</v>
      </c>
    </row>
    <row r="19" spans="1:13" s="258" customFormat="1" ht="15.95" customHeight="1">
      <c r="A19" s="464" t="s">
        <v>3</v>
      </c>
      <c r="B19" s="465">
        <v>562.226</v>
      </c>
      <c r="C19" s="466">
        <v>318.63900000000001</v>
      </c>
      <c r="D19" s="467">
        <v>115.904</v>
      </c>
      <c r="E19" s="467">
        <v>80.062999999999988</v>
      </c>
      <c r="F19" s="467">
        <v>31.935000000000002</v>
      </c>
      <c r="G19" s="468">
        <v>90.737000000000023</v>
      </c>
      <c r="H19" s="466">
        <v>244.67099999999999</v>
      </c>
      <c r="I19" s="469">
        <v>126.91399999999999</v>
      </c>
      <c r="J19" s="469">
        <v>92.77600000000001</v>
      </c>
      <c r="K19" s="469">
        <v>26.188000000000002</v>
      </c>
      <c r="L19" s="470">
        <v>-1.2069999999999999</v>
      </c>
      <c r="M19" s="466">
        <v>-1.0839999999999996</v>
      </c>
    </row>
    <row r="20" spans="1:13" s="258" customFormat="1" ht="15.95" customHeight="1">
      <c r="A20" s="471" t="s">
        <v>334</v>
      </c>
      <c r="B20" s="444">
        <v>8.0969999999999978</v>
      </c>
      <c r="C20" s="445">
        <v>-0.17300000000000004</v>
      </c>
      <c r="D20" s="446">
        <v>0</v>
      </c>
      <c r="E20" s="446">
        <v>0</v>
      </c>
      <c r="F20" s="446">
        <v>-0.52</v>
      </c>
      <c r="G20" s="447">
        <v>0.34699999999999998</v>
      </c>
      <c r="H20" s="445">
        <v>8.3459999999999983</v>
      </c>
      <c r="I20" s="448"/>
      <c r="J20" s="448"/>
      <c r="K20" s="448"/>
      <c r="L20" s="449"/>
      <c r="M20" s="445">
        <v>-7.5999999999999956E-2</v>
      </c>
    </row>
    <row r="21" spans="1:13" s="258" customFormat="1" ht="15.95" customHeight="1">
      <c r="A21" s="472" t="s">
        <v>335</v>
      </c>
      <c r="B21" s="451">
        <v>14.090000000000002</v>
      </c>
      <c r="C21" s="452">
        <v>2.7289999999999979</v>
      </c>
      <c r="D21" s="453">
        <v>0</v>
      </c>
      <c r="E21" s="453">
        <v>-1.0000000000000009E-3</v>
      </c>
      <c r="F21" s="453">
        <v>9.000000000000008E-3</v>
      </c>
      <c r="G21" s="454">
        <v>2.7209999999999979</v>
      </c>
      <c r="H21" s="452">
        <v>11.458000000000004</v>
      </c>
      <c r="I21" s="455"/>
      <c r="J21" s="455"/>
      <c r="K21" s="455"/>
      <c r="L21" s="456"/>
      <c r="M21" s="452">
        <v>-9.6999999999999975E-2</v>
      </c>
    </row>
    <row r="22" spans="1:13" s="260" customFormat="1" ht="15.95" customHeight="1">
      <c r="A22" s="450" t="s">
        <v>336</v>
      </c>
      <c r="B22" s="451">
        <v>22.186999999999998</v>
      </c>
      <c r="C22" s="452">
        <v>2.5559999999999978</v>
      </c>
      <c r="D22" s="453">
        <v>0</v>
      </c>
      <c r="E22" s="453">
        <v>-1.0000000000000009E-3</v>
      </c>
      <c r="F22" s="453">
        <v>-0.51100000000000001</v>
      </c>
      <c r="G22" s="454">
        <v>3.0679999999999978</v>
      </c>
      <c r="H22" s="452">
        <v>19.804000000000002</v>
      </c>
      <c r="I22" s="455">
        <v>3.5510000000000019</v>
      </c>
      <c r="J22" s="453">
        <v>2.0000000000000018E-3</v>
      </c>
      <c r="K22" s="453">
        <v>3.8440000000000012</v>
      </c>
      <c r="L22" s="456">
        <v>12.407</v>
      </c>
      <c r="M22" s="452">
        <v>-0.17299999999999993</v>
      </c>
    </row>
    <row r="23" spans="1:13" s="260" customFormat="1" ht="15.95" customHeight="1">
      <c r="A23" s="472" t="s">
        <v>337</v>
      </c>
      <c r="B23" s="451">
        <v>10.226999999999981</v>
      </c>
      <c r="C23" s="452">
        <v>4.6369999999999969</v>
      </c>
      <c r="D23" s="453">
        <v>0</v>
      </c>
      <c r="E23" s="453">
        <v>0.36299999999999844</v>
      </c>
      <c r="F23" s="453">
        <v>0.23</v>
      </c>
      <c r="G23" s="454">
        <v>4.0439999999999987</v>
      </c>
      <c r="H23" s="452">
        <v>5.605999999999983</v>
      </c>
      <c r="I23" s="455"/>
      <c r="J23" s="455"/>
      <c r="K23" s="455"/>
      <c r="L23" s="456"/>
      <c r="M23" s="452">
        <v>-1.6000000000000458E-2</v>
      </c>
    </row>
    <row r="24" spans="1:13" s="260" customFormat="1" ht="15.95" customHeight="1">
      <c r="A24" s="472" t="s">
        <v>338</v>
      </c>
      <c r="B24" s="451">
        <v>31.855</v>
      </c>
      <c r="C24" s="452">
        <v>3.6209999999999996</v>
      </c>
      <c r="D24" s="453">
        <v>0</v>
      </c>
      <c r="E24" s="453">
        <v>0.89300000000000002</v>
      </c>
      <c r="F24" s="453">
        <v>0</v>
      </c>
      <c r="G24" s="454">
        <v>2.7279999999999998</v>
      </c>
      <c r="H24" s="452">
        <v>28.234000000000002</v>
      </c>
      <c r="I24" s="455"/>
      <c r="J24" s="455"/>
      <c r="K24" s="455"/>
      <c r="L24" s="456"/>
      <c r="M24" s="452">
        <v>0</v>
      </c>
    </row>
    <row r="25" spans="1:13" s="260" customFormat="1" ht="15.95" customHeight="1">
      <c r="A25" s="472" t="s">
        <v>339</v>
      </c>
      <c r="B25" s="451">
        <v>-6.2000000000000055E-2</v>
      </c>
      <c r="C25" s="452">
        <v>0</v>
      </c>
      <c r="D25" s="453">
        <v>0</v>
      </c>
      <c r="E25" s="453">
        <v>0</v>
      </c>
      <c r="F25" s="453">
        <v>0</v>
      </c>
      <c r="G25" s="454">
        <v>0</v>
      </c>
      <c r="H25" s="452">
        <v>-6.2000000000000055E-2</v>
      </c>
      <c r="I25" s="455"/>
      <c r="J25" s="455"/>
      <c r="K25" s="455"/>
      <c r="L25" s="456"/>
      <c r="M25" s="452">
        <v>0</v>
      </c>
    </row>
    <row r="26" spans="1:13" s="260" customFormat="1" ht="15.95" customHeight="1">
      <c r="A26" s="473" t="s">
        <v>340</v>
      </c>
      <c r="B26" s="458">
        <v>42.019999999999982</v>
      </c>
      <c r="C26" s="459">
        <v>8.2579999999999956</v>
      </c>
      <c r="D26" s="460">
        <v>0</v>
      </c>
      <c r="E26" s="460">
        <v>1.2559999999999985</v>
      </c>
      <c r="F26" s="460">
        <v>0.23</v>
      </c>
      <c r="G26" s="461">
        <v>6.7719999999999985</v>
      </c>
      <c r="H26" s="459">
        <v>33.777999999999984</v>
      </c>
      <c r="I26" s="462">
        <v>21.442999999999998</v>
      </c>
      <c r="J26" s="462">
        <v>0.25200000000000022</v>
      </c>
      <c r="K26" s="462">
        <v>-0.38800000000000001</v>
      </c>
      <c r="L26" s="463">
        <v>12.470999999999989</v>
      </c>
      <c r="M26" s="459">
        <v>-1.6000000000000458E-2</v>
      </c>
    </row>
    <row r="27" spans="1:13" s="258" customFormat="1" ht="15.95" customHeight="1">
      <c r="A27" s="464" t="s">
        <v>341</v>
      </c>
      <c r="B27" s="465">
        <v>64.206999999999979</v>
      </c>
      <c r="C27" s="466">
        <v>10.813999999999993</v>
      </c>
      <c r="D27" s="467">
        <v>0</v>
      </c>
      <c r="E27" s="467">
        <v>1.2549999999999986</v>
      </c>
      <c r="F27" s="467">
        <v>-0.28100000000000003</v>
      </c>
      <c r="G27" s="468">
        <v>9.8399999999999963</v>
      </c>
      <c r="H27" s="466">
        <v>53.581999999999994</v>
      </c>
      <c r="I27" s="469">
        <v>24.994</v>
      </c>
      <c r="J27" s="469">
        <v>0.25400000000000023</v>
      </c>
      <c r="K27" s="469">
        <v>3.4560000000000013</v>
      </c>
      <c r="L27" s="470">
        <v>24.877999999999989</v>
      </c>
      <c r="M27" s="466">
        <v>-0.18900000000000039</v>
      </c>
    </row>
    <row r="28" spans="1:13" s="258" customFormat="1" ht="15.95" customHeight="1">
      <c r="A28" s="443" t="s">
        <v>342</v>
      </c>
      <c r="B28" s="444">
        <v>-33.385000000000019</v>
      </c>
      <c r="C28" s="445">
        <v>-31.254999999999999</v>
      </c>
      <c r="D28" s="446">
        <v>-14.662000000000001</v>
      </c>
      <c r="E28" s="446">
        <v>-1.0129999999999999</v>
      </c>
      <c r="F28" s="446">
        <v>-11.541999999999998</v>
      </c>
      <c r="G28" s="447">
        <v>-4.0380000000000003</v>
      </c>
      <c r="H28" s="445">
        <v>65.637</v>
      </c>
      <c r="I28" s="448">
        <v>6.9789999999999992</v>
      </c>
      <c r="J28" s="448">
        <v>0.27100000000000002</v>
      </c>
      <c r="K28" s="448">
        <v>-104.405</v>
      </c>
      <c r="L28" s="449">
        <v>162.792</v>
      </c>
      <c r="M28" s="445">
        <v>-67.767000000000024</v>
      </c>
    </row>
    <row r="29" spans="1:13" s="258" customFormat="1" ht="15.95" customHeight="1">
      <c r="A29" s="450" t="s">
        <v>343</v>
      </c>
      <c r="B29" s="451">
        <v>131.16099999999989</v>
      </c>
      <c r="C29" s="452">
        <v>46.502999999999986</v>
      </c>
      <c r="D29" s="453">
        <v>12.332000000000001</v>
      </c>
      <c r="E29" s="453">
        <v>21.250999999999976</v>
      </c>
      <c r="F29" s="453">
        <v>2.0000000000000018E-3</v>
      </c>
      <c r="G29" s="454">
        <v>12.918000000000003</v>
      </c>
      <c r="H29" s="452">
        <v>152.42499999999995</v>
      </c>
      <c r="I29" s="455">
        <v>-2.4609999999999985</v>
      </c>
      <c r="J29" s="455">
        <v>8.3700000000000045</v>
      </c>
      <c r="K29" s="455">
        <v>270.68399999999997</v>
      </c>
      <c r="L29" s="456">
        <v>-124.16799999999999</v>
      </c>
      <c r="M29" s="452">
        <v>-67.767000000000053</v>
      </c>
    </row>
    <row r="30" spans="1:13" s="258" customFormat="1" ht="15.95" customHeight="1">
      <c r="A30" s="457" t="s">
        <v>344</v>
      </c>
      <c r="B30" s="458">
        <v>144.52399999999997</v>
      </c>
      <c r="C30" s="459">
        <v>9.0869999999999909</v>
      </c>
      <c r="D30" s="460">
        <v>-0.48600000000000421</v>
      </c>
      <c r="E30" s="460">
        <v>6.3920000000000012</v>
      </c>
      <c r="F30" s="460">
        <v>0.71499999999999986</v>
      </c>
      <c r="G30" s="461">
        <v>2.465999999999994</v>
      </c>
      <c r="H30" s="459">
        <v>-63.717000000000013</v>
      </c>
      <c r="I30" s="462">
        <v>-19.512</v>
      </c>
      <c r="J30" s="462">
        <v>-4.9109999999999996</v>
      </c>
      <c r="K30" s="462">
        <v>-12.375000000000007</v>
      </c>
      <c r="L30" s="463">
        <v>-26.919000000000004</v>
      </c>
      <c r="M30" s="459">
        <v>199.154</v>
      </c>
    </row>
    <row r="31" spans="1:13" s="258" customFormat="1" ht="15.95" customHeight="1">
      <c r="A31" s="464" t="s">
        <v>345</v>
      </c>
      <c r="B31" s="465">
        <v>242.29999999999984</v>
      </c>
      <c r="C31" s="466">
        <v>24.33499999999998</v>
      </c>
      <c r="D31" s="467">
        <v>-2.8160000000000043</v>
      </c>
      <c r="E31" s="467">
        <v>26.629999999999981</v>
      </c>
      <c r="F31" s="467">
        <v>-10.824999999999998</v>
      </c>
      <c r="G31" s="468">
        <v>11.345999999999997</v>
      </c>
      <c r="H31" s="466">
        <v>154.345</v>
      </c>
      <c r="I31" s="469">
        <v>-14.994</v>
      </c>
      <c r="J31" s="469">
        <v>3.7300000000000058</v>
      </c>
      <c r="K31" s="469">
        <v>153.90399999999997</v>
      </c>
      <c r="L31" s="470">
        <v>11.705000000000005</v>
      </c>
      <c r="M31" s="466">
        <v>63.619999999999919</v>
      </c>
    </row>
    <row r="32" spans="1:13" s="258" customFormat="1" ht="15.95" customHeight="1">
      <c r="A32" s="474" t="s">
        <v>4</v>
      </c>
      <c r="B32" s="475">
        <v>3814.8409999999994</v>
      </c>
      <c r="C32" s="476">
        <v>2559.1569999999997</v>
      </c>
      <c r="D32" s="477">
        <v>1043.4789999999998</v>
      </c>
      <c r="E32" s="477">
        <v>587.13599999999997</v>
      </c>
      <c r="F32" s="477">
        <v>377.71499999999975</v>
      </c>
      <c r="G32" s="478">
        <v>550.82700000000011</v>
      </c>
      <c r="H32" s="476">
        <v>1090.3360000000002</v>
      </c>
      <c r="I32" s="479">
        <v>508.78500000000008</v>
      </c>
      <c r="J32" s="479">
        <v>332.44800000000009</v>
      </c>
      <c r="K32" s="479">
        <v>258.435</v>
      </c>
      <c r="L32" s="480">
        <v>-9.3319999999999972</v>
      </c>
      <c r="M32" s="476">
        <v>165.34799999999984</v>
      </c>
    </row>
    <row r="33" spans="1:14" s="260" customFormat="1" ht="15.95" customHeight="1">
      <c r="A33" s="481" t="s">
        <v>346</v>
      </c>
      <c r="B33" s="444">
        <v>2318.6920000000005</v>
      </c>
      <c r="C33" s="445">
        <v>1586.9410000000005</v>
      </c>
      <c r="D33" s="446">
        <v>630.88100000000031</v>
      </c>
      <c r="E33" s="446">
        <v>386.3090000000002</v>
      </c>
      <c r="F33" s="446">
        <v>178.798</v>
      </c>
      <c r="G33" s="447">
        <v>390.95299999999997</v>
      </c>
      <c r="H33" s="445">
        <v>554.11199999999997</v>
      </c>
      <c r="I33" s="448">
        <v>123.154</v>
      </c>
      <c r="J33" s="448">
        <v>188.72699999999998</v>
      </c>
      <c r="K33" s="448">
        <v>198.43399999999997</v>
      </c>
      <c r="L33" s="449">
        <v>43.796999999999997</v>
      </c>
      <c r="M33" s="445">
        <v>177.63899999999998</v>
      </c>
    </row>
    <row r="34" spans="1:14" s="260" customFormat="1" ht="15.95" customHeight="1">
      <c r="A34" s="482" t="s">
        <v>17</v>
      </c>
      <c r="B34" s="458">
        <v>32.046999999999997</v>
      </c>
      <c r="C34" s="459">
        <v>1.5719999999999983</v>
      </c>
      <c r="D34" s="460">
        <v>0.49299999999999855</v>
      </c>
      <c r="E34" s="460">
        <v>-0.79400000000000048</v>
      </c>
      <c r="F34" s="460">
        <v>1.7000000000000001E-2</v>
      </c>
      <c r="G34" s="461">
        <v>1.8560000000000001</v>
      </c>
      <c r="H34" s="459">
        <v>24.195999999999998</v>
      </c>
      <c r="I34" s="462">
        <v>-0.33200000000000002</v>
      </c>
      <c r="J34" s="462">
        <v>0</v>
      </c>
      <c r="K34" s="462">
        <v>0</v>
      </c>
      <c r="L34" s="463">
        <v>24.527999999999999</v>
      </c>
      <c r="M34" s="459">
        <v>6.2789999999999999</v>
      </c>
    </row>
    <row r="35" spans="1:14" s="258" customFormat="1" ht="15.95" customHeight="1">
      <c r="A35" s="483" t="s">
        <v>5</v>
      </c>
      <c r="B35" s="475">
        <v>2350.7390000000005</v>
      </c>
      <c r="C35" s="476">
        <v>1588.5130000000004</v>
      </c>
      <c r="D35" s="477">
        <v>631.37400000000036</v>
      </c>
      <c r="E35" s="477">
        <v>385.51500000000021</v>
      </c>
      <c r="F35" s="477">
        <v>178.815</v>
      </c>
      <c r="G35" s="478">
        <v>392.80899999999997</v>
      </c>
      <c r="H35" s="476">
        <v>578.30799999999999</v>
      </c>
      <c r="I35" s="479">
        <v>122.822</v>
      </c>
      <c r="J35" s="479">
        <v>188.72699999999998</v>
      </c>
      <c r="K35" s="479">
        <v>198.43399999999997</v>
      </c>
      <c r="L35" s="480">
        <v>68.324999999999989</v>
      </c>
      <c r="M35" s="476">
        <v>183.91799999999998</v>
      </c>
      <c r="N35" s="257"/>
    </row>
    <row r="36" spans="1:14" s="258" customFormat="1" ht="15.95" customHeight="1">
      <c r="A36" s="474" t="s">
        <v>347</v>
      </c>
      <c r="B36" s="475">
        <v>1464.101999999999</v>
      </c>
      <c r="C36" s="476">
        <v>970.64399999999932</v>
      </c>
      <c r="D36" s="477">
        <v>412.10499999999945</v>
      </c>
      <c r="E36" s="477">
        <v>201.62099999999975</v>
      </c>
      <c r="F36" s="477">
        <v>198.89999999999975</v>
      </c>
      <c r="G36" s="478">
        <v>158.01800000000014</v>
      </c>
      <c r="H36" s="476">
        <v>512.02800000000025</v>
      </c>
      <c r="I36" s="479">
        <v>385.96300000000008</v>
      </c>
      <c r="J36" s="479">
        <v>143.72100000000012</v>
      </c>
      <c r="K36" s="479">
        <v>60.001000000000033</v>
      </c>
      <c r="L36" s="480">
        <v>-77.656999999999982</v>
      </c>
      <c r="M36" s="476">
        <v>-18.570000000000135</v>
      </c>
      <c r="N36" s="257"/>
    </row>
    <row r="37" spans="1:14" s="260" customFormat="1" ht="15.95" customHeight="1">
      <c r="A37" s="464" t="s">
        <v>348</v>
      </c>
      <c r="B37" s="465">
        <v>560.21099999999979</v>
      </c>
      <c r="C37" s="466">
        <v>383.61999999999989</v>
      </c>
      <c r="D37" s="467">
        <v>234.38199999999995</v>
      </c>
      <c r="E37" s="467">
        <v>70.496999999999986</v>
      </c>
      <c r="F37" s="467">
        <v>24.99199999999999</v>
      </c>
      <c r="G37" s="468">
        <v>53.749000000000024</v>
      </c>
      <c r="H37" s="466">
        <v>176.589</v>
      </c>
      <c r="I37" s="469">
        <v>102.048</v>
      </c>
      <c r="J37" s="469">
        <v>47.097999999999999</v>
      </c>
      <c r="K37" s="469">
        <v>6.3000000000000056E-2</v>
      </c>
      <c r="L37" s="470">
        <v>27.38000000000001</v>
      </c>
      <c r="M37" s="466">
        <v>2E-3</v>
      </c>
      <c r="N37" s="248"/>
    </row>
    <row r="38" spans="1:14" s="258" customFormat="1" ht="15.95" customHeight="1">
      <c r="A38" s="484" t="s">
        <v>6</v>
      </c>
      <c r="B38" s="485">
        <v>903.89099999999917</v>
      </c>
      <c r="C38" s="476">
        <v>587.02399999999943</v>
      </c>
      <c r="D38" s="477">
        <v>177.7229999999995</v>
      </c>
      <c r="E38" s="477">
        <v>131.12399999999977</v>
      </c>
      <c r="F38" s="477">
        <v>173.90799999999976</v>
      </c>
      <c r="G38" s="478">
        <v>104.26900000000012</v>
      </c>
      <c r="H38" s="486">
        <v>335.43900000000025</v>
      </c>
      <c r="I38" s="487">
        <v>283.91500000000008</v>
      </c>
      <c r="J38" s="487">
        <v>96.623000000000118</v>
      </c>
      <c r="K38" s="487">
        <v>59.938000000000031</v>
      </c>
      <c r="L38" s="488">
        <v>-105.03699999999999</v>
      </c>
      <c r="M38" s="476">
        <v>-18.572000000000134</v>
      </c>
    </row>
    <row r="39" spans="1:14" s="258" customFormat="1" ht="15.95" customHeight="1">
      <c r="A39" s="489" t="s">
        <v>7</v>
      </c>
      <c r="B39" s="444">
        <v>199.05599999999993</v>
      </c>
      <c r="C39" s="445">
        <v>165.01599999999996</v>
      </c>
      <c r="D39" s="446">
        <v>46.501999999999981</v>
      </c>
      <c r="E39" s="446">
        <v>39.248999999999995</v>
      </c>
      <c r="F39" s="446">
        <v>55.915999999999997</v>
      </c>
      <c r="G39" s="447">
        <v>23.349000000000004</v>
      </c>
      <c r="H39" s="445">
        <v>75.524999999999991</v>
      </c>
      <c r="I39" s="448">
        <v>56.527999999999992</v>
      </c>
      <c r="J39" s="448">
        <v>22.096000000000004</v>
      </c>
      <c r="K39" s="448">
        <v>10.432999999999993</v>
      </c>
      <c r="L39" s="449">
        <v>-13.532</v>
      </c>
      <c r="M39" s="445">
        <v>-41.484999999999999</v>
      </c>
    </row>
    <row r="40" spans="1:14" s="258" customFormat="1" ht="15.95" customHeight="1">
      <c r="A40" s="438" t="s">
        <v>8</v>
      </c>
      <c r="B40" s="458">
        <v>19.237000000000002</v>
      </c>
      <c r="C40" s="459">
        <v>14.579000000000001</v>
      </c>
      <c r="D40" s="460">
        <v>0</v>
      </c>
      <c r="E40" s="460">
        <v>-0.47799999999999998</v>
      </c>
      <c r="F40" s="460">
        <v>0.16900000000000001</v>
      </c>
      <c r="G40" s="461">
        <v>14.888</v>
      </c>
      <c r="H40" s="459">
        <v>4.6579999999999995</v>
      </c>
      <c r="I40" s="462">
        <v>0.92600000000000005</v>
      </c>
      <c r="J40" s="462">
        <v>0.35</v>
      </c>
      <c r="K40" s="462">
        <v>0.95399999999999996</v>
      </c>
      <c r="L40" s="463">
        <v>2.4279999999999999</v>
      </c>
      <c r="M40" s="459">
        <v>0</v>
      </c>
    </row>
    <row r="41" spans="1:14" s="258" customFormat="1" ht="15.95" customHeight="1">
      <c r="A41" s="490" t="s">
        <v>9</v>
      </c>
      <c r="B41" s="485">
        <v>685.59799999999927</v>
      </c>
      <c r="C41" s="476">
        <v>407.42899999999946</v>
      </c>
      <c r="D41" s="477">
        <v>131.22099999999952</v>
      </c>
      <c r="E41" s="477">
        <v>92.352999999999767</v>
      </c>
      <c r="F41" s="477">
        <v>117.82299999999977</v>
      </c>
      <c r="G41" s="478">
        <v>66.03200000000011</v>
      </c>
      <c r="H41" s="486">
        <v>255.25600000000028</v>
      </c>
      <c r="I41" s="487">
        <v>226.4610000000001</v>
      </c>
      <c r="J41" s="487">
        <v>74.17700000000012</v>
      </c>
      <c r="K41" s="487">
        <v>48.551000000000037</v>
      </c>
      <c r="L41" s="488">
        <v>-93.932999999999993</v>
      </c>
      <c r="M41" s="476">
        <v>22.912999999999865</v>
      </c>
    </row>
    <row r="42" spans="1:14" s="260" customFormat="1" ht="15.95" customHeight="1">
      <c r="A42" s="489" t="s">
        <v>10</v>
      </c>
      <c r="B42" s="491">
        <v>0</v>
      </c>
      <c r="C42" s="445">
        <v>0</v>
      </c>
      <c r="D42" s="446">
        <v>0</v>
      </c>
      <c r="E42" s="446">
        <v>0</v>
      </c>
      <c r="F42" s="446">
        <v>0</v>
      </c>
      <c r="G42" s="447">
        <v>0</v>
      </c>
      <c r="H42" s="492">
        <v>0</v>
      </c>
      <c r="I42" s="448">
        <v>0</v>
      </c>
      <c r="J42" s="448">
        <v>0</v>
      </c>
      <c r="K42" s="448">
        <v>0</v>
      </c>
      <c r="L42" s="449">
        <v>0</v>
      </c>
      <c r="M42" s="445">
        <v>0</v>
      </c>
    </row>
    <row r="43" spans="1:14" s="260" customFormat="1" ht="15.95" customHeight="1">
      <c r="A43" s="434" t="s">
        <v>11</v>
      </c>
      <c r="B43" s="493">
        <v>0</v>
      </c>
      <c r="C43" s="452">
        <v>0</v>
      </c>
      <c r="D43" s="453">
        <v>0</v>
      </c>
      <c r="E43" s="453">
        <v>0</v>
      </c>
      <c r="F43" s="453">
        <v>0</v>
      </c>
      <c r="G43" s="454">
        <v>0</v>
      </c>
      <c r="H43" s="494">
        <v>0</v>
      </c>
      <c r="I43" s="455">
        <v>0</v>
      </c>
      <c r="J43" s="455">
        <v>0</v>
      </c>
      <c r="K43" s="455">
        <v>0</v>
      </c>
      <c r="L43" s="456">
        <v>0</v>
      </c>
      <c r="M43" s="452">
        <v>0</v>
      </c>
    </row>
    <row r="44" spans="1:14" s="260" customFormat="1" ht="15.95" customHeight="1">
      <c r="A44" s="438" t="s">
        <v>12</v>
      </c>
      <c r="B44" s="495">
        <v>-19.251598000000008</v>
      </c>
      <c r="C44" s="459">
        <v>-19.248900000000006</v>
      </c>
      <c r="D44" s="460">
        <v>-19.248900000000006</v>
      </c>
      <c r="E44" s="460">
        <v>0</v>
      </c>
      <c r="F44" s="460">
        <v>0</v>
      </c>
      <c r="G44" s="461">
        <v>0</v>
      </c>
      <c r="H44" s="496">
        <v>0</v>
      </c>
      <c r="I44" s="462">
        <v>0</v>
      </c>
      <c r="J44" s="462">
        <v>0</v>
      </c>
      <c r="K44" s="462">
        <v>0</v>
      </c>
      <c r="L44" s="463">
        <v>0</v>
      </c>
      <c r="M44" s="459">
        <v>-2.6980000000023097E-3</v>
      </c>
    </row>
    <row r="45" spans="1:14" s="258" customFormat="1" ht="15.95" customHeight="1">
      <c r="A45" s="490" t="s">
        <v>13</v>
      </c>
      <c r="B45" s="485">
        <v>666.34640199999922</v>
      </c>
      <c r="C45" s="476">
        <v>388.18009999999947</v>
      </c>
      <c r="D45" s="477">
        <v>111.97209999999951</v>
      </c>
      <c r="E45" s="477">
        <v>92.352999999999767</v>
      </c>
      <c r="F45" s="477">
        <v>117.82299999999977</v>
      </c>
      <c r="G45" s="478">
        <v>66.03200000000011</v>
      </c>
      <c r="H45" s="486">
        <v>255.25600000000026</v>
      </c>
      <c r="I45" s="487">
        <v>226.4610000000001</v>
      </c>
      <c r="J45" s="487">
        <v>74.17700000000012</v>
      </c>
      <c r="K45" s="487">
        <v>48.551000000000037</v>
      </c>
      <c r="L45" s="488">
        <v>-93.932999999999993</v>
      </c>
      <c r="M45" s="476">
        <v>22.910301999999863</v>
      </c>
    </row>
    <row r="46" spans="1:14" s="260" customFormat="1" ht="15.95" customHeight="1">
      <c r="A46" s="497" t="s">
        <v>349</v>
      </c>
      <c r="B46" s="498"/>
      <c r="C46" s="499"/>
      <c r="D46" s="446"/>
      <c r="E46" s="446"/>
      <c r="F46" s="446"/>
      <c r="G46" s="500"/>
      <c r="H46" s="499"/>
      <c r="I46" s="448"/>
      <c r="J46" s="448"/>
      <c r="K46" s="448"/>
      <c r="L46" s="449"/>
      <c r="M46" s="499"/>
    </row>
    <row r="47" spans="1:14" s="260" customFormat="1" ht="15.95" customHeight="1">
      <c r="A47" s="501" t="s">
        <v>350</v>
      </c>
      <c r="B47" s="502">
        <v>1.4499999999999999E-2</v>
      </c>
      <c r="C47" s="503"/>
      <c r="D47" s="504"/>
      <c r="E47" s="504"/>
      <c r="F47" s="505"/>
      <c r="G47" s="506"/>
      <c r="H47" s="503"/>
      <c r="I47" s="504"/>
      <c r="J47" s="504"/>
      <c r="K47" s="504"/>
      <c r="L47" s="506"/>
      <c r="M47" s="507"/>
    </row>
    <row r="48" spans="1:14" s="260" customFormat="1" ht="15.95" customHeight="1">
      <c r="A48" s="501" t="s">
        <v>351</v>
      </c>
      <c r="B48" s="508">
        <v>0.61620890621653712</v>
      </c>
      <c r="C48" s="503">
        <v>0.62071729088914851</v>
      </c>
      <c r="D48" s="504">
        <v>0.60506632141135608</v>
      </c>
      <c r="E48" s="504">
        <v>0.6566025588620017</v>
      </c>
      <c r="F48" s="504">
        <v>0.47341249354672205</v>
      </c>
      <c r="G48" s="506">
        <v>0.71312589978341634</v>
      </c>
      <c r="H48" s="503">
        <v>0.53039430047251479</v>
      </c>
      <c r="I48" s="504">
        <v>0.2414025570722407</v>
      </c>
      <c r="J48" s="504">
        <v>0.56768878140340717</v>
      </c>
      <c r="K48" s="504">
        <v>0.76782943486756816</v>
      </c>
      <c r="L48" s="506" t="s">
        <v>352</v>
      </c>
      <c r="M48" s="503">
        <v>1.112308585528704</v>
      </c>
    </row>
    <row r="49" spans="1:16" s="260" customFormat="1" ht="15.95" customHeight="1">
      <c r="A49" s="501" t="s">
        <v>353</v>
      </c>
      <c r="B49" s="509">
        <v>8.1000000000000003E-2</v>
      </c>
      <c r="C49" s="510"/>
      <c r="D49" s="511"/>
      <c r="E49" s="511"/>
      <c r="F49" s="511"/>
      <c r="G49" s="512"/>
      <c r="H49" s="510"/>
      <c r="I49" s="513"/>
      <c r="J49" s="513"/>
      <c r="K49" s="513"/>
      <c r="L49" s="514"/>
      <c r="M49" s="503"/>
    </row>
    <row r="50" spans="1:16" s="260" customFormat="1" ht="15.95" customHeight="1">
      <c r="A50" s="501" t="s">
        <v>354</v>
      </c>
      <c r="B50" s="509">
        <v>0.10183379885976104</v>
      </c>
      <c r="C50" s="510">
        <v>0.11530745716827549</v>
      </c>
      <c r="D50" s="511">
        <v>8.6963189309904779E-2</v>
      </c>
      <c r="E50" s="511">
        <v>0.16820061431441191</v>
      </c>
      <c r="F50" s="511">
        <v>0.20466039854591028</v>
      </c>
      <c r="G50" s="512">
        <v>7.8702502873566657E-2</v>
      </c>
      <c r="H50" s="510">
        <v>8.2346144672822794E-2</v>
      </c>
      <c r="I50" s="513">
        <v>0.17774733335420465</v>
      </c>
      <c r="J50" s="513">
        <v>8.6865339841250333E-2</v>
      </c>
      <c r="K50" s="513">
        <v>7.8034189433649842E-2</v>
      </c>
      <c r="L50" s="514">
        <v>-0.23784425587472449</v>
      </c>
      <c r="M50" s="503"/>
    </row>
    <row r="51" spans="1:16" s="260" customFormat="1" ht="15.95" customHeight="1">
      <c r="A51" s="501" t="s">
        <v>355</v>
      </c>
      <c r="B51" s="451">
        <v>80.938679681096488</v>
      </c>
      <c r="C51" s="452">
        <v>104.81850277457747</v>
      </c>
      <c r="D51" s="453">
        <v>155.33036813340985</v>
      </c>
      <c r="E51" s="453">
        <v>129.06273422936735</v>
      </c>
      <c r="F51" s="453">
        <v>43.349317584746409</v>
      </c>
      <c r="G51" s="454">
        <v>52.276085355305611</v>
      </c>
      <c r="H51" s="452">
        <v>55.947056878925672</v>
      </c>
      <c r="I51" s="455">
        <v>79.77043487151802</v>
      </c>
      <c r="J51" s="455">
        <v>54.895323518231002</v>
      </c>
      <c r="K51" s="455">
        <v>9.9306210167052641E-2</v>
      </c>
      <c r="L51" s="456">
        <v>71.167430477569098</v>
      </c>
      <c r="M51" s="452"/>
    </row>
    <row r="52" spans="1:16" s="260" customFormat="1" ht="15.95" customHeight="1">
      <c r="A52" s="501" t="s">
        <v>356</v>
      </c>
      <c r="B52" s="451">
        <v>282503</v>
      </c>
      <c r="C52" s="452">
        <v>152134.20500000002</v>
      </c>
      <c r="D52" s="453">
        <v>64354.436999999998</v>
      </c>
      <c r="E52" s="453">
        <v>23338.47</v>
      </c>
      <c r="F52" s="453">
        <v>23756.414000000001</v>
      </c>
      <c r="G52" s="454">
        <v>40684.883999999998</v>
      </c>
      <c r="H52" s="452">
        <v>127164.879</v>
      </c>
      <c r="I52" s="455">
        <v>50355.781999999999</v>
      </c>
      <c r="J52" s="455">
        <v>34374.249000000003</v>
      </c>
      <c r="K52" s="455">
        <v>26114.329000000002</v>
      </c>
      <c r="L52" s="456">
        <v>16320.519</v>
      </c>
      <c r="M52" s="452">
        <v>3203.9160000000002</v>
      </c>
    </row>
    <row r="53" spans="1:16" s="259" customFormat="1" ht="15.95" customHeight="1">
      <c r="A53" s="515" t="s">
        <v>357</v>
      </c>
      <c r="B53" s="516">
        <v>63804.906000000003</v>
      </c>
      <c r="C53" s="517">
        <v>53277.377</v>
      </c>
      <c r="D53" s="518">
        <v>11113.335999999999</v>
      </c>
      <c r="E53" s="518">
        <v>9151.75</v>
      </c>
      <c r="F53" s="518">
        <v>3755.7869999999998</v>
      </c>
      <c r="G53" s="519">
        <v>29256.504000000001</v>
      </c>
      <c r="H53" s="517">
        <v>10525.529</v>
      </c>
      <c r="I53" s="518"/>
      <c r="J53" s="518"/>
      <c r="K53" s="518"/>
      <c r="L53" s="519"/>
      <c r="M53" s="517">
        <v>2</v>
      </c>
    </row>
    <row r="54" spans="1:16" ht="15" customHeight="1">
      <c r="A54" s="520" t="s">
        <v>358</v>
      </c>
      <c r="B54" s="521"/>
      <c r="C54" s="521"/>
      <c r="D54" s="522"/>
      <c r="E54" s="522"/>
      <c r="F54" s="521"/>
      <c r="G54" s="522"/>
      <c r="H54" s="521"/>
      <c r="I54" s="522"/>
      <c r="J54" s="522"/>
      <c r="K54" s="522"/>
      <c r="L54" s="522"/>
      <c r="M54" s="521"/>
      <c r="N54" s="523"/>
      <c r="O54" s="522"/>
      <c r="P54" s="523"/>
    </row>
    <row r="55" spans="1:16" ht="15" customHeight="1">
      <c r="A55" s="525" t="s">
        <v>359</v>
      </c>
      <c r="F55" s="526"/>
      <c r="G55" s="524"/>
    </row>
    <row r="56" spans="1:16" ht="15" customHeight="1"/>
  </sheetData>
  <pageMargins left="0.55118110236220497" right="0.35433070866141703" top="0.59055118110236204" bottom="0.98425196850393704" header="0.118110236220472" footer="0.511811023622047"/>
  <pageSetup paperSize="9" scale="54"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P56"/>
  <sheetViews>
    <sheetView showGridLines="0" showZeros="0" view="pageBreakPreview" zoomScale="70" zoomScaleNormal="70" zoomScaleSheetLayoutView="70" workbookViewId="0">
      <selection activeCell="A2" sqref="A2:N56"/>
    </sheetView>
  </sheetViews>
  <sheetFormatPr defaultRowHeight="12.75"/>
  <cols>
    <col min="1" max="1" width="50.7109375" style="524" customWidth="1"/>
    <col min="2" max="3" width="14.28515625" style="526" customWidth="1"/>
    <col min="4" max="6" width="14.28515625" style="524" customWidth="1"/>
    <col min="7" max="8" width="14.28515625" style="526" customWidth="1"/>
    <col min="9" max="9" width="14.28515625" style="524" customWidth="1"/>
    <col min="10" max="11" width="14.28515625" style="523" customWidth="1"/>
    <col min="12" max="12" width="14.28515625" style="524" customWidth="1"/>
    <col min="13" max="13" width="14.28515625" style="526" customWidth="1"/>
    <col min="14" max="14" width="1.7109375" style="524" customWidth="1"/>
    <col min="15" max="16384" width="9.140625" style="524"/>
  </cols>
  <sheetData>
    <row r="1" spans="1:14" s="248" customFormat="1" ht="50.1" customHeight="1">
      <c r="A1" s="247"/>
    </row>
    <row r="2" spans="1:14" s="250" customFormat="1" ht="39.950000000000003" customHeight="1">
      <c r="A2" s="249" t="s">
        <v>521</v>
      </c>
      <c r="C2" s="251"/>
      <c r="D2" s="251"/>
      <c r="H2" s="252"/>
      <c r="L2" s="252"/>
      <c r="M2" s="419" t="s">
        <v>283</v>
      </c>
    </row>
    <row r="3" spans="1:14" s="250" customFormat="1" ht="2.1" customHeight="1">
      <c r="A3" s="420"/>
      <c r="B3" s="421"/>
      <c r="C3" s="422"/>
      <c r="D3" s="422"/>
      <c r="E3" s="421"/>
      <c r="F3" s="421"/>
      <c r="G3" s="421"/>
      <c r="H3" s="423"/>
      <c r="I3" s="421"/>
      <c r="J3" s="421"/>
      <c r="K3" s="421"/>
      <c r="L3" s="421"/>
      <c r="M3" s="421"/>
    </row>
    <row r="4" spans="1:14" s="260" customFormat="1" ht="20.100000000000001" customHeight="1">
      <c r="A4" s="257"/>
      <c r="B4" s="257"/>
      <c r="C4" s="257"/>
      <c r="D4" s="257"/>
      <c r="E4" s="258"/>
      <c r="F4" s="258"/>
      <c r="G4" s="258"/>
      <c r="H4" s="258"/>
      <c r="I4" s="424"/>
      <c r="N4" s="259"/>
    </row>
    <row r="5" spans="1:14" s="260" customFormat="1" ht="20.100000000000001" customHeight="1">
      <c r="A5" s="425" t="s">
        <v>360</v>
      </c>
      <c r="B5" s="426"/>
      <c r="C5" s="426"/>
      <c r="D5" s="426"/>
      <c r="E5" s="427"/>
      <c r="F5" s="427"/>
      <c r="G5" s="427"/>
      <c r="H5" s="427"/>
      <c r="I5" s="428"/>
      <c r="J5" s="428"/>
      <c r="K5" s="428"/>
      <c r="L5" s="428"/>
      <c r="M5" s="428"/>
    </row>
    <row r="6" spans="1:14" s="260" customFormat="1" ht="15.95" customHeight="1">
      <c r="A6" s="429"/>
      <c r="B6" s="430"/>
      <c r="C6" s="431"/>
      <c r="D6" s="432"/>
      <c r="E6" s="432"/>
      <c r="F6" s="432"/>
      <c r="G6" s="433" t="s">
        <v>306</v>
      </c>
      <c r="H6" s="431"/>
      <c r="I6" s="432"/>
      <c r="J6" s="432" t="s">
        <v>307</v>
      </c>
      <c r="K6" s="432"/>
      <c r="L6" s="433" t="s">
        <v>308</v>
      </c>
      <c r="M6" s="431"/>
    </row>
    <row r="7" spans="1:14" s="260" customFormat="1" ht="15.95" customHeight="1">
      <c r="A7" s="429"/>
      <c r="B7" s="430" t="s">
        <v>1</v>
      </c>
      <c r="C7" s="431" t="s">
        <v>306</v>
      </c>
      <c r="D7" s="432" t="s">
        <v>306</v>
      </c>
      <c r="E7" s="432" t="s">
        <v>306</v>
      </c>
      <c r="F7" s="432" t="s">
        <v>306</v>
      </c>
      <c r="G7" s="435" t="s">
        <v>309</v>
      </c>
      <c r="H7" s="431" t="s">
        <v>310</v>
      </c>
      <c r="I7" s="436" t="s">
        <v>311</v>
      </c>
      <c r="J7" s="436" t="s">
        <v>312</v>
      </c>
      <c r="K7" s="436" t="s">
        <v>313</v>
      </c>
      <c r="L7" s="435" t="s">
        <v>314</v>
      </c>
      <c r="M7" s="437" t="s">
        <v>315</v>
      </c>
    </row>
    <row r="8" spans="1:14" s="260" customFormat="1" ht="15.95" customHeight="1">
      <c r="A8" s="438" t="s">
        <v>14</v>
      </c>
      <c r="B8" s="439" t="s">
        <v>260</v>
      </c>
      <c r="C8" s="440" t="s">
        <v>260</v>
      </c>
      <c r="D8" s="441" t="s">
        <v>316</v>
      </c>
      <c r="E8" s="441" t="s">
        <v>317</v>
      </c>
      <c r="F8" s="441" t="s">
        <v>318</v>
      </c>
      <c r="G8" s="442" t="s">
        <v>319</v>
      </c>
      <c r="H8" s="440" t="s">
        <v>260</v>
      </c>
      <c r="I8" s="441" t="s">
        <v>320</v>
      </c>
      <c r="J8" s="441" t="s">
        <v>321</v>
      </c>
      <c r="K8" s="441" t="s">
        <v>322</v>
      </c>
      <c r="L8" s="442" t="s">
        <v>323</v>
      </c>
      <c r="M8" s="440" t="s">
        <v>324</v>
      </c>
    </row>
    <row r="9" spans="1:14" s="260" customFormat="1" ht="15.95" customHeight="1">
      <c r="A9" s="443" t="s">
        <v>325</v>
      </c>
      <c r="B9" s="444">
        <v>2868.5739224995218</v>
      </c>
      <c r="C9" s="445">
        <v>1970.8989224995221</v>
      </c>
      <c r="D9" s="446">
        <v>807.93</v>
      </c>
      <c r="E9" s="446">
        <v>426.44499999999994</v>
      </c>
      <c r="F9" s="446">
        <v>291.47499999999991</v>
      </c>
      <c r="G9" s="447">
        <v>445.04892249952229</v>
      </c>
      <c r="H9" s="445">
        <v>888.41599999999983</v>
      </c>
      <c r="I9" s="448">
        <v>371.24399999999991</v>
      </c>
      <c r="J9" s="448">
        <v>248.99600000000001</v>
      </c>
      <c r="K9" s="448">
        <v>130.98699999999997</v>
      </c>
      <c r="L9" s="449">
        <v>137.18899999999999</v>
      </c>
      <c r="M9" s="445">
        <v>9.2590000000000074</v>
      </c>
    </row>
    <row r="10" spans="1:14" s="260" customFormat="1" ht="15.95" customHeight="1">
      <c r="A10" s="450" t="s">
        <v>326</v>
      </c>
      <c r="B10" s="451">
        <v>1.5207054939012892</v>
      </c>
      <c r="C10" s="452">
        <v>-45.250294506098697</v>
      </c>
      <c r="D10" s="453">
        <v>-0.65100000000000002</v>
      </c>
      <c r="E10" s="453">
        <v>0</v>
      </c>
      <c r="F10" s="453">
        <v>-21.900999999999996</v>
      </c>
      <c r="G10" s="454">
        <v>-22.698294506098698</v>
      </c>
      <c r="H10" s="452">
        <v>-165.81100000000001</v>
      </c>
      <c r="I10" s="455">
        <v>-8.9000000000000024E-2</v>
      </c>
      <c r="J10" s="455">
        <v>-2.2389999999999999</v>
      </c>
      <c r="K10" s="455">
        <v>-0.77900000000000014</v>
      </c>
      <c r="L10" s="456">
        <v>-162.70400000000001</v>
      </c>
      <c r="M10" s="452">
        <v>212.58199999999999</v>
      </c>
    </row>
    <row r="11" spans="1:14" s="260" customFormat="1" ht="15.95" customHeight="1">
      <c r="A11" s="457" t="s">
        <v>327</v>
      </c>
      <c r="B11" s="458">
        <v>-3.2843297809521346</v>
      </c>
      <c r="C11" s="459">
        <v>70.613670219047805</v>
      </c>
      <c r="D11" s="460">
        <v>20.94</v>
      </c>
      <c r="E11" s="460">
        <v>10.233000000000004</v>
      </c>
      <c r="F11" s="460">
        <v>14.960999999999999</v>
      </c>
      <c r="G11" s="461">
        <v>24.479670219047801</v>
      </c>
      <c r="H11" s="459">
        <v>66.322999999999993</v>
      </c>
      <c r="I11" s="462">
        <v>22.191000000000003</v>
      </c>
      <c r="J11" s="462">
        <v>18.922000000000001</v>
      </c>
      <c r="K11" s="462">
        <v>13.404999999999994</v>
      </c>
      <c r="L11" s="463">
        <v>11.805</v>
      </c>
      <c r="M11" s="459">
        <v>-140.22099999999995</v>
      </c>
    </row>
    <row r="12" spans="1:14" s="258" customFormat="1" ht="15.95" customHeight="1">
      <c r="A12" s="464" t="s">
        <v>328</v>
      </c>
      <c r="B12" s="465">
        <v>2866.810298212471</v>
      </c>
      <c r="C12" s="466">
        <v>1996.2622982124713</v>
      </c>
      <c r="D12" s="467">
        <v>828.21900000000005</v>
      </c>
      <c r="E12" s="467">
        <v>436.67799999999994</v>
      </c>
      <c r="F12" s="467">
        <v>284.53499999999991</v>
      </c>
      <c r="G12" s="468">
        <v>446.8302982124714</v>
      </c>
      <c r="H12" s="466">
        <v>788.92799999999977</v>
      </c>
      <c r="I12" s="469">
        <v>393.34599999999989</v>
      </c>
      <c r="J12" s="469">
        <v>265.67900000000003</v>
      </c>
      <c r="K12" s="469">
        <v>143.61299999999997</v>
      </c>
      <c r="L12" s="470">
        <v>-13.710000000000015</v>
      </c>
      <c r="M12" s="466">
        <v>81.620000000000061</v>
      </c>
    </row>
    <row r="13" spans="1:14" s="258" customFormat="1" ht="15.95" customHeight="1">
      <c r="A13" s="443" t="s">
        <v>329</v>
      </c>
      <c r="B13" s="444">
        <v>152.35599999999999</v>
      </c>
      <c r="C13" s="445">
        <v>136.53800000000001</v>
      </c>
      <c r="D13" s="446">
        <v>76.436000000000007</v>
      </c>
      <c r="E13" s="446">
        <v>27.697999999999993</v>
      </c>
      <c r="F13" s="446">
        <v>-0.22799999999999976</v>
      </c>
      <c r="G13" s="447">
        <v>32.631999999999998</v>
      </c>
      <c r="H13" s="445">
        <v>15.814999999999998</v>
      </c>
      <c r="I13" s="448"/>
      <c r="J13" s="448"/>
      <c r="K13" s="448"/>
      <c r="L13" s="449"/>
      <c r="M13" s="445">
        <v>2.9999999999999966E-3</v>
      </c>
    </row>
    <row r="14" spans="1:14" s="258" customFormat="1" ht="15.95" customHeight="1">
      <c r="A14" s="450" t="s">
        <v>330</v>
      </c>
      <c r="B14" s="451">
        <v>78.798000000000002</v>
      </c>
      <c r="C14" s="452">
        <v>64.957000000000008</v>
      </c>
      <c r="D14" s="453">
        <v>16.114000000000001</v>
      </c>
      <c r="E14" s="453">
        <v>25.149000000000001</v>
      </c>
      <c r="F14" s="453">
        <v>16.234999999999999</v>
      </c>
      <c r="G14" s="454">
        <v>7.4589999999999996</v>
      </c>
      <c r="H14" s="452">
        <v>14.185999999999993</v>
      </c>
      <c r="I14" s="455"/>
      <c r="J14" s="455"/>
      <c r="K14" s="455"/>
      <c r="L14" s="456"/>
      <c r="M14" s="452">
        <v>-0.34499999999999997</v>
      </c>
    </row>
    <row r="15" spans="1:14" s="258" customFormat="1" ht="15.95" customHeight="1">
      <c r="A15" s="450" t="s">
        <v>331</v>
      </c>
      <c r="B15" s="451">
        <v>40.170000000000016</v>
      </c>
      <c r="C15" s="452">
        <v>39.375000000000014</v>
      </c>
      <c r="D15" s="453">
        <v>1.4419999999999999</v>
      </c>
      <c r="E15" s="453">
        <v>28.047000000000011</v>
      </c>
      <c r="F15" s="453">
        <v>0.39900000000000002</v>
      </c>
      <c r="G15" s="454">
        <v>9.4870000000000001</v>
      </c>
      <c r="H15" s="452">
        <v>0.79500000000000082</v>
      </c>
      <c r="I15" s="455"/>
      <c r="J15" s="455"/>
      <c r="K15" s="455"/>
      <c r="L15" s="456"/>
      <c r="M15" s="452">
        <v>0</v>
      </c>
    </row>
    <row r="16" spans="1:14" s="258" customFormat="1" ht="15.95" customHeight="1">
      <c r="A16" s="450" t="s">
        <v>332</v>
      </c>
      <c r="B16" s="451">
        <v>32.994999999999997</v>
      </c>
      <c r="C16" s="452">
        <v>31.664000000000001</v>
      </c>
      <c r="D16" s="453">
        <v>8.3689999999999998</v>
      </c>
      <c r="E16" s="453">
        <v>23.295000000000002</v>
      </c>
      <c r="F16" s="453">
        <v>0</v>
      </c>
      <c r="G16" s="454">
        <v>0</v>
      </c>
      <c r="H16" s="452">
        <v>1.254</v>
      </c>
      <c r="I16" s="455"/>
      <c r="J16" s="455"/>
      <c r="K16" s="455"/>
      <c r="L16" s="456"/>
      <c r="M16" s="452">
        <v>7.7000000000000013E-2</v>
      </c>
    </row>
    <row r="17" spans="1:13" s="258" customFormat="1" ht="15.95" customHeight="1">
      <c r="A17" s="450" t="s">
        <v>333</v>
      </c>
      <c r="B17" s="451">
        <v>58.404999999999987</v>
      </c>
      <c r="C17" s="452">
        <v>7.2550000000000008</v>
      </c>
      <c r="D17" s="453">
        <v>9.0999999999999998E-2</v>
      </c>
      <c r="E17" s="453">
        <v>2.1110000000000002</v>
      </c>
      <c r="F17" s="453">
        <v>3.0590000000000011</v>
      </c>
      <c r="G17" s="454">
        <v>1.994</v>
      </c>
      <c r="H17" s="452">
        <v>51.151999999999987</v>
      </c>
      <c r="I17" s="455"/>
      <c r="J17" s="455"/>
      <c r="K17" s="455"/>
      <c r="L17" s="456"/>
      <c r="M17" s="452">
        <v>-1.9999999999997797E-3</v>
      </c>
    </row>
    <row r="18" spans="1:13" s="258" customFormat="1" ht="15.95" customHeight="1">
      <c r="A18" s="457" t="s">
        <v>2</v>
      </c>
      <c r="B18" s="458">
        <v>147.60250225719696</v>
      </c>
      <c r="C18" s="459">
        <v>18.453502257196927</v>
      </c>
      <c r="D18" s="460">
        <v>14.980000000000004</v>
      </c>
      <c r="E18" s="460">
        <v>-29.966999999999985</v>
      </c>
      <c r="F18" s="460">
        <v>0.77200000000000912</v>
      </c>
      <c r="G18" s="461">
        <v>32.668502257196899</v>
      </c>
      <c r="H18" s="459">
        <v>121.74900000000002</v>
      </c>
      <c r="I18" s="462"/>
      <c r="J18" s="462"/>
      <c r="K18" s="462"/>
      <c r="L18" s="463"/>
      <c r="M18" s="459">
        <v>7.4000000000000012</v>
      </c>
    </row>
    <row r="19" spans="1:13" s="258" customFormat="1" ht="15.95" customHeight="1">
      <c r="A19" s="464" t="s">
        <v>3</v>
      </c>
      <c r="B19" s="465">
        <v>510.32650225719692</v>
      </c>
      <c r="C19" s="466">
        <v>298.24250225719692</v>
      </c>
      <c r="D19" s="467">
        <v>117.432</v>
      </c>
      <c r="E19" s="467">
        <v>76.333000000000027</v>
      </c>
      <c r="F19" s="467">
        <v>20.237000000000009</v>
      </c>
      <c r="G19" s="468">
        <v>84.240502257196894</v>
      </c>
      <c r="H19" s="466">
        <v>204.95099999999999</v>
      </c>
      <c r="I19" s="469">
        <v>103.60899999999998</v>
      </c>
      <c r="J19" s="469">
        <v>93.662000000000006</v>
      </c>
      <c r="K19" s="469">
        <v>8.1859999999999928</v>
      </c>
      <c r="L19" s="470">
        <v>-0.50600000000000001</v>
      </c>
      <c r="M19" s="466">
        <v>7.1330000000000018</v>
      </c>
    </row>
    <row r="20" spans="1:13" s="258" customFormat="1" ht="15.95" customHeight="1">
      <c r="A20" s="471" t="s">
        <v>334</v>
      </c>
      <c r="B20" s="444">
        <v>-1.3330000000000002</v>
      </c>
      <c r="C20" s="445">
        <v>2.3170000000000002</v>
      </c>
      <c r="D20" s="446">
        <v>0</v>
      </c>
      <c r="E20" s="446">
        <v>0</v>
      </c>
      <c r="F20" s="446">
        <v>9.5000000000000001E-2</v>
      </c>
      <c r="G20" s="447">
        <v>2.222</v>
      </c>
      <c r="H20" s="445">
        <v>-3.4640000000000004</v>
      </c>
      <c r="I20" s="448"/>
      <c r="J20" s="448"/>
      <c r="K20" s="448"/>
      <c r="L20" s="449"/>
      <c r="M20" s="445">
        <v>-0.186</v>
      </c>
    </row>
    <row r="21" spans="1:13" s="258" customFormat="1" ht="15.95" customHeight="1">
      <c r="A21" s="472" t="s">
        <v>335</v>
      </c>
      <c r="B21" s="451">
        <v>10.356388524875612</v>
      </c>
      <c r="C21" s="452">
        <v>-2.2456114751243907</v>
      </c>
      <c r="D21" s="453">
        <v>1E-3</v>
      </c>
      <c r="E21" s="453">
        <v>1.100000000000001E-2</v>
      </c>
      <c r="F21" s="453">
        <v>9.000000000000008E-3</v>
      </c>
      <c r="G21" s="454">
        <v>-2.2666114751243907</v>
      </c>
      <c r="H21" s="452">
        <v>12.668000000000003</v>
      </c>
      <c r="I21" s="455"/>
      <c r="J21" s="455"/>
      <c r="K21" s="455"/>
      <c r="L21" s="456"/>
      <c r="M21" s="452">
        <v>-6.5999999999999781E-2</v>
      </c>
    </row>
    <row r="22" spans="1:13" s="260" customFormat="1" ht="15.95" customHeight="1">
      <c r="A22" s="450" t="s">
        <v>336</v>
      </c>
      <c r="B22" s="451">
        <v>9.023388524875612</v>
      </c>
      <c r="C22" s="452">
        <v>7.1388524875609344E-2</v>
      </c>
      <c r="D22" s="453">
        <v>1E-3</v>
      </c>
      <c r="E22" s="453">
        <v>1.100000000000001E-2</v>
      </c>
      <c r="F22" s="453">
        <v>0.10400000000000001</v>
      </c>
      <c r="G22" s="454">
        <v>-4.4611475124390676E-2</v>
      </c>
      <c r="H22" s="452">
        <v>9.2040000000000024</v>
      </c>
      <c r="I22" s="455">
        <v>1.4379999999999988</v>
      </c>
      <c r="J22" s="455">
        <v>-0.12199999999999989</v>
      </c>
      <c r="K22" s="455">
        <v>2.923</v>
      </c>
      <c r="L22" s="456">
        <v>4.9650000000000034</v>
      </c>
      <c r="M22" s="452">
        <v>-0.25199999999999978</v>
      </c>
    </row>
    <row r="23" spans="1:13" s="260" customFormat="1" ht="15.95" customHeight="1">
      <c r="A23" s="472" t="s">
        <v>337</v>
      </c>
      <c r="B23" s="451">
        <v>9.6761180000000415</v>
      </c>
      <c r="C23" s="452">
        <v>4.8181180000000001</v>
      </c>
      <c r="D23" s="453">
        <v>0</v>
      </c>
      <c r="E23" s="453">
        <v>6.5999999999999837E-2</v>
      </c>
      <c r="F23" s="453">
        <v>0</v>
      </c>
      <c r="G23" s="454">
        <v>4.7521180000000003</v>
      </c>
      <c r="H23" s="452">
        <v>-3.9440000000000035</v>
      </c>
      <c r="I23" s="455"/>
      <c r="J23" s="455"/>
      <c r="K23" s="455"/>
      <c r="L23" s="456"/>
      <c r="M23" s="452">
        <v>8.8020000000000458</v>
      </c>
    </row>
    <row r="24" spans="1:13" s="260" customFormat="1" ht="15.95" customHeight="1">
      <c r="A24" s="472" t="s">
        <v>338</v>
      </c>
      <c r="B24" s="451">
        <v>-0.85400000000001919</v>
      </c>
      <c r="C24" s="452">
        <v>-2.5649999999999999</v>
      </c>
      <c r="D24" s="453">
        <v>0</v>
      </c>
      <c r="E24" s="453">
        <v>-2.8029999999999999</v>
      </c>
      <c r="F24" s="453">
        <v>0</v>
      </c>
      <c r="G24" s="454">
        <v>0.23799999999999999</v>
      </c>
      <c r="H24" s="452">
        <v>4.0610000000000035</v>
      </c>
      <c r="I24" s="455"/>
      <c r="J24" s="455"/>
      <c r="K24" s="455"/>
      <c r="L24" s="456"/>
      <c r="M24" s="452">
        <v>-2.3500000000000227</v>
      </c>
    </row>
    <row r="25" spans="1:13" s="260" customFormat="1" ht="15.95" customHeight="1">
      <c r="A25" s="472" t="s">
        <v>339</v>
      </c>
      <c r="B25" s="451">
        <v>0.52199999999999958</v>
      </c>
      <c r="C25" s="452">
        <v>0.29699999999999999</v>
      </c>
      <c r="D25" s="453">
        <v>0</v>
      </c>
      <c r="E25" s="453">
        <v>0</v>
      </c>
      <c r="F25" s="453">
        <v>0</v>
      </c>
      <c r="G25" s="454">
        <v>0.29699999999999999</v>
      </c>
      <c r="H25" s="452">
        <v>0.22499999999999964</v>
      </c>
      <c r="I25" s="455"/>
      <c r="J25" s="455"/>
      <c r="K25" s="455"/>
      <c r="L25" s="456"/>
      <c r="M25" s="452">
        <v>0</v>
      </c>
    </row>
    <row r="26" spans="1:13" s="260" customFormat="1" ht="15.95" customHeight="1">
      <c r="A26" s="473" t="s">
        <v>340</v>
      </c>
      <c r="B26" s="458">
        <v>9.344118000000023</v>
      </c>
      <c r="C26" s="459">
        <v>2.5501180000000003</v>
      </c>
      <c r="D26" s="460">
        <v>0</v>
      </c>
      <c r="E26" s="460">
        <v>-2.7370000000000001</v>
      </c>
      <c r="F26" s="460">
        <v>0</v>
      </c>
      <c r="G26" s="461">
        <v>5.2871180000000004</v>
      </c>
      <c r="H26" s="459">
        <v>0.34199999999999964</v>
      </c>
      <c r="I26" s="462">
        <v>3.1539999999999999</v>
      </c>
      <c r="J26" s="462">
        <v>0</v>
      </c>
      <c r="K26" s="462">
        <v>-3.0320000000000005</v>
      </c>
      <c r="L26" s="463">
        <v>0.22</v>
      </c>
      <c r="M26" s="459">
        <v>6.4520000000000231</v>
      </c>
    </row>
    <row r="27" spans="1:13" s="258" customFormat="1" ht="15.95" customHeight="1">
      <c r="A27" s="464" t="s">
        <v>341</v>
      </c>
      <c r="B27" s="465">
        <v>18.367506524875637</v>
      </c>
      <c r="C27" s="466">
        <v>2.6215065248756098</v>
      </c>
      <c r="D27" s="467">
        <v>1E-3</v>
      </c>
      <c r="E27" s="467">
        <v>-2.726</v>
      </c>
      <c r="F27" s="467">
        <v>0.10400000000000001</v>
      </c>
      <c r="G27" s="468">
        <v>5.2425065248756102</v>
      </c>
      <c r="H27" s="466">
        <v>9.5460000000000029</v>
      </c>
      <c r="I27" s="469">
        <v>4.5919999999999987</v>
      </c>
      <c r="J27" s="469">
        <v>-0.12199999999999989</v>
      </c>
      <c r="K27" s="469">
        <v>-0.10900000000000043</v>
      </c>
      <c r="L27" s="470">
        <v>5.1850000000000032</v>
      </c>
      <c r="M27" s="466">
        <v>6.2000000000000233</v>
      </c>
    </row>
    <row r="28" spans="1:13" s="258" customFormat="1" ht="15.95" customHeight="1">
      <c r="A28" s="443" t="s">
        <v>342</v>
      </c>
      <c r="B28" s="444">
        <v>-167.21486599999992</v>
      </c>
      <c r="C28" s="445">
        <v>-29.243865999999997</v>
      </c>
      <c r="D28" s="446">
        <v>3.9220000000000002</v>
      </c>
      <c r="E28" s="446">
        <v>-5.0479999999999983</v>
      </c>
      <c r="F28" s="446">
        <v>-20.500999999999998</v>
      </c>
      <c r="G28" s="447">
        <v>-7.6168659999999999</v>
      </c>
      <c r="H28" s="445">
        <v>-196.58499999999995</v>
      </c>
      <c r="I28" s="448">
        <v>-4.4960000000000004</v>
      </c>
      <c r="J28" s="448">
        <v>-0.13600000000000001</v>
      </c>
      <c r="K28" s="448">
        <v>-243.05499999999995</v>
      </c>
      <c r="L28" s="449">
        <v>51.101999999999997</v>
      </c>
      <c r="M28" s="445">
        <v>58.614000000000033</v>
      </c>
    </row>
    <row r="29" spans="1:13" s="258" customFormat="1" ht="15.95" customHeight="1">
      <c r="A29" s="450" t="s">
        <v>343</v>
      </c>
      <c r="B29" s="451">
        <v>39.895179000000041</v>
      </c>
      <c r="C29" s="452">
        <v>44.465178999999992</v>
      </c>
      <c r="D29" s="453">
        <v>-2.44</v>
      </c>
      <c r="E29" s="453">
        <v>29.47699999999999</v>
      </c>
      <c r="F29" s="453">
        <v>3.0000000000000006E-2</v>
      </c>
      <c r="G29" s="454">
        <v>17.398178999999999</v>
      </c>
      <c r="H29" s="452">
        <v>147.92600000000004</v>
      </c>
      <c r="I29" s="455">
        <v>-1.0769999999999982</v>
      </c>
      <c r="J29" s="455">
        <v>10.5</v>
      </c>
      <c r="K29" s="455">
        <v>180.59000000000003</v>
      </c>
      <c r="L29" s="456">
        <v>-42.087000000000003</v>
      </c>
      <c r="M29" s="452">
        <v>-152.49599999999998</v>
      </c>
    </row>
    <row r="30" spans="1:13" s="258" customFormat="1" ht="15.95" customHeight="1">
      <c r="A30" s="457" t="s">
        <v>344</v>
      </c>
      <c r="B30" s="458">
        <v>-57.3248908501035</v>
      </c>
      <c r="C30" s="459">
        <v>-59.231890850103497</v>
      </c>
      <c r="D30" s="460">
        <v>2.4420000000000002</v>
      </c>
      <c r="E30" s="460">
        <v>-0.32399999999999807</v>
      </c>
      <c r="F30" s="460">
        <v>1.6389999999999993</v>
      </c>
      <c r="G30" s="461">
        <v>-62.988890850103502</v>
      </c>
      <c r="H30" s="459">
        <v>44.643000000000001</v>
      </c>
      <c r="I30" s="462">
        <v>-7.7910000000000039</v>
      </c>
      <c r="J30" s="462">
        <v>-4.3280000000000003</v>
      </c>
      <c r="K30" s="462">
        <v>5.2380000000000067</v>
      </c>
      <c r="L30" s="463">
        <v>51.524000000000001</v>
      </c>
      <c r="M30" s="459">
        <v>-42.736000000000004</v>
      </c>
    </row>
    <row r="31" spans="1:13" s="258" customFormat="1" ht="15.95" customHeight="1">
      <c r="A31" s="464" t="s">
        <v>345</v>
      </c>
      <c r="B31" s="465">
        <v>-184.64457785010336</v>
      </c>
      <c r="C31" s="466">
        <v>-44.010577850103502</v>
      </c>
      <c r="D31" s="467">
        <v>3.9240000000000004</v>
      </c>
      <c r="E31" s="467">
        <v>24.104999999999993</v>
      </c>
      <c r="F31" s="467">
        <v>-18.831999999999997</v>
      </c>
      <c r="G31" s="468">
        <v>-53.207577850103505</v>
      </c>
      <c r="H31" s="466">
        <v>-4.015999999999913</v>
      </c>
      <c r="I31" s="469">
        <v>-13.364000000000003</v>
      </c>
      <c r="J31" s="469">
        <v>6.0360000000000005</v>
      </c>
      <c r="K31" s="469">
        <v>-57.226999999999911</v>
      </c>
      <c r="L31" s="470">
        <v>60.538999999999994</v>
      </c>
      <c r="M31" s="466">
        <v>-136.61799999999994</v>
      </c>
    </row>
    <row r="32" spans="1:13" s="258" customFormat="1" ht="15.95" customHeight="1">
      <c r="A32" s="474" t="s">
        <v>4</v>
      </c>
      <c r="B32" s="475">
        <v>3210.8597291444403</v>
      </c>
      <c r="C32" s="476">
        <v>2253.1157291444406</v>
      </c>
      <c r="D32" s="477">
        <v>949.57600000000002</v>
      </c>
      <c r="E32" s="477">
        <v>534.39</v>
      </c>
      <c r="F32" s="477">
        <v>286.04399999999993</v>
      </c>
      <c r="G32" s="478">
        <v>483.10572914444032</v>
      </c>
      <c r="H32" s="476">
        <v>999.40899999999988</v>
      </c>
      <c r="I32" s="479">
        <v>488.18299999999988</v>
      </c>
      <c r="J32" s="479">
        <v>365.255</v>
      </c>
      <c r="K32" s="479">
        <v>94.463000000000051</v>
      </c>
      <c r="L32" s="480">
        <v>51.507999999999981</v>
      </c>
      <c r="M32" s="476">
        <v>-41.664999999999864</v>
      </c>
    </row>
    <row r="33" spans="1:14" s="260" customFormat="1" ht="15.95" customHeight="1">
      <c r="A33" s="481" t="s">
        <v>346</v>
      </c>
      <c r="B33" s="444">
        <v>2304.270728449424</v>
      </c>
      <c r="C33" s="445">
        <v>1560.473728449424</v>
      </c>
      <c r="D33" s="446">
        <v>583.67899999999997</v>
      </c>
      <c r="E33" s="446">
        <v>371.649</v>
      </c>
      <c r="F33" s="446">
        <v>174.24099999999999</v>
      </c>
      <c r="G33" s="447">
        <v>430.90472844942406</v>
      </c>
      <c r="H33" s="445">
        <v>567.08499999999992</v>
      </c>
      <c r="I33" s="448">
        <v>111.574</v>
      </c>
      <c r="J33" s="448">
        <v>178.24699999999999</v>
      </c>
      <c r="K33" s="448">
        <v>205.59399999999999</v>
      </c>
      <c r="L33" s="449">
        <v>71.67</v>
      </c>
      <c r="M33" s="445">
        <v>176.71199999999999</v>
      </c>
    </row>
    <row r="34" spans="1:14" s="260" customFormat="1" ht="15.95" customHeight="1">
      <c r="A34" s="482" t="s">
        <v>17</v>
      </c>
      <c r="B34" s="458">
        <v>35.406000000000006</v>
      </c>
      <c r="C34" s="459">
        <v>6.0789999999999997</v>
      </c>
      <c r="D34" s="460">
        <v>0.55300000000000005</v>
      </c>
      <c r="E34" s="460">
        <v>5.3449999999999998</v>
      </c>
      <c r="F34" s="460">
        <v>0</v>
      </c>
      <c r="G34" s="461">
        <v>0.18099999999999999</v>
      </c>
      <c r="H34" s="459">
        <v>22.061000000000003</v>
      </c>
      <c r="I34" s="462">
        <v>4.0410000000000004</v>
      </c>
      <c r="J34" s="462">
        <v>0.224</v>
      </c>
      <c r="K34" s="462">
        <v>0.69399999999999995</v>
      </c>
      <c r="L34" s="463">
        <v>17.102000000000004</v>
      </c>
      <c r="M34" s="459">
        <v>7.2660000000000009</v>
      </c>
    </row>
    <row r="35" spans="1:14" s="258" customFormat="1" ht="15.95" customHeight="1">
      <c r="A35" s="483" t="s">
        <v>5</v>
      </c>
      <c r="B35" s="475">
        <v>2339.676728449424</v>
      </c>
      <c r="C35" s="476">
        <v>1566.552728449424</v>
      </c>
      <c r="D35" s="477">
        <v>584.23199999999997</v>
      </c>
      <c r="E35" s="477">
        <v>376.99400000000003</v>
      </c>
      <c r="F35" s="477">
        <v>174.24099999999999</v>
      </c>
      <c r="G35" s="478">
        <v>431.08572844942404</v>
      </c>
      <c r="H35" s="476">
        <v>589.14599999999996</v>
      </c>
      <c r="I35" s="479">
        <v>115.61499999999999</v>
      </c>
      <c r="J35" s="479">
        <v>178.47099999999998</v>
      </c>
      <c r="K35" s="479">
        <v>206.28799999999998</v>
      </c>
      <c r="L35" s="480">
        <v>88.772000000000006</v>
      </c>
      <c r="M35" s="476">
        <v>183.97799999999998</v>
      </c>
    </row>
    <row r="36" spans="1:14" s="258" customFormat="1" ht="15.95" customHeight="1">
      <c r="A36" s="474" t="s">
        <v>347</v>
      </c>
      <c r="B36" s="475">
        <v>871.18300069501629</v>
      </c>
      <c r="C36" s="476">
        <v>686.56300069501663</v>
      </c>
      <c r="D36" s="477">
        <v>365.34400000000005</v>
      </c>
      <c r="E36" s="477">
        <v>157.39599999999996</v>
      </c>
      <c r="F36" s="477">
        <v>111.80299999999994</v>
      </c>
      <c r="G36" s="478">
        <v>52.020000695016279</v>
      </c>
      <c r="H36" s="476">
        <v>410.26299999999992</v>
      </c>
      <c r="I36" s="479">
        <v>372.56799999999987</v>
      </c>
      <c r="J36" s="479">
        <v>186.78400000000002</v>
      </c>
      <c r="K36" s="479">
        <v>-111.82499999999993</v>
      </c>
      <c r="L36" s="480">
        <v>-37.264000000000024</v>
      </c>
      <c r="M36" s="476">
        <v>-225.64299999999986</v>
      </c>
      <c r="N36" s="527"/>
    </row>
    <row r="37" spans="1:14" s="260" customFormat="1" ht="15.95" customHeight="1">
      <c r="A37" s="464" t="s">
        <v>348</v>
      </c>
      <c r="B37" s="465">
        <v>588.53317200000004</v>
      </c>
      <c r="C37" s="466">
        <v>313.76517200000001</v>
      </c>
      <c r="D37" s="467">
        <v>192.86099999999999</v>
      </c>
      <c r="E37" s="467">
        <v>41.666999999999973</v>
      </c>
      <c r="F37" s="467">
        <v>25.857000000000006</v>
      </c>
      <c r="G37" s="468">
        <v>53.380172000000002</v>
      </c>
      <c r="H37" s="466">
        <v>274.76900000000001</v>
      </c>
      <c r="I37" s="469">
        <v>218.72699999999998</v>
      </c>
      <c r="J37" s="469">
        <v>20.382999999999999</v>
      </c>
      <c r="K37" s="469">
        <v>1.0410000000000004</v>
      </c>
      <c r="L37" s="470">
        <v>34.618000000000002</v>
      </c>
      <c r="M37" s="466">
        <v>-1E-3</v>
      </c>
    </row>
    <row r="38" spans="1:14" s="258" customFormat="1" ht="15.95" customHeight="1">
      <c r="A38" s="484" t="s">
        <v>6</v>
      </c>
      <c r="B38" s="485">
        <v>282.64982869501625</v>
      </c>
      <c r="C38" s="476">
        <v>372.79782869501662</v>
      </c>
      <c r="D38" s="477">
        <v>172.48300000000006</v>
      </c>
      <c r="E38" s="477">
        <v>115.72899999999998</v>
      </c>
      <c r="F38" s="477">
        <v>85.945999999999941</v>
      </c>
      <c r="G38" s="478">
        <v>-1.360171304983723</v>
      </c>
      <c r="H38" s="486">
        <v>135.49399999999991</v>
      </c>
      <c r="I38" s="487">
        <v>153.84099999999989</v>
      </c>
      <c r="J38" s="487">
        <v>166.40100000000001</v>
      </c>
      <c r="K38" s="487">
        <v>-112.86599999999993</v>
      </c>
      <c r="L38" s="488">
        <v>-71.882000000000033</v>
      </c>
      <c r="M38" s="476">
        <v>-225.64199999999985</v>
      </c>
    </row>
    <row r="39" spans="1:14" s="258" customFormat="1" ht="15.95" customHeight="1">
      <c r="A39" s="489" t="s">
        <v>7</v>
      </c>
      <c r="B39" s="444">
        <v>136.52815907368822</v>
      </c>
      <c r="C39" s="445">
        <v>129.29115907368822</v>
      </c>
      <c r="D39" s="446">
        <v>40.966999999999999</v>
      </c>
      <c r="E39" s="446">
        <v>30.117999999999999</v>
      </c>
      <c r="F39" s="446">
        <v>35.04200000000003</v>
      </c>
      <c r="G39" s="447">
        <v>23.164159073688211</v>
      </c>
      <c r="H39" s="445">
        <v>48.210999999999991</v>
      </c>
      <c r="I39" s="448">
        <v>9.952</v>
      </c>
      <c r="J39" s="448">
        <v>26.838999999999999</v>
      </c>
      <c r="K39" s="448">
        <v>-44.225000000000001</v>
      </c>
      <c r="L39" s="449">
        <v>55.644999999999996</v>
      </c>
      <c r="M39" s="445">
        <v>-40.973999999999997</v>
      </c>
    </row>
    <row r="40" spans="1:14" s="258" customFormat="1" ht="15.95" customHeight="1">
      <c r="A40" s="438" t="s">
        <v>8</v>
      </c>
      <c r="B40" s="458">
        <v>20.108000000000004</v>
      </c>
      <c r="C40" s="459">
        <v>17.101000000000003</v>
      </c>
      <c r="D40" s="460">
        <v>0</v>
      </c>
      <c r="E40" s="460">
        <v>-3.3889999999999998</v>
      </c>
      <c r="F40" s="460">
        <v>0.26800000000000002</v>
      </c>
      <c r="G40" s="461">
        <v>20.222000000000001</v>
      </c>
      <c r="H40" s="459">
        <v>3.0069999999999997</v>
      </c>
      <c r="I40" s="462">
        <v>0.41899999999999998</v>
      </c>
      <c r="J40" s="462">
        <v>-0.35099999999999998</v>
      </c>
      <c r="K40" s="462">
        <v>1.9119999999999999</v>
      </c>
      <c r="L40" s="463">
        <v>1.0269999999999999</v>
      </c>
      <c r="M40" s="459">
        <v>0</v>
      </c>
    </row>
    <row r="41" spans="1:14" s="258" customFormat="1" ht="15.95" customHeight="1">
      <c r="A41" s="490" t="s">
        <v>9</v>
      </c>
      <c r="B41" s="485">
        <v>126.01366962132803</v>
      </c>
      <c r="C41" s="476">
        <v>226.4056696213284</v>
      </c>
      <c r="D41" s="477">
        <v>131.51600000000008</v>
      </c>
      <c r="E41" s="477">
        <v>88.999999999999986</v>
      </c>
      <c r="F41" s="477">
        <v>50.63599999999991</v>
      </c>
      <c r="G41" s="478">
        <v>-44.746330378671935</v>
      </c>
      <c r="H41" s="486">
        <v>84.275999999999925</v>
      </c>
      <c r="I41" s="487">
        <v>143.46999999999989</v>
      </c>
      <c r="J41" s="487">
        <v>139.91300000000001</v>
      </c>
      <c r="K41" s="487">
        <v>-70.55299999999994</v>
      </c>
      <c r="L41" s="488">
        <v>-128.55400000000003</v>
      </c>
      <c r="M41" s="476">
        <v>-184.66799999999986</v>
      </c>
    </row>
    <row r="42" spans="1:14" s="260" customFormat="1" ht="15.95" customHeight="1">
      <c r="A42" s="489" t="s">
        <v>10</v>
      </c>
      <c r="B42" s="491">
        <v>891.447</v>
      </c>
      <c r="C42" s="445">
        <v>891.447</v>
      </c>
      <c r="D42" s="446">
        <v>0</v>
      </c>
      <c r="E42" s="446">
        <v>0</v>
      </c>
      <c r="F42" s="446">
        <v>0</v>
      </c>
      <c r="G42" s="447">
        <v>891.447</v>
      </c>
      <c r="H42" s="492">
        <v>0</v>
      </c>
      <c r="I42" s="448">
        <v>0</v>
      </c>
      <c r="J42" s="448">
        <v>0</v>
      </c>
      <c r="K42" s="448">
        <v>0</v>
      </c>
      <c r="L42" s="449">
        <v>0</v>
      </c>
      <c r="M42" s="445">
        <v>0</v>
      </c>
    </row>
    <row r="43" spans="1:14" s="260" customFormat="1" ht="15.95" customHeight="1">
      <c r="A43" s="434" t="s">
        <v>11</v>
      </c>
      <c r="B43" s="493">
        <v>-54.800669621328254</v>
      </c>
      <c r="C43" s="452">
        <v>-54.800669621328254</v>
      </c>
      <c r="D43" s="453">
        <v>0</v>
      </c>
      <c r="E43" s="453">
        <v>0</v>
      </c>
      <c r="F43" s="453">
        <v>0</v>
      </c>
      <c r="G43" s="454">
        <v>-54.800669621328254</v>
      </c>
      <c r="H43" s="494">
        <v>0</v>
      </c>
      <c r="I43" s="455">
        <v>0</v>
      </c>
      <c r="J43" s="455">
        <v>0</v>
      </c>
      <c r="K43" s="455">
        <v>0</v>
      </c>
      <c r="L43" s="456">
        <v>0</v>
      </c>
      <c r="M43" s="452">
        <v>0</v>
      </c>
    </row>
    <row r="44" spans="1:14" s="260" customFormat="1" ht="15.95" customHeight="1">
      <c r="A44" s="438" t="s">
        <v>12</v>
      </c>
      <c r="B44" s="495">
        <v>-347.60599999999999</v>
      </c>
      <c r="C44" s="459">
        <v>-202.654</v>
      </c>
      <c r="D44" s="460">
        <v>-186.80500000000001</v>
      </c>
      <c r="E44" s="460">
        <v>-15.849</v>
      </c>
      <c r="F44" s="460">
        <v>0</v>
      </c>
      <c r="G44" s="461">
        <v>0</v>
      </c>
      <c r="H44" s="496">
        <v>-129.262</v>
      </c>
      <c r="I44" s="462">
        <v>0</v>
      </c>
      <c r="J44" s="462">
        <v>0</v>
      </c>
      <c r="K44" s="462">
        <v>0</v>
      </c>
      <c r="L44" s="463">
        <v>-129.262</v>
      </c>
      <c r="M44" s="459">
        <v>-15.69</v>
      </c>
    </row>
    <row r="45" spans="1:14" s="258" customFormat="1" ht="15.95" customHeight="1">
      <c r="A45" s="490" t="s">
        <v>13</v>
      </c>
      <c r="B45" s="485">
        <v>615.05399999999986</v>
      </c>
      <c r="C45" s="476">
        <v>860.39800000000014</v>
      </c>
      <c r="D45" s="477">
        <v>-55.28899999999993</v>
      </c>
      <c r="E45" s="477">
        <v>73.150999999999982</v>
      </c>
      <c r="F45" s="477">
        <v>50.63599999999991</v>
      </c>
      <c r="G45" s="478">
        <v>791.89999999999986</v>
      </c>
      <c r="H45" s="486">
        <v>-44.986000000000047</v>
      </c>
      <c r="I45" s="487">
        <v>143.46999999999989</v>
      </c>
      <c r="J45" s="487">
        <v>139.91300000000001</v>
      </c>
      <c r="K45" s="487">
        <v>-70.55299999999994</v>
      </c>
      <c r="L45" s="488">
        <v>-257.81600000000003</v>
      </c>
      <c r="M45" s="476">
        <v>-200.35799999999986</v>
      </c>
    </row>
    <row r="46" spans="1:14" s="260" customFormat="1" ht="15.95" customHeight="1">
      <c r="A46" s="497" t="s">
        <v>361</v>
      </c>
      <c r="B46" s="498"/>
      <c r="C46" s="499"/>
      <c r="D46" s="446"/>
      <c r="E46" s="446"/>
      <c r="F46" s="446"/>
      <c r="G46" s="500"/>
      <c r="H46" s="499"/>
      <c r="I46" s="448"/>
      <c r="J46" s="448"/>
      <c r="K46" s="448"/>
      <c r="L46" s="449"/>
      <c r="M46" s="499"/>
    </row>
    <row r="47" spans="1:14" s="260" customFormat="1" ht="15.95" customHeight="1">
      <c r="A47" s="501" t="s">
        <v>350</v>
      </c>
      <c r="B47" s="502">
        <v>1.34E-2</v>
      </c>
      <c r="C47" s="503"/>
      <c r="D47" s="504"/>
      <c r="E47" s="504"/>
      <c r="F47" s="505"/>
      <c r="G47" s="506"/>
      <c r="H47" s="503"/>
      <c r="I47" s="504"/>
      <c r="J47" s="504"/>
      <c r="K47" s="504"/>
      <c r="L47" s="506"/>
      <c r="M47" s="507"/>
    </row>
    <row r="48" spans="1:14" s="260" customFormat="1" ht="15.95" customHeight="1">
      <c r="A48" s="501" t="s">
        <v>351</v>
      </c>
      <c r="B48" s="508">
        <v>0.72867609482051399</v>
      </c>
      <c r="C48" s="503">
        <v>0.69528285129156675</v>
      </c>
      <c r="D48" s="504">
        <v>0.61525565094315771</v>
      </c>
      <c r="E48" s="504">
        <v>0.7054660453975562</v>
      </c>
      <c r="F48" s="504">
        <v>0.60914055180321924</v>
      </c>
      <c r="G48" s="506">
        <v>0.89232170608462569</v>
      </c>
      <c r="H48" s="503">
        <v>0.58949439118519043</v>
      </c>
      <c r="I48" s="504">
        <v>0.23682717341652623</v>
      </c>
      <c r="J48" s="504">
        <v>0.48862027898317606</v>
      </c>
      <c r="K48" s="504">
        <v>2.1837968305050639</v>
      </c>
      <c r="L48" s="506">
        <v>1.7234604333307455</v>
      </c>
      <c r="M48" s="503" t="s">
        <v>352</v>
      </c>
    </row>
    <row r="49" spans="1:16" s="260" customFormat="1" ht="15.95" customHeight="1">
      <c r="A49" s="501" t="s">
        <v>353</v>
      </c>
      <c r="B49" s="508">
        <v>1.3999999999999999E-2</v>
      </c>
      <c r="C49" s="503"/>
      <c r="D49" s="504"/>
      <c r="E49" s="504"/>
      <c r="F49" s="504"/>
      <c r="G49" s="506"/>
      <c r="H49" s="503"/>
      <c r="I49" s="504"/>
      <c r="J49" s="504"/>
      <c r="K49" s="504"/>
      <c r="L49" s="506"/>
      <c r="M49" s="507"/>
    </row>
    <row r="50" spans="1:16" s="260" customFormat="1" ht="15.95" customHeight="1">
      <c r="A50" s="501" t="s">
        <v>362</v>
      </c>
      <c r="B50" s="509">
        <v>2.1063625944113387E-2</v>
      </c>
      <c r="C50" s="510">
        <v>6.8421524675654585E-2</v>
      </c>
      <c r="D50" s="511">
        <v>0.10450690082290867</v>
      </c>
      <c r="E50" s="511">
        <v>0.16919944064634579</v>
      </c>
      <c r="F50" s="511">
        <v>9.1310069855010528E-2</v>
      </c>
      <c r="G50" s="512">
        <v>-1.9825427423924274E-2</v>
      </c>
      <c r="H50" s="510">
        <v>2.7596970514451594E-2</v>
      </c>
      <c r="I50" s="513">
        <v>0.13307281806031437</v>
      </c>
      <c r="J50" s="513">
        <v>0.13834148810953323</v>
      </c>
      <c r="K50" s="513">
        <v>-9.132910079767094E-2</v>
      </c>
      <c r="L50" s="514">
        <v>-0.39716476609709606</v>
      </c>
      <c r="M50" s="503"/>
    </row>
    <row r="51" spans="1:16" s="260" customFormat="1" ht="15.95" customHeight="1">
      <c r="A51" s="501" t="s">
        <v>355</v>
      </c>
      <c r="B51" s="451">
        <v>84.837811002544996</v>
      </c>
      <c r="C51" s="452">
        <v>88.163053158847148</v>
      </c>
      <c r="D51" s="453">
        <v>153.25363757722997</v>
      </c>
      <c r="E51" s="453">
        <v>82.349617378739694</v>
      </c>
      <c r="F51" s="453">
        <v>46.381511791627609</v>
      </c>
      <c r="G51" s="454">
        <v>43.152441250055602</v>
      </c>
      <c r="H51" s="452">
        <v>86.875932212290536</v>
      </c>
      <c r="I51" s="455">
        <v>202.2852217742732</v>
      </c>
      <c r="J51" s="455">
        <v>20.20474450163093</v>
      </c>
      <c r="K51" s="455">
        <v>1.3850846277061171</v>
      </c>
      <c r="L51" s="456">
        <v>107.81285431907963</v>
      </c>
      <c r="M51" s="452"/>
    </row>
    <row r="52" spans="1:16" s="260" customFormat="1" ht="15.95" customHeight="1">
      <c r="A52" s="501" t="s">
        <v>356</v>
      </c>
      <c r="B52" s="451">
        <v>275635.76507035515</v>
      </c>
      <c r="C52" s="452">
        <v>143312.94907035516</v>
      </c>
      <c r="D52" s="453">
        <v>50865.286999999997</v>
      </c>
      <c r="E52" s="453">
        <v>20118.523000000001</v>
      </c>
      <c r="F52" s="453">
        <v>22605.498</v>
      </c>
      <c r="G52" s="454">
        <v>49723.641070355166</v>
      </c>
      <c r="H52" s="452">
        <v>123725.432</v>
      </c>
      <c r="I52" s="455">
        <v>43700.718000000001</v>
      </c>
      <c r="J52" s="455">
        <v>38734.652999999998</v>
      </c>
      <c r="K52" s="455">
        <v>29596.684000000001</v>
      </c>
      <c r="L52" s="456">
        <v>11693.377</v>
      </c>
      <c r="M52" s="452">
        <v>8597.384</v>
      </c>
    </row>
    <row r="53" spans="1:16" s="260" customFormat="1" ht="15.95" customHeight="1">
      <c r="A53" s="515" t="s">
        <v>357</v>
      </c>
      <c r="B53" s="516">
        <v>65172.745666700001</v>
      </c>
      <c r="C53" s="517">
        <v>54153.667666699999</v>
      </c>
      <c r="D53" s="518">
        <v>12965.044</v>
      </c>
      <c r="E53" s="518">
        <v>9536.6080000000002</v>
      </c>
      <c r="F53" s="518">
        <v>3498.3670000000002</v>
      </c>
      <c r="G53" s="519">
        <v>28153.648666699999</v>
      </c>
      <c r="H53" s="517">
        <v>11019.078</v>
      </c>
      <c r="I53" s="518"/>
      <c r="J53" s="518"/>
      <c r="K53" s="518"/>
      <c r="L53" s="519"/>
      <c r="M53" s="517"/>
    </row>
    <row r="54" spans="1:16" ht="15" customHeight="1">
      <c r="A54" s="528" t="s">
        <v>363</v>
      </c>
      <c r="B54" s="521"/>
      <c r="C54" s="521"/>
      <c r="D54" s="522"/>
      <c r="E54" s="522"/>
      <c r="F54" s="521"/>
      <c r="G54" s="522"/>
      <c r="H54" s="521"/>
      <c r="I54" s="522"/>
      <c r="J54" s="522"/>
      <c r="K54" s="522"/>
      <c r="L54" s="522"/>
      <c r="M54" s="521"/>
      <c r="N54" s="523"/>
      <c r="O54" s="522"/>
      <c r="P54" s="523"/>
    </row>
    <row r="55" spans="1:16" ht="15" customHeight="1">
      <c r="A55" s="520" t="s">
        <v>364</v>
      </c>
      <c r="B55" s="521"/>
      <c r="C55" s="521"/>
      <c r="D55" s="522"/>
      <c r="E55" s="522"/>
      <c r="F55" s="521"/>
      <c r="G55" s="522"/>
      <c r="H55" s="521"/>
      <c r="I55" s="522"/>
      <c r="J55" s="522"/>
      <c r="K55" s="522"/>
      <c r="L55" s="522"/>
      <c r="M55" s="521"/>
      <c r="N55" s="523"/>
      <c r="O55" s="522"/>
      <c r="P55" s="523"/>
    </row>
    <row r="56" spans="1:16" ht="15" customHeight="1">
      <c r="A56" s="528" t="s">
        <v>365</v>
      </c>
      <c r="B56" s="521"/>
      <c r="C56" s="521"/>
      <c r="D56" s="522"/>
      <c r="E56" s="522"/>
      <c r="F56" s="521"/>
      <c r="G56" s="522"/>
      <c r="H56" s="521"/>
      <c r="I56" s="522"/>
      <c r="J56" s="522"/>
      <c r="K56" s="522"/>
      <c r="L56" s="522"/>
      <c r="M56" s="521"/>
      <c r="N56" s="523"/>
      <c r="O56" s="522"/>
      <c r="P56" s="523"/>
    </row>
  </sheetData>
  <pageMargins left="0.55118110236220497" right="0.35433070866141703" top="0.59055118110236204" bottom="0.98425196850393704" header="0.118110236220472" footer="0.511811023622047"/>
  <pageSetup paperSize="9" scale="54"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O56"/>
  <sheetViews>
    <sheetView showGridLines="0" showZeros="0" view="pageBreakPreview" zoomScale="70" zoomScaleNormal="55" zoomScaleSheetLayoutView="70" workbookViewId="0">
      <selection activeCell="A2" sqref="A2:N56"/>
    </sheetView>
  </sheetViews>
  <sheetFormatPr defaultRowHeight="12.75"/>
  <cols>
    <col min="1" max="1" width="50.7109375" style="524" customWidth="1"/>
    <col min="2" max="3" width="14.28515625" style="526" customWidth="1"/>
    <col min="4" max="6" width="14.28515625" style="524" customWidth="1"/>
    <col min="7" max="8" width="14.28515625" style="526" customWidth="1"/>
    <col min="9" max="9" width="14.28515625" style="524" customWidth="1"/>
    <col min="10" max="11" width="14.28515625" style="523" customWidth="1"/>
    <col min="12" max="12" width="14.28515625" style="524" customWidth="1"/>
    <col min="13" max="13" width="14.28515625" style="526" customWidth="1"/>
    <col min="14" max="14" width="1.7109375" style="524" customWidth="1"/>
    <col min="15" max="16384" width="9.140625" style="524"/>
  </cols>
  <sheetData>
    <row r="1" spans="1:14" s="248" customFormat="1" ht="50.1" customHeight="1">
      <c r="A1" s="247"/>
    </row>
    <row r="2" spans="1:14" s="250" customFormat="1" ht="39.950000000000003" customHeight="1">
      <c r="A2" s="249" t="s">
        <v>522</v>
      </c>
      <c r="C2" s="251"/>
      <c r="D2" s="251"/>
      <c r="H2" s="252"/>
      <c r="L2" s="419"/>
      <c r="M2" s="419" t="s">
        <v>274</v>
      </c>
    </row>
    <row r="3" spans="1:14" s="250" customFormat="1" ht="2.1" customHeight="1">
      <c r="A3" s="420"/>
      <c r="B3" s="421"/>
      <c r="C3" s="422"/>
      <c r="D3" s="422"/>
      <c r="E3" s="421"/>
      <c r="F3" s="421"/>
      <c r="G3" s="421"/>
      <c r="H3" s="423"/>
      <c r="I3" s="421"/>
      <c r="J3" s="421"/>
      <c r="K3" s="421"/>
      <c r="L3" s="421"/>
      <c r="M3" s="421"/>
    </row>
    <row r="4" spans="1:14" s="260" customFormat="1" ht="20.100000000000001" customHeight="1">
      <c r="A4" s="257"/>
      <c r="B4" s="257"/>
      <c r="C4" s="257"/>
      <c r="D4" s="257"/>
      <c r="E4" s="258"/>
      <c r="F4" s="258"/>
      <c r="G4" s="258"/>
      <c r="H4" s="258"/>
      <c r="I4" s="424"/>
      <c r="N4" s="259"/>
    </row>
    <row r="5" spans="1:14" s="260" customFormat="1" ht="20.100000000000001" customHeight="1">
      <c r="A5" s="425" t="s">
        <v>366</v>
      </c>
      <c r="B5" s="426"/>
      <c r="C5" s="426"/>
      <c r="D5" s="426"/>
      <c r="E5" s="427"/>
      <c r="F5" s="427"/>
      <c r="G5" s="427"/>
      <c r="H5" s="427"/>
      <c r="I5" s="428"/>
      <c r="J5" s="428"/>
      <c r="K5" s="428"/>
      <c r="L5" s="428"/>
      <c r="M5" s="428"/>
    </row>
    <row r="6" spans="1:14" s="260" customFormat="1" ht="15.95" customHeight="1">
      <c r="A6" s="429"/>
      <c r="B6" s="430"/>
      <c r="C6" s="431"/>
      <c r="D6" s="432"/>
      <c r="E6" s="432"/>
      <c r="F6" s="432"/>
      <c r="G6" s="433" t="s">
        <v>306</v>
      </c>
      <c r="H6" s="431"/>
      <c r="I6" s="432"/>
      <c r="J6" s="432" t="s">
        <v>307</v>
      </c>
      <c r="K6" s="432"/>
      <c r="L6" s="433" t="s">
        <v>308</v>
      </c>
      <c r="M6" s="431"/>
    </row>
    <row r="7" spans="1:14" s="260" customFormat="1" ht="15.95" customHeight="1">
      <c r="A7" s="429"/>
      <c r="B7" s="430" t="s">
        <v>1</v>
      </c>
      <c r="C7" s="431" t="s">
        <v>306</v>
      </c>
      <c r="D7" s="432" t="s">
        <v>306</v>
      </c>
      <c r="E7" s="432" t="s">
        <v>306</v>
      </c>
      <c r="F7" s="432" t="s">
        <v>306</v>
      </c>
      <c r="G7" s="435" t="s">
        <v>309</v>
      </c>
      <c r="H7" s="431" t="s">
        <v>310</v>
      </c>
      <c r="I7" s="436" t="s">
        <v>311</v>
      </c>
      <c r="J7" s="436" t="s">
        <v>312</v>
      </c>
      <c r="K7" s="436" t="s">
        <v>313</v>
      </c>
      <c r="L7" s="435" t="s">
        <v>314</v>
      </c>
      <c r="M7" s="437" t="s">
        <v>315</v>
      </c>
    </row>
    <row r="8" spans="1:14" s="260" customFormat="1" ht="15.95" customHeight="1">
      <c r="A8" s="438" t="s">
        <v>14</v>
      </c>
      <c r="B8" s="439" t="s">
        <v>260</v>
      </c>
      <c r="C8" s="440" t="s">
        <v>260</v>
      </c>
      <c r="D8" s="441" t="s">
        <v>316</v>
      </c>
      <c r="E8" s="441" t="s">
        <v>317</v>
      </c>
      <c r="F8" s="441" t="s">
        <v>318</v>
      </c>
      <c r="G8" s="442" t="s">
        <v>319</v>
      </c>
      <c r="H8" s="440" t="s">
        <v>260</v>
      </c>
      <c r="I8" s="441" t="s">
        <v>320</v>
      </c>
      <c r="J8" s="441" t="s">
        <v>321</v>
      </c>
      <c r="K8" s="441" t="s">
        <v>322</v>
      </c>
      <c r="L8" s="442" t="s">
        <v>323</v>
      </c>
      <c r="M8" s="440" t="s">
        <v>324</v>
      </c>
    </row>
    <row r="9" spans="1:14" s="260" customFormat="1" ht="15.95" customHeight="1">
      <c r="A9" s="443" t="s">
        <v>325</v>
      </c>
      <c r="B9" s="444">
        <v>2936.4389999999999</v>
      </c>
      <c r="C9" s="445">
        <v>2106.5980000000004</v>
      </c>
      <c r="D9" s="446">
        <v>882.7180000000003</v>
      </c>
      <c r="E9" s="446">
        <v>450.94799999999998</v>
      </c>
      <c r="F9" s="446">
        <v>352.51200000000006</v>
      </c>
      <c r="G9" s="447">
        <v>420.41999999999996</v>
      </c>
      <c r="H9" s="445">
        <v>746.23699999999974</v>
      </c>
      <c r="I9" s="448">
        <v>356.50299999999993</v>
      </c>
      <c r="J9" s="448">
        <v>219.87999999999994</v>
      </c>
      <c r="K9" s="448">
        <v>102.05899999999997</v>
      </c>
      <c r="L9" s="449">
        <v>67.794999999999959</v>
      </c>
      <c r="M9" s="445">
        <v>83.603999999999999</v>
      </c>
    </row>
    <row r="10" spans="1:14" s="260" customFormat="1" ht="15.95" customHeight="1">
      <c r="A10" s="450" t="s">
        <v>326</v>
      </c>
      <c r="B10" s="451">
        <v>0</v>
      </c>
      <c r="C10" s="452">
        <v>-52.593999999999994</v>
      </c>
      <c r="D10" s="453">
        <v>-0.22499999999999987</v>
      </c>
      <c r="E10" s="453">
        <v>-8.0000000000000002E-3</v>
      </c>
      <c r="F10" s="453">
        <v>-20.731999999999999</v>
      </c>
      <c r="G10" s="454">
        <v>-31.628999999999991</v>
      </c>
      <c r="H10" s="452">
        <v>-125.67000000000004</v>
      </c>
      <c r="I10" s="455">
        <v>-6.4000000000000001E-2</v>
      </c>
      <c r="J10" s="455">
        <v>0</v>
      </c>
      <c r="K10" s="455">
        <v>-0.14400000000000002</v>
      </c>
      <c r="L10" s="456">
        <v>-125.46200000000005</v>
      </c>
      <c r="M10" s="452">
        <v>178.26400000000001</v>
      </c>
    </row>
    <row r="11" spans="1:14" s="260" customFormat="1" ht="15.95" customHeight="1">
      <c r="A11" s="457" t="s">
        <v>327</v>
      </c>
      <c r="B11" s="458">
        <v>0</v>
      </c>
      <c r="C11" s="459">
        <v>73.469000000000008</v>
      </c>
      <c r="D11" s="460">
        <v>22.995000000000005</v>
      </c>
      <c r="E11" s="460">
        <v>10.811</v>
      </c>
      <c r="F11" s="460">
        <v>15.983000000000001</v>
      </c>
      <c r="G11" s="461">
        <v>23.680000000000007</v>
      </c>
      <c r="H11" s="459">
        <v>60.472999999999999</v>
      </c>
      <c r="I11" s="462">
        <v>20.809999999999995</v>
      </c>
      <c r="J11" s="462">
        <v>17.984999999999999</v>
      </c>
      <c r="K11" s="462">
        <v>12.560999999999996</v>
      </c>
      <c r="L11" s="463">
        <v>9.1170000000000009</v>
      </c>
      <c r="M11" s="459">
        <v>-133.94199999999992</v>
      </c>
    </row>
    <row r="12" spans="1:14" s="258" customFormat="1" ht="15.95" customHeight="1">
      <c r="A12" s="464" t="s">
        <v>328</v>
      </c>
      <c r="B12" s="465">
        <v>2936.4389999999999</v>
      </c>
      <c r="C12" s="466">
        <v>2127.4730000000004</v>
      </c>
      <c r="D12" s="467">
        <v>905.48800000000028</v>
      </c>
      <c r="E12" s="467">
        <v>461.75099999999998</v>
      </c>
      <c r="F12" s="467">
        <v>347.76300000000009</v>
      </c>
      <c r="G12" s="468">
        <v>412.47099999999995</v>
      </c>
      <c r="H12" s="466">
        <v>681.03999999999974</v>
      </c>
      <c r="I12" s="469">
        <v>377.24899999999991</v>
      </c>
      <c r="J12" s="469">
        <v>237.86499999999995</v>
      </c>
      <c r="K12" s="469">
        <v>114.47599999999996</v>
      </c>
      <c r="L12" s="470">
        <v>-48.550000000000082</v>
      </c>
      <c r="M12" s="466">
        <v>127.92600000000007</v>
      </c>
    </row>
    <row r="13" spans="1:14" s="258" customFormat="1" ht="15.95" customHeight="1">
      <c r="A13" s="443" t="s">
        <v>329</v>
      </c>
      <c r="B13" s="444">
        <v>156.67699999999999</v>
      </c>
      <c r="C13" s="445">
        <v>139.24299999999999</v>
      </c>
      <c r="D13" s="446">
        <v>77.667999999999978</v>
      </c>
      <c r="E13" s="446">
        <v>26.830000000000005</v>
      </c>
      <c r="F13" s="446">
        <v>0.7370000000000001</v>
      </c>
      <c r="G13" s="447">
        <v>34.008000000000003</v>
      </c>
      <c r="H13" s="445">
        <v>17.439999999999998</v>
      </c>
      <c r="I13" s="448"/>
      <c r="J13" s="448"/>
      <c r="K13" s="448"/>
      <c r="L13" s="449"/>
      <c r="M13" s="445">
        <v>-6.0000000000000036E-3</v>
      </c>
    </row>
    <row r="14" spans="1:14" s="258" customFormat="1" ht="15.95" customHeight="1">
      <c r="A14" s="450" t="s">
        <v>330</v>
      </c>
      <c r="B14" s="451">
        <v>101.24199999999999</v>
      </c>
      <c r="C14" s="452">
        <v>74.173000000000002</v>
      </c>
      <c r="D14" s="453">
        <v>16.788000000000004</v>
      </c>
      <c r="E14" s="453">
        <v>31.241</v>
      </c>
      <c r="F14" s="453">
        <v>20.491</v>
      </c>
      <c r="G14" s="454">
        <v>5.6529999999999987</v>
      </c>
      <c r="H14" s="452">
        <v>28.749000000000002</v>
      </c>
      <c r="I14" s="455"/>
      <c r="J14" s="455"/>
      <c r="K14" s="455"/>
      <c r="L14" s="456"/>
      <c r="M14" s="452">
        <v>-1.6799999999999997</v>
      </c>
    </row>
    <row r="15" spans="1:14" s="258" customFormat="1" ht="15.95" customHeight="1">
      <c r="A15" s="450" t="s">
        <v>331</v>
      </c>
      <c r="B15" s="451">
        <v>33.326999999999998</v>
      </c>
      <c r="C15" s="452">
        <v>30.813999999999997</v>
      </c>
      <c r="D15" s="453">
        <v>0.43700000000000006</v>
      </c>
      <c r="E15" s="453">
        <v>24.284999999999997</v>
      </c>
      <c r="F15" s="453">
        <v>-4.300000000000001E-2</v>
      </c>
      <c r="G15" s="454">
        <v>6.134999999999998</v>
      </c>
      <c r="H15" s="452">
        <v>2.5130000000000003</v>
      </c>
      <c r="I15" s="455"/>
      <c r="J15" s="455"/>
      <c r="K15" s="455"/>
      <c r="L15" s="456"/>
      <c r="M15" s="452">
        <v>0</v>
      </c>
    </row>
    <row r="16" spans="1:14" s="258" customFormat="1" ht="15.95" customHeight="1">
      <c r="A16" s="450" t="s">
        <v>332</v>
      </c>
      <c r="B16" s="451">
        <v>31.789000000000001</v>
      </c>
      <c r="C16" s="452">
        <v>28.629000000000001</v>
      </c>
      <c r="D16" s="453">
        <v>8.9960000000000022</v>
      </c>
      <c r="E16" s="453">
        <v>25.530999999999999</v>
      </c>
      <c r="F16" s="453">
        <v>0</v>
      </c>
      <c r="G16" s="454">
        <v>-5.8979999999999988</v>
      </c>
      <c r="H16" s="452">
        <v>3.1599999999999997</v>
      </c>
      <c r="I16" s="455"/>
      <c r="J16" s="455"/>
      <c r="K16" s="455"/>
      <c r="L16" s="456"/>
      <c r="M16" s="452">
        <v>0</v>
      </c>
    </row>
    <row r="17" spans="1:15" s="258" customFormat="1" ht="15.95" customHeight="1">
      <c r="A17" s="450" t="s">
        <v>333</v>
      </c>
      <c r="B17" s="451">
        <v>60.876000000000005</v>
      </c>
      <c r="C17" s="452">
        <v>13.965999999999999</v>
      </c>
      <c r="D17" s="453">
        <v>1.4970000000000001</v>
      </c>
      <c r="E17" s="453">
        <v>1.8360000000000001</v>
      </c>
      <c r="F17" s="453">
        <v>5.5220000000000002</v>
      </c>
      <c r="G17" s="454">
        <v>5.1109999999999989</v>
      </c>
      <c r="H17" s="452">
        <v>46.912000000000006</v>
      </c>
      <c r="I17" s="455"/>
      <c r="J17" s="455"/>
      <c r="K17" s="455"/>
      <c r="L17" s="456"/>
      <c r="M17" s="452">
        <v>-2E-3</v>
      </c>
    </row>
    <row r="18" spans="1:15" s="258" customFormat="1" ht="15.95" customHeight="1">
      <c r="A18" s="457" t="s">
        <v>2</v>
      </c>
      <c r="B18" s="458">
        <v>162.44900000000001</v>
      </c>
      <c r="C18" s="459">
        <v>31.007000000000012</v>
      </c>
      <c r="D18" s="460">
        <v>12.593000000000004</v>
      </c>
      <c r="E18" s="460">
        <v>-29.301999999999978</v>
      </c>
      <c r="F18" s="460">
        <v>0.63099999999999312</v>
      </c>
      <c r="G18" s="461">
        <v>47.084999999999994</v>
      </c>
      <c r="H18" s="459">
        <v>131.655</v>
      </c>
      <c r="I18" s="462"/>
      <c r="J18" s="462"/>
      <c r="K18" s="462"/>
      <c r="L18" s="463"/>
      <c r="M18" s="459">
        <v>-0.21300000000000008</v>
      </c>
    </row>
    <row r="19" spans="1:15" s="258" customFormat="1" ht="15.95" customHeight="1">
      <c r="A19" s="464" t="s">
        <v>3</v>
      </c>
      <c r="B19" s="465">
        <v>546.3599999999999</v>
      </c>
      <c r="C19" s="466">
        <v>317.83199999999999</v>
      </c>
      <c r="D19" s="467">
        <v>117.97899999999998</v>
      </c>
      <c r="E19" s="467">
        <v>80.421000000000021</v>
      </c>
      <c r="F19" s="467">
        <v>27.337999999999994</v>
      </c>
      <c r="G19" s="468">
        <v>92.093999999999994</v>
      </c>
      <c r="H19" s="466">
        <v>230.429</v>
      </c>
      <c r="I19" s="469">
        <v>110.54799999999997</v>
      </c>
      <c r="J19" s="469">
        <v>95.380000000000024</v>
      </c>
      <c r="K19" s="469">
        <v>20.417999999999999</v>
      </c>
      <c r="L19" s="470">
        <v>4.0830000000000002</v>
      </c>
      <c r="M19" s="466">
        <v>-1.9009999999999998</v>
      </c>
    </row>
    <row r="20" spans="1:15" s="258" customFormat="1" ht="15.95" customHeight="1">
      <c r="A20" s="471" t="s">
        <v>334</v>
      </c>
      <c r="B20" s="444">
        <v>6.2389999999999999</v>
      </c>
      <c r="C20" s="445">
        <v>0.66099999999999981</v>
      </c>
      <c r="D20" s="446">
        <v>0</v>
      </c>
      <c r="E20" s="446">
        <v>0</v>
      </c>
      <c r="F20" s="446">
        <v>9.5000000000000001E-2</v>
      </c>
      <c r="G20" s="447">
        <v>0.56599999999999984</v>
      </c>
      <c r="H20" s="445">
        <v>5.6539999999999999</v>
      </c>
      <c r="I20" s="448"/>
      <c r="J20" s="448"/>
      <c r="K20" s="448"/>
      <c r="L20" s="449"/>
      <c r="M20" s="445">
        <v>-7.6000000000000012E-2</v>
      </c>
    </row>
    <row r="21" spans="1:15" s="258" customFormat="1" ht="15.95" customHeight="1">
      <c r="A21" s="472" t="s">
        <v>335</v>
      </c>
      <c r="B21" s="451">
        <v>63.082999999999991</v>
      </c>
      <c r="C21" s="452">
        <v>52.335999999999999</v>
      </c>
      <c r="D21" s="453">
        <v>-8.9999999999999993E-3</v>
      </c>
      <c r="E21" s="453">
        <v>1.0000000000000009E-3</v>
      </c>
      <c r="F21" s="453">
        <v>7.9999999999999932E-3</v>
      </c>
      <c r="G21" s="454">
        <v>52.335999999999999</v>
      </c>
      <c r="H21" s="452">
        <v>10.614999999999998</v>
      </c>
      <c r="I21" s="455"/>
      <c r="J21" s="455"/>
      <c r="K21" s="455"/>
      <c r="L21" s="456"/>
      <c r="M21" s="452">
        <v>0.13200000000000001</v>
      </c>
    </row>
    <row r="22" spans="1:15" s="260" customFormat="1" ht="15.95" customHeight="1">
      <c r="A22" s="450" t="s">
        <v>336</v>
      </c>
      <c r="B22" s="451">
        <v>69.321999999999989</v>
      </c>
      <c r="C22" s="452">
        <v>52.997</v>
      </c>
      <c r="D22" s="453">
        <v>-8.9999999999999993E-3</v>
      </c>
      <c r="E22" s="453">
        <v>1.0000000000000009E-3</v>
      </c>
      <c r="F22" s="453">
        <v>0.10299999999999999</v>
      </c>
      <c r="G22" s="454">
        <v>52.902000000000001</v>
      </c>
      <c r="H22" s="452">
        <v>16.268999999999998</v>
      </c>
      <c r="I22" s="455">
        <v>10.225</v>
      </c>
      <c r="J22" s="455">
        <v>0.10799999999999998</v>
      </c>
      <c r="K22" s="455">
        <v>1.2E-2</v>
      </c>
      <c r="L22" s="456">
        <v>5.9239999999999995</v>
      </c>
      <c r="M22" s="452">
        <v>5.5999999999999994E-2</v>
      </c>
    </row>
    <row r="23" spans="1:15" s="260" customFormat="1" ht="15.95" customHeight="1">
      <c r="A23" s="472" t="s">
        <v>337</v>
      </c>
      <c r="B23" s="451">
        <v>4.1130000000000031</v>
      </c>
      <c r="C23" s="452">
        <v>3.4400000000000026</v>
      </c>
      <c r="D23" s="453">
        <v>0</v>
      </c>
      <c r="E23" s="453">
        <v>-1.0000000000000078E-3</v>
      </c>
      <c r="F23" s="453">
        <v>0</v>
      </c>
      <c r="G23" s="454">
        <v>3.4410000000000025</v>
      </c>
      <c r="H23" s="452">
        <v>1.3550000000000002</v>
      </c>
      <c r="I23" s="455"/>
      <c r="J23" s="455"/>
      <c r="K23" s="455"/>
      <c r="L23" s="456"/>
      <c r="M23" s="452">
        <v>-0.68199999999999983</v>
      </c>
    </row>
    <row r="24" spans="1:15" s="260" customFormat="1" ht="15.95" customHeight="1">
      <c r="A24" s="472" t="s">
        <v>338</v>
      </c>
      <c r="B24" s="451">
        <v>4.9909999999999997</v>
      </c>
      <c r="C24" s="452">
        <v>3.9000000000000007E-2</v>
      </c>
      <c r="D24" s="453">
        <v>0</v>
      </c>
      <c r="E24" s="453">
        <v>-5.099999999999999E-2</v>
      </c>
      <c r="F24" s="453">
        <v>0</v>
      </c>
      <c r="G24" s="454">
        <v>0.09</v>
      </c>
      <c r="H24" s="452">
        <v>4.952</v>
      </c>
      <c r="I24" s="455"/>
      <c r="J24" s="455"/>
      <c r="K24" s="455"/>
      <c r="L24" s="456"/>
      <c r="M24" s="452">
        <v>0</v>
      </c>
    </row>
    <row r="25" spans="1:15" s="260" customFormat="1" ht="15.95" customHeight="1">
      <c r="A25" s="472" t="s">
        <v>339</v>
      </c>
      <c r="B25" s="451">
        <v>-5.2999999999999999E-2</v>
      </c>
      <c r="C25" s="452">
        <v>-0.06</v>
      </c>
      <c r="D25" s="453">
        <v>0</v>
      </c>
      <c r="E25" s="453">
        <v>0</v>
      </c>
      <c r="F25" s="453">
        <v>-0.06</v>
      </c>
      <c r="G25" s="454">
        <v>0</v>
      </c>
      <c r="H25" s="452">
        <v>7.0000000000000001E-3</v>
      </c>
      <c r="I25" s="455"/>
      <c r="J25" s="455"/>
      <c r="K25" s="455"/>
      <c r="L25" s="456"/>
      <c r="M25" s="452">
        <v>0</v>
      </c>
    </row>
    <row r="26" spans="1:15" s="260" customFormat="1" ht="15.95" customHeight="1">
      <c r="A26" s="473" t="s">
        <v>340</v>
      </c>
      <c r="B26" s="458">
        <v>9.0510000000000019</v>
      </c>
      <c r="C26" s="459">
        <v>3.4190000000000027</v>
      </c>
      <c r="D26" s="460">
        <v>0</v>
      </c>
      <c r="E26" s="460">
        <v>-5.1999999999999998E-2</v>
      </c>
      <c r="F26" s="460">
        <v>-0.06</v>
      </c>
      <c r="G26" s="461">
        <v>3.5310000000000024</v>
      </c>
      <c r="H26" s="459">
        <v>6.3140000000000001</v>
      </c>
      <c r="I26" s="462">
        <v>5.4320000000000004</v>
      </c>
      <c r="J26" s="462">
        <v>0</v>
      </c>
      <c r="K26" s="462">
        <v>5.5999999999999994E-2</v>
      </c>
      <c r="L26" s="463">
        <v>0.82599999999999996</v>
      </c>
      <c r="M26" s="459">
        <v>-0.68199999999999983</v>
      </c>
    </row>
    <row r="27" spans="1:15" s="258" customFormat="1" ht="15.95" customHeight="1">
      <c r="A27" s="464" t="s">
        <v>341</v>
      </c>
      <c r="B27" s="465">
        <v>78.37299999999999</v>
      </c>
      <c r="C27" s="466">
        <v>56.416000000000004</v>
      </c>
      <c r="D27" s="467">
        <v>-8.9999999999999993E-3</v>
      </c>
      <c r="E27" s="467">
        <v>-5.0999999999999997E-2</v>
      </c>
      <c r="F27" s="467">
        <v>4.2999999999999997E-2</v>
      </c>
      <c r="G27" s="468">
        <v>56.433000000000007</v>
      </c>
      <c r="H27" s="466">
        <v>22.582999999999998</v>
      </c>
      <c r="I27" s="469">
        <v>15.657</v>
      </c>
      <c r="J27" s="469">
        <v>0.10799999999999998</v>
      </c>
      <c r="K27" s="469">
        <v>6.7999999999999991E-2</v>
      </c>
      <c r="L27" s="470">
        <v>6.7499999999999991</v>
      </c>
      <c r="M27" s="466">
        <v>-0.62599999999999989</v>
      </c>
    </row>
    <row r="28" spans="1:15" s="258" customFormat="1" ht="15.95" customHeight="1">
      <c r="A28" s="443" t="s">
        <v>342</v>
      </c>
      <c r="B28" s="444">
        <v>-76.938999999999993</v>
      </c>
      <c r="C28" s="445">
        <v>3.6809999999999974</v>
      </c>
      <c r="D28" s="446">
        <v>1.6479999999999997</v>
      </c>
      <c r="E28" s="446">
        <v>-0.42600000000000016</v>
      </c>
      <c r="F28" s="446">
        <v>-13.706000000000001</v>
      </c>
      <c r="G28" s="447">
        <v>16.164999999999999</v>
      </c>
      <c r="H28" s="445">
        <v>38.377999999999993</v>
      </c>
      <c r="I28" s="448">
        <v>-6.4690000000000003</v>
      </c>
      <c r="J28" s="448">
        <v>8.9999999999999993E-3</v>
      </c>
      <c r="K28" s="448">
        <v>-40.75200000000001</v>
      </c>
      <c r="L28" s="449">
        <v>85.59</v>
      </c>
      <c r="M28" s="445">
        <v>-118.99799999999999</v>
      </c>
    </row>
    <row r="29" spans="1:15" s="258" customFormat="1" ht="15.95" customHeight="1">
      <c r="A29" s="450" t="s">
        <v>343</v>
      </c>
      <c r="B29" s="451">
        <v>311.88200000000006</v>
      </c>
      <c r="C29" s="452">
        <v>52.939</v>
      </c>
      <c r="D29" s="453">
        <v>9.5350000000000001</v>
      </c>
      <c r="E29" s="453">
        <v>28.786000000000001</v>
      </c>
      <c r="F29" s="453">
        <v>2.3000000000000007E-2</v>
      </c>
      <c r="G29" s="454">
        <v>14.594999999999999</v>
      </c>
      <c r="H29" s="452">
        <v>238.92300000000003</v>
      </c>
      <c r="I29" s="455">
        <v>-11.728000000000002</v>
      </c>
      <c r="J29" s="455">
        <v>9.9029999999999987</v>
      </c>
      <c r="K29" s="455">
        <v>217.29500000000002</v>
      </c>
      <c r="L29" s="456">
        <v>23.453000000000003</v>
      </c>
      <c r="M29" s="452">
        <v>20.020000000000014</v>
      </c>
    </row>
    <row r="30" spans="1:15" s="258" customFormat="1" ht="15.95" customHeight="1">
      <c r="A30" s="457" t="s">
        <v>344</v>
      </c>
      <c r="B30" s="458">
        <v>-21.728999999999992</v>
      </c>
      <c r="C30" s="459">
        <v>17.888000000000005</v>
      </c>
      <c r="D30" s="460">
        <v>6.3630000000000031</v>
      </c>
      <c r="E30" s="460">
        <v>2.5619999999999994</v>
      </c>
      <c r="F30" s="460">
        <v>-0.47899999999999965</v>
      </c>
      <c r="G30" s="461">
        <v>9.4420000000000002</v>
      </c>
      <c r="H30" s="459">
        <v>-49.093999999999994</v>
      </c>
      <c r="I30" s="462">
        <v>9.7840000000000007</v>
      </c>
      <c r="J30" s="462">
        <v>-3.6949999999999994</v>
      </c>
      <c r="K30" s="462">
        <v>-9.0039999999999978</v>
      </c>
      <c r="L30" s="463">
        <v>-46.178999999999995</v>
      </c>
      <c r="M30" s="459">
        <v>9.4769999999999985</v>
      </c>
    </row>
    <row r="31" spans="1:15" s="258" customFormat="1" ht="15.95" customHeight="1">
      <c r="A31" s="464" t="s">
        <v>345</v>
      </c>
      <c r="B31" s="465">
        <v>213.21400000000008</v>
      </c>
      <c r="C31" s="466">
        <v>74.50800000000001</v>
      </c>
      <c r="D31" s="467">
        <v>17.546000000000003</v>
      </c>
      <c r="E31" s="467">
        <v>30.921999999999997</v>
      </c>
      <c r="F31" s="467">
        <v>-14.162000000000001</v>
      </c>
      <c r="G31" s="468">
        <v>40.201999999999998</v>
      </c>
      <c r="H31" s="466">
        <v>228.20700000000002</v>
      </c>
      <c r="I31" s="469">
        <v>-8.413000000000002</v>
      </c>
      <c r="J31" s="469">
        <v>6.2169999999999996</v>
      </c>
      <c r="K31" s="469">
        <v>167.53900000000002</v>
      </c>
      <c r="L31" s="470">
        <v>62.864000000000011</v>
      </c>
      <c r="M31" s="466">
        <v>-89.500999999999976</v>
      </c>
    </row>
    <row r="32" spans="1:15" s="258" customFormat="1" ht="15.95" customHeight="1">
      <c r="A32" s="474" t="s">
        <v>4</v>
      </c>
      <c r="B32" s="475">
        <v>3774.386</v>
      </c>
      <c r="C32" s="476">
        <v>2576.2290000000003</v>
      </c>
      <c r="D32" s="477">
        <v>1041.0040000000004</v>
      </c>
      <c r="E32" s="477">
        <v>573.04300000000001</v>
      </c>
      <c r="F32" s="477">
        <v>360.98200000000014</v>
      </c>
      <c r="G32" s="478">
        <v>601.19999999999993</v>
      </c>
      <c r="H32" s="476">
        <v>1162.2589999999998</v>
      </c>
      <c r="I32" s="479">
        <v>495.04099999999988</v>
      </c>
      <c r="J32" s="479">
        <v>339.57</v>
      </c>
      <c r="K32" s="479">
        <v>302.50099999999998</v>
      </c>
      <c r="L32" s="480">
        <v>25.146999999999927</v>
      </c>
      <c r="M32" s="476">
        <v>35.898000000000096</v>
      </c>
      <c r="O32" s="529"/>
    </row>
    <row r="33" spans="1:14" s="260" customFormat="1" ht="15.95" customHeight="1">
      <c r="A33" s="481" t="s">
        <v>346</v>
      </c>
      <c r="B33" s="444">
        <v>2081.0529999999994</v>
      </c>
      <c r="C33" s="445">
        <v>1493.2199999999998</v>
      </c>
      <c r="D33" s="446">
        <v>546.24399999999991</v>
      </c>
      <c r="E33" s="446">
        <v>369.25599999999986</v>
      </c>
      <c r="F33" s="446">
        <v>181.12199999999996</v>
      </c>
      <c r="G33" s="447">
        <v>396.59799999999996</v>
      </c>
      <c r="H33" s="445">
        <v>556.66599999999994</v>
      </c>
      <c r="I33" s="448">
        <v>111.37099999999998</v>
      </c>
      <c r="J33" s="448">
        <v>185.92500000000001</v>
      </c>
      <c r="K33" s="448">
        <v>199.29199999999997</v>
      </c>
      <c r="L33" s="449">
        <v>60.077999999999975</v>
      </c>
      <c r="M33" s="445">
        <v>31.166999999999998</v>
      </c>
    </row>
    <row r="34" spans="1:14" s="260" customFormat="1" ht="15.95" customHeight="1">
      <c r="A34" s="482" t="s">
        <v>17</v>
      </c>
      <c r="B34" s="458">
        <v>38.714999999999996</v>
      </c>
      <c r="C34" s="459">
        <v>13.818000000000001</v>
      </c>
      <c r="D34" s="460">
        <v>9.9660000000000011</v>
      </c>
      <c r="E34" s="460">
        <v>3.6180000000000003</v>
      </c>
      <c r="F34" s="460">
        <v>0</v>
      </c>
      <c r="G34" s="461">
        <v>0.23400000000000001</v>
      </c>
      <c r="H34" s="459">
        <v>18.313000000000002</v>
      </c>
      <c r="I34" s="462">
        <v>0</v>
      </c>
      <c r="J34" s="462">
        <v>0</v>
      </c>
      <c r="K34" s="462">
        <v>0</v>
      </c>
      <c r="L34" s="463">
        <v>18.313000000000002</v>
      </c>
      <c r="M34" s="459">
        <v>6.5839999999999979</v>
      </c>
      <c r="N34" s="248"/>
    </row>
    <row r="35" spans="1:14" s="258" customFormat="1" ht="15.95" customHeight="1">
      <c r="A35" s="483" t="s">
        <v>5</v>
      </c>
      <c r="B35" s="475">
        <v>2119.7679999999996</v>
      </c>
      <c r="C35" s="476">
        <v>1507.0379999999998</v>
      </c>
      <c r="D35" s="477">
        <v>556.20999999999992</v>
      </c>
      <c r="E35" s="477">
        <v>372.87399999999985</v>
      </c>
      <c r="F35" s="477">
        <v>181.12199999999996</v>
      </c>
      <c r="G35" s="478">
        <v>396.83199999999994</v>
      </c>
      <c r="H35" s="476">
        <v>574.97899999999993</v>
      </c>
      <c r="I35" s="479">
        <v>111.37099999999998</v>
      </c>
      <c r="J35" s="479">
        <v>185.92500000000001</v>
      </c>
      <c r="K35" s="479">
        <v>199.29199999999997</v>
      </c>
      <c r="L35" s="480">
        <v>78.390999999999977</v>
      </c>
      <c r="M35" s="476">
        <v>37.750999999999998</v>
      </c>
      <c r="N35" s="257"/>
    </row>
    <row r="36" spans="1:14" s="258" customFormat="1" ht="15.95" customHeight="1">
      <c r="A36" s="474" t="s">
        <v>347</v>
      </c>
      <c r="B36" s="475">
        <v>1654.6180000000004</v>
      </c>
      <c r="C36" s="476">
        <v>1069.1910000000005</v>
      </c>
      <c r="D36" s="477">
        <v>484.79400000000044</v>
      </c>
      <c r="E36" s="477">
        <v>200.16900000000015</v>
      </c>
      <c r="F36" s="477">
        <v>179.86000000000018</v>
      </c>
      <c r="G36" s="478">
        <v>204.36799999999999</v>
      </c>
      <c r="H36" s="476">
        <v>587.27999999999986</v>
      </c>
      <c r="I36" s="479">
        <v>383.6699999999999</v>
      </c>
      <c r="J36" s="479">
        <v>153.64499999999998</v>
      </c>
      <c r="K36" s="479">
        <v>103.209</v>
      </c>
      <c r="L36" s="480">
        <v>-53.24400000000005</v>
      </c>
      <c r="M36" s="476">
        <v>-1.8529999999999021</v>
      </c>
      <c r="N36" s="257"/>
    </row>
    <row r="37" spans="1:14" s="260" customFormat="1" ht="15.95" customHeight="1">
      <c r="A37" s="464" t="s">
        <v>348</v>
      </c>
      <c r="B37" s="465">
        <v>551.56100000000015</v>
      </c>
      <c r="C37" s="466">
        <v>324.41700000000009</v>
      </c>
      <c r="D37" s="467">
        <v>210.32800000000009</v>
      </c>
      <c r="E37" s="467">
        <v>31.86</v>
      </c>
      <c r="F37" s="467">
        <v>15.063000000000002</v>
      </c>
      <c r="G37" s="468">
        <v>67.165999999999997</v>
      </c>
      <c r="H37" s="466">
        <v>227.14499999999998</v>
      </c>
      <c r="I37" s="469">
        <v>180.90999999999997</v>
      </c>
      <c r="J37" s="469">
        <v>12.653999999999996</v>
      </c>
      <c r="K37" s="469">
        <v>0.36799999999999999</v>
      </c>
      <c r="L37" s="470">
        <v>33.213000000000008</v>
      </c>
      <c r="M37" s="466">
        <v>-1E-3</v>
      </c>
      <c r="N37" s="248"/>
    </row>
    <row r="38" spans="1:14" s="258" customFormat="1" ht="15.95" customHeight="1">
      <c r="A38" s="484" t="s">
        <v>6</v>
      </c>
      <c r="B38" s="485">
        <v>1103.0570000000002</v>
      </c>
      <c r="C38" s="476">
        <v>744.77400000000034</v>
      </c>
      <c r="D38" s="477">
        <v>274.46600000000035</v>
      </c>
      <c r="E38" s="477">
        <v>168.30900000000014</v>
      </c>
      <c r="F38" s="477">
        <v>164.7970000000002</v>
      </c>
      <c r="G38" s="478">
        <v>137.202</v>
      </c>
      <c r="H38" s="486">
        <v>360.13499999999988</v>
      </c>
      <c r="I38" s="487">
        <v>202.75999999999993</v>
      </c>
      <c r="J38" s="487">
        <v>140.99099999999999</v>
      </c>
      <c r="K38" s="487">
        <v>102.84100000000001</v>
      </c>
      <c r="L38" s="488">
        <v>-86.45700000000005</v>
      </c>
      <c r="M38" s="476">
        <v>-1.8519999999999022</v>
      </c>
      <c r="N38" s="257"/>
    </row>
    <row r="39" spans="1:14" s="258" customFormat="1" ht="15.95" customHeight="1">
      <c r="A39" s="489" t="s">
        <v>7</v>
      </c>
      <c r="B39" s="444">
        <v>264.57400000000007</v>
      </c>
      <c r="C39" s="445">
        <v>197.72100000000003</v>
      </c>
      <c r="D39" s="446">
        <v>70.418000000000006</v>
      </c>
      <c r="E39" s="446">
        <v>39.508999999999986</v>
      </c>
      <c r="F39" s="446">
        <v>46.427000000000021</v>
      </c>
      <c r="G39" s="447">
        <v>41.367000000000019</v>
      </c>
      <c r="H39" s="445">
        <v>57.744000000000028</v>
      </c>
      <c r="I39" s="448">
        <v>24.087999999999994</v>
      </c>
      <c r="J39" s="448">
        <v>29.779000000000011</v>
      </c>
      <c r="K39" s="448">
        <v>19.791000000000025</v>
      </c>
      <c r="L39" s="449">
        <v>-15.914000000000003</v>
      </c>
      <c r="M39" s="445">
        <v>9.1090000000000035</v>
      </c>
      <c r="N39" s="257"/>
    </row>
    <row r="40" spans="1:14" s="258" customFormat="1" ht="15.95" customHeight="1">
      <c r="A40" s="438" t="s">
        <v>8</v>
      </c>
      <c r="B40" s="458">
        <v>18.392000000000003</v>
      </c>
      <c r="C40" s="459">
        <v>12.056000000000001</v>
      </c>
      <c r="D40" s="460">
        <v>0</v>
      </c>
      <c r="E40" s="460">
        <v>-0.72899999999999998</v>
      </c>
      <c r="F40" s="460">
        <v>0.378</v>
      </c>
      <c r="G40" s="461">
        <v>12.407</v>
      </c>
      <c r="H40" s="459">
        <v>6.3360000000000003</v>
      </c>
      <c r="I40" s="462">
        <v>1.1950000000000001</v>
      </c>
      <c r="J40" s="462">
        <v>1.579</v>
      </c>
      <c r="K40" s="462">
        <v>1.1639999999999999</v>
      </c>
      <c r="L40" s="463">
        <v>2.3980000000000001</v>
      </c>
      <c r="M40" s="459">
        <v>0</v>
      </c>
    </row>
    <row r="41" spans="1:14" s="258" customFormat="1" ht="15.95" customHeight="1">
      <c r="A41" s="490" t="s">
        <v>9</v>
      </c>
      <c r="B41" s="485">
        <v>820.09100000000012</v>
      </c>
      <c r="C41" s="476">
        <v>534.9970000000003</v>
      </c>
      <c r="D41" s="477">
        <v>204.04800000000034</v>
      </c>
      <c r="E41" s="477">
        <v>129.52900000000017</v>
      </c>
      <c r="F41" s="477">
        <v>117.99200000000017</v>
      </c>
      <c r="G41" s="478">
        <v>83.427999999999983</v>
      </c>
      <c r="H41" s="486">
        <v>296.05499999999984</v>
      </c>
      <c r="I41" s="487">
        <v>177.47699999999995</v>
      </c>
      <c r="J41" s="487">
        <v>109.63299999999998</v>
      </c>
      <c r="K41" s="487">
        <v>81.885999999999981</v>
      </c>
      <c r="L41" s="488">
        <v>-72.941000000000045</v>
      </c>
      <c r="M41" s="476">
        <v>-10.960999999999906</v>
      </c>
    </row>
    <row r="42" spans="1:14" s="260" customFormat="1" ht="15.95" customHeight="1">
      <c r="A42" s="489" t="s">
        <v>10</v>
      </c>
      <c r="B42" s="491">
        <v>0</v>
      </c>
      <c r="C42" s="445">
        <v>0</v>
      </c>
      <c r="D42" s="446">
        <v>0</v>
      </c>
      <c r="E42" s="446">
        <v>0</v>
      </c>
      <c r="F42" s="446">
        <v>0</v>
      </c>
      <c r="G42" s="447">
        <v>0</v>
      </c>
      <c r="H42" s="492">
        <v>0</v>
      </c>
      <c r="I42" s="448">
        <v>0</v>
      </c>
      <c r="J42" s="448">
        <v>0</v>
      </c>
      <c r="K42" s="448">
        <v>0</v>
      </c>
      <c r="L42" s="449">
        <v>0</v>
      </c>
      <c r="M42" s="445">
        <v>0</v>
      </c>
    </row>
    <row r="43" spans="1:14" s="260" customFormat="1" ht="15.95" customHeight="1">
      <c r="A43" s="434" t="s">
        <v>11</v>
      </c>
      <c r="B43" s="493">
        <v>0</v>
      </c>
      <c r="C43" s="452">
        <v>0</v>
      </c>
      <c r="D43" s="453">
        <v>0</v>
      </c>
      <c r="E43" s="453">
        <v>0</v>
      </c>
      <c r="F43" s="453">
        <v>0</v>
      </c>
      <c r="G43" s="454">
        <v>0</v>
      </c>
      <c r="H43" s="494">
        <v>0</v>
      </c>
      <c r="I43" s="455">
        <v>0</v>
      </c>
      <c r="J43" s="455">
        <v>0</v>
      </c>
      <c r="K43" s="455">
        <v>0</v>
      </c>
      <c r="L43" s="456">
        <v>0</v>
      </c>
      <c r="M43" s="452">
        <v>0</v>
      </c>
    </row>
    <row r="44" spans="1:14" s="260" customFormat="1" ht="15.95" customHeight="1">
      <c r="A44" s="438" t="s">
        <v>12</v>
      </c>
      <c r="B44" s="495">
        <v>-18.625401999999987</v>
      </c>
      <c r="C44" s="459">
        <v>-18.217099999999988</v>
      </c>
      <c r="D44" s="460">
        <v>-18.217099999999988</v>
      </c>
      <c r="E44" s="460">
        <v>0</v>
      </c>
      <c r="F44" s="460">
        <v>0</v>
      </c>
      <c r="G44" s="461">
        <v>0</v>
      </c>
      <c r="H44" s="496">
        <v>0</v>
      </c>
      <c r="I44" s="462">
        <v>0</v>
      </c>
      <c r="J44" s="462">
        <v>0</v>
      </c>
      <c r="K44" s="462">
        <v>0</v>
      </c>
      <c r="L44" s="463">
        <v>0</v>
      </c>
      <c r="M44" s="459">
        <v>-0.408302</v>
      </c>
    </row>
    <row r="45" spans="1:14" s="258" customFormat="1" ht="15.95" customHeight="1">
      <c r="A45" s="490" t="s">
        <v>13</v>
      </c>
      <c r="B45" s="485">
        <v>801.46559800000011</v>
      </c>
      <c r="C45" s="476">
        <v>516.77990000000034</v>
      </c>
      <c r="D45" s="477">
        <v>185.83090000000036</v>
      </c>
      <c r="E45" s="477">
        <v>129.52900000000017</v>
      </c>
      <c r="F45" s="477">
        <v>117.99200000000017</v>
      </c>
      <c r="G45" s="478">
        <v>83.427999999999983</v>
      </c>
      <c r="H45" s="486">
        <v>296.05499999999984</v>
      </c>
      <c r="I45" s="487">
        <v>177.47699999999995</v>
      </c>
      <c r="J45" s="487">
        <v>109.63299999999998</v>
      </c>
      <c r="K45" s="487">
        <v>81.885999999999981</v>
      </c>
      <c r="L45" s="488">
        <v>-72.941000000000045</v>
      </c>
      <c r="M45" s="476">
        <v>-11.369301999999907</v>
      </c>
    </row>
    <row r="46" spans="1:14" s="260" customFormat="1" ht="15.95" customHeight="1">
      <c r="A46" s="497" t="s">
        <v>349</v>
      </c>
      <c r="B46" s="498"/>
      <c r="C46" s="499"/>
      <c r="D46" s="446"/>
      <c r="E46" s="446"/>
      <c r="F46" s="446"/>
      <c r="G46" s="500"/>
      <c r="H46" s="499"/>
      <c r="I46" s="448"/>
      <c r="J46" s="448"/>
      <c r="K46" s="448"/>
      <c r="L46" s="449"/>
      <c r="M46" s="499"/>
    </row>
    <row r="47" spans="1:14" s="260" customFormat="1" ht="15.95" customHeight="1">
      <c r="A47" s="501" t="s">
        <v>350</v>
      </c>
      <c r="B47" s="502">
        <v>1.44E-2</v>
      </c>
      <c r="C47" s="503"/>
      <c r="D47" s="504"/>
      <c r="E47" s="504"/>
      <c r="F47" s="505"/>
      <c r="G47" s="506"/>
      <c r="H47" s="503"/>
      <c r="I47" s="504"/>
      <c r="J47" s="504"/>
      <c r="K47" s="504"/>
      <c r="L47" s="506"/>
      <c r="M47" s="507"/>
    </row>
    <row r="48" spans="1:14" s="260" customFormat="1" ht="15.95" customHeight="1">
      <c r="A48" s="501" t="s">
        <v>351</v>
      </c>
      <c r="B48" s="508">
        <v>0.56161929384011056</v>
      </c>
      <c r="C48" s="503">
        <v>0.58497827638769673</v>
      </c>
      <c r="D48" s="504">
        <v>0.53430150124303055</v>
      </c>
      <c r="E48" s="504">
        <v>0.65069113487120489</v>
      </c>
      <c r="F48" s="504">
        <v>0.50174800959604604</v>
      </c>
      <c r="G48" s="506">
        <v>0.66006653359946765</v>
      </c>
      <c r="H48" s="503">
        <v>0.49470815024878279</v>
      </c>
      <c r="I48" s="504">
        <v>0.22497328504103703</v>
      </c>
      <c r="J48" s="504">
        <v>0.5475307005919251</v>
      </c>
      <c r="K48" s="504">
        <v>0.65881435102693875</v>
      </c>
      <c r="L48" s="506">
        <v>3.1173102159303379</v>
      </c>
      <c r="M48" s="503">
        <v>1.0516184745668253</v>
      </c>
    </row>
    <row r="49" spans="1:13" s="260" customFormat="1" ht="15.95" customHeight="1">
      <c r="A49" s="501" t="s">
        <v>353</v>
      </c>
      <c r="B49" s="508">
        <v>9.4E-2</v>
      </c>
      <c r="C49" s="503"/>
      <c r="D49" s="504"/>
      <c r="E49" s="504"/>
      <c r="F49" s="504"/>
      <c r="G49" s="506"/>
      <c r="H49" s="503"/>
      <c r="I49" s="504"/>
      <c r="J49" s="504"/>
      <c r="K49" s="504"/>
      <c r="L49" s="506"/>
      <c r="M49" s="507"/>
    </row>
    <row r="50" spans="1:13" s="260" customFormat="1" ht="15.95" customHeight="1">
      <c r="A50" s="501" t="s">
        <v>354</v>
      </c>
      <c r="B50" s="509">
        <v>0.12221826687128472</v>
      </c>
      <c r="C50" s="510">
        <v>0.1549594775434113</v>
      </c>
      <c r="D50" s="511">
        <v>0.14459976758929405</v>
      </c>
      <c r="E50" s="511">
        <v>0.25071554542711932</v>
      </c>
      <c r="F50" s="511">
        <v>0.21416937976302489</v>
      </c>
      <c r="G50" s="512">
        <v>9.1032875836574101E-2</v>
      </c>
      <c r="H50" s="510">
        <v>9.4692450731255512E-2</v>
      </c>
      <c r="I50" s="513">
        <v>0.13377983015535225</v>
      </c>
      <c r="J50" s="513">
        <v>0.12542054556505061</v>
      </c>
      <c r="K50" s="513">
        <v>0.13299996596930427</v>
      </c>
      <c r="L50" s="514">
        <v>-0.20347879424471421</v>
      </c>
      <c r="M50" s="503"/>
    </row>
    <row r="51" spans="1:13" s="260" customFormat="1" ht="15.95" customHeight="1">
      <c r="A51" s="501" t="s">
        <v>355</v>
      </c>
      <c r="B51" s="451">
        <v>80.396179163790706</v>
      </c>
      <c r="C51" s="452">
        <v>91.895097597857699</v>
      </c>
      <c r="D51" s="453">
        <v>149.05012505646221</v>
      </c>
      <c r="E51" s="453">
        <v>62.017059606428667</v>
      </c>
      <c r="F51" s="453">
        <v>27.25380896654929</v>
      </c>
      <c r="G51" s="454">
        <v>63.800429263205899</v>
      </c>
      <c r="H51" s="452">
        <v>71.129487059307465</v>
      </c>
      <c r="I51" s="455">
        <v>135.45552226092943</v>
      </c>
      <c r="J51" s="455">
        <v>14.270686468907586</v>
      </c>
      <c r="K51" s="455">
        <v>0.58933157708252837</v>
      </c>
      <c r="L51" s="456">
        <v>95.801726510776277</v>
      </c>
      <c r="M51" s="452"/>
    </row>
    <row r="52" spans="1:13" s="260" customFormat="1" ht="15.95" customHeight="1">
      <c r="A52" s="501" t="s">
        <v>356</v>
      </c>
      <c r="B52" s="451">
        <v>271210.99899999995</v>
      </c>
      <c r="C52" s="452">
        <v>140653.79699999999</v>
      </c>
      <c r="D52" s="453">
        <v>56359.627</v>
      </c>
      <c r="E52" s="453">
        <v>20359.348999999998</v>
      </c>
      <c r="F52" s="453">
        <v>22365.65</v>
      </c>
      <c r="G52" s="454">
        <v>41569.171000000002</v>
      </c>
      <c r="H52" s="452">
        <v>125343.84599999999</v>
      </c>
      <c r="I52" s="455">
        <v>51985.894</v>
      </c>
      <c r="J52" s="455">
        <v>34262.563000000002</v>
      </c>
      <c r="K52" s="455">
        <v>24637.784</v>
      </c>
      <c r="L52" s="456">
        <v>14457.605</v>
      </c>
      <c r="M52" s="452">
        <v>5213.3559999999998</v>
      </c>
    </row>
    <row r="53" spans="1:13" s="260" customFormat="1" ht="15.95" customHeight="1">
      <c r="A53" s="515" t="s">
        <v>357</v>
      </c>
      <c r="B53" s="516">
        <v>64151.770000000004</v>
      </c>
      <c r="C53" s="517">
        <v>53592.542000000001</v>
      </c>
      <c r="D53" s="518">
        <v>11425.018</v>
      </c>
      <c r="E53" s="518">
        <v>9206.5460000000003</v>
      </c>
      <c r="F53" s="518">
        <v>3734.2649999999999</v>
      </c>
      <c r="G53" s="519">
        <v>29226.713</v>
      </c>
      <c r="H53" s="517">
        <v>10559.227999999999</v>
      </c>
      <c r="I53" s="518"/>
      <c r="J53" s="518"/>
      <c r="K53" s="518"/>
      <c r="L53" s="519"/>
      <c r="M53" s="517"/>
    </row>
    <row r="54" spans="1:13" ht="15" customHeight="1">
      <c r="A54" s="520" t="s">
        <v>358</v>
      </c>
      <c r="F54" s="526"/>
      <c r="G54" s="524"/>
    </row>
    <row r="55" spans="1:13" ht="15" customHeight="1">
      <c r="A55" s="528" t="s">
        <v>367</v>
      </c>
    </row>
    <row r="56" spans="1:13" ht="15" customHeight="1"/>
  </sheetData>
  <pageMargins left="0.55118110236220497" right="0.35433070866141703" top="0.59055118110236204" bottom="0.98425196850393704" header="0.118110236220472" footer="0.511811023622047"/>
  <pageSetup paperSize="9" scale="54"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N44"/>
  <sheetViews>
    <sheetView showGridLines="0" showZeros="0" view="pageBreakPreview" zoomScale="70" zoomScaleNormal="100" zoomScaleSheetLayoutView="70" workbookViewId="0">
      <selection activeCell="A2" sqref="A2:M44"/>
    </sheetView>
  </sheetViews>
  <sheetFormatPr defaultRowHeight="12.75"/>
  <cols>
    <col min="1" max="1" width="50.7109375" style="524" customWidth="1"/>
    <col min="2" max="4" width="14.28515625" style="526" customWidth="1"/>
    <col min="5" max="12" width="14.28515625" style="524" customWidth="1"/>
    <col min="13" max="13" width="1.7109375" style="524" customWidth="1"/>
    <col min="14" max="16384" width="9.140625" style="524"/>
  </cols>
  <sheetData>
    <row r="1" spans="1:14" s="248" customFormat="1" ht="50.1" customHeight="1">
      <c r="A1" s="247"/>
    </row>
    <row r="2" spans="1:14" s="250" customFormat="1" ht="39.950000000000003" customHeight="1">
      <c r="A2" s="249" t="s">
        <v>368</v>
      </c>
      <c r="C2" s="251"/>
      <c r="D2" s="251"/>
      <c r="H2" s="252"/>
      <c r="K2" s="252"/>
      <c r="L2" s="419" t="s">
        <v>276</v>
      </c>
      <c r="M2" s="251"/>
    </row>
    <row r="3" spans="1:14" s="250" customFormat="1" ht="2.1" customHeight="1">
      <c r="A3" s="420"/>
      <c r="B3" s="421"/>
      <c r="C3" s="422"/>
      <c r="D3" s="422"/>
      <c r="E3" s="421"/>
      <c r="F3" s="421"/>
      <c r="G3" s="421"/>
      <c r="H3" s="423"/>
      <c r="I3" s="421"/>
      <c r="J3" s="421"/>
      <c r="K3" s="421"/>
      <c r="L3" s="421"/>
      <c r="M3" s="251"/>
    </row>
    <row r="4" spans="1:14" s="260" customFormat="1" ht="20.100000000000001" customHeight="1">
      <c r="A4" s="257"/>
      <c r="B4" s="257"/>
      <c r="C4" s="257"/>
      <c r="D4" s="257"/>
      <c r="E4" s="258"/>
      <c r="F4" s="258"/>
      <c r="G4" s="258"/>
      <c r="H4" s="258"/>
      <c r="M4" s="264"/>
      <c r="N4" s="259"/>
    </row>
    <row r="5" spans="1:14" s="260" customFormat="1" ht="20.100000000000001" customHeight="1">
      <c r="A5" s="425" t="s">
        <v>369</v>
      </c>
      <c r="B5" s="426"/>
      <c r="C5" s="426"/>
      <c r="D5" s="426"/>
      <c r="E5" s="426"/>
      <c r="F5" s="427"/>
      <c r="G5" s="427"/>
      <c r="H5" s="427"/>
      <c r="I5" s="427"/>
      <c r="J5" s="427"/>
      <c r="K5" s="427"/>
      <c r="L5" s="427"/>
      <c r="M5" s="264"/>
    </row>
    <row r="6" spans="1:14" ht="15.95" customHeight="1">
      <c r="A6" s="530"/>
      <c r="B6" s="430"/>
      <c r="C6" s="432"/>
      <c r="D6" s="432"/>
      <c r="E6" s="432"/>
      <c r="F6" s="432"/>
      <c r="G6" s="433" t="s">
        <v>306</v>
      </c>
      <c r="H6" s="432"/>
      <c r="I6" s="432"/>
      <c r="J6" s="432" t="s">
        <v>307</v>
      </c>
      <c r="K6" s="432"/>
      <c r="L6" s="432" t="s">
        <v>308</v>
      </c>
      <c r="M6" s="432"/>
    </row>
    <row r="7" spans="1:14" ht="15.95" customHeight="1">
      <c r="A7" s="530"/>
      <c r="B7" s="430" t="s">
        <v>1</v>
      </c>
      <c r="C7" s="432" t="s">
        <v>306</v>
      </c>
      <c r="D7" s="432" t="s">
        <v>306</v>
      </c>
      <c r="E7" s="432" t="s">
        <v>306</v>
      </c>
      <c r="F7" s="432" t="s">
        <v>306</v>
      </c>
      <c r="G7" s="435" t="s">
        <v>309</v>
      </c>
      <c r="H7" s="432" t="s">
        <v>310</v>
      </c>
      <c r="I7" s="436" t="s">
        <v>311</v>
      </c>
      <c r="J7" s="436" t="s">
        <v>312</v>
      </c>
      <c r="K7" s="436" t="s">
        <v>313</v>
      </c>
      <c r="L7" s="436" t="s">
        <v>314</v>
      </c>
      <c r="M7" s="432"/>
    </row>
    <row r="8" spans="1:14" ht="15.95" customHeight="1">
      <c r="A8" s="531" t="s">
        <v>15</v>
      </c>
      <c r="B8" s="532" t="s">
        <v>260</v>
      </c>
      <c r="C8" s="441" t="s">
        <v>260</v>
      </c>
      <c r="D8" s="441" t="s">
        <v>316</v>
      </c>
      <c r="E8" s="441" t="s">
        <v>317</v>
      </c>
      <c r="F8" s="441" t="s">
        <v>318</v>
      </c>
      <c r="G8" s="533" t="s">
        <v>319</v>
      </c>
      <c r="H8" s="441" t="s">
        <v>260</v>
      </c>
      <c r="I8" s="441" t="s">
        <v>320</v>
      </c>
      <c r="J8" s="441" t="s">
        <v>321</v>
      </c>
      <c r="K8" s="441" t="s">
        <v>322</v>
      </c>
      <c r="L8" s="441" t="s">
        <v>323</v>
      </c>
      <c r="M8" s="432"/>
    </row>
    <row r="9" spans="1:14" s="260" customFormat="1" ht="15.95" customHeight="1">
      <c r="A9" s="534" t="s">
        <v>370</v>
      </c>
      <c r="B9" s="535"/>
      <c r="C9" s="536"/>
      <c r="D9" s="448"/>
      <c r="E9" s="448"/>
      <c r="F9" s="448"/>
      <c r="G9" s="537"/>
      <c r="H9" s="538"/>
      <c r="I9" s="448"/>
      <c r="J9" s="448"/>
      <c r="K9" s="448"/>
      <c r="L9" s="448"/>
      <c r="M9" s="264"/>
    </row>
    <row r="10" spans="1:14" s="260" customFormat="1" ht="15.95" customHeight="1">
      <c r="A10" s="539" t="s">
        <v>371</v>
      </c>
      <c r="B10" s="540">
        <v>276.98060091100001</v>
      </c>
      <c r="C10" s="541">
        <v>276.98060091100001</v>
      </c>
      <c r="D10" s="542">
        <v>136.87206700900001</v>
      </c>
      <c r="E10" s="542">
        <v>30.594018351999999</v>
      </c>
      <c r="F10" s="542">
        <v>61.386810257</v>
      </c>
      <c r="G10" s="543">
        <v>48.127705292999998</v>
      </c>
      <c r="H10" s="544">
        <v>0</v>
      </c>
      <c r="I10" s="542">
        <v>0</v>
      </c>
      <c r="J10" s="542">
        <v>0</v>
      </c>
      <c r="K10" s="542">
        <v>0</v>
      </c>
      <c r="L10" s="542">
        <v>0</v>
      </c>
      <c r="M10" s="264"/>
    </row>
    <row r="11" spans="1:14" s="260" customFormat="1" ht="15.95" customHeight="1">
      <c r="A11" s="326" t="s">
        <v>372</v>
      </c>
      <c r="B11" s="545">
        <v>0.74337942177400151</v>
      </c>
      <c r="C11" s="546">
        <v>0.74337942177400151</v>
      </c>
      <c r="D11" s="547">
        <v>-0.72970201499998666</v>
      </c>
      <c r="E11" s="547">
        <v>0.32192169700000051</v>
      </c>
      <c r="F11" s="547">
        <v>0.75735628300000002</v>
      </c>
      <c r="G11" s="548">
        <v>0.39380345677398765</v>
      </c>
      <c r="H11" s="549">
        <v>0</v>
      </c>
      <c r="I11" s="547">
        <v>0</v>
      </c>
      <c r="J11" s="547">
        <v>0</v>
      </c>
      <c r="K11" s="547">
        <v>0</v>
      </c>
      <c r="L11" s="547">
        <v>0</v>
      </c>
      <c r="M11" s="259"/>
    </row>
    <row r="12" spans="1:14" s="260" customFormat="1" ht="15.95" customHeight="1">
      <c r="A12" s="326" t="s">
        <v>373</v>
      </c>
      <c r="B12" s="545">
        <v>-3.4430000000000001</v>
      </c>
      <c r="C12" s="546">
        <v>-3.4430000000000001</v>
      </c>
      <c r="D12" s="547">
        <v>-3.4430000000000001</v>
      </c>
      <c r="E12" s="547">
        <v>0</v>
      </c>
      <c r="F12" s="547">
        <v>0</v>
      </c>
      <c r="G12" s="548">
        <v>0</v>
      </c>
      <c r="H12" s="549">
        <v>0</v>
      </c>
      <c r="I12" s="547">
        <v>0</v>
      </c>
      <c r="J12" s="547">
        <v>0</v>
      </c>
      <c r="K12" s="547">
        <v>0</v>
      </c>
      <c r="L12" s="547">
        <v>0</v>
      </c>
    </row>
    <row r="13" spans="1:14" s="260" customFormat="1" ht="15.95" customHeight="1">
      <c r="A13" s="326" t="s">
        <v>374</v>
      </c>
      <c r="B13" s="545">
        <v>0</v>
      </c>
      <c r="C13" s="546">
        <v>0</v>
      </c>
      <c r="D13" s="547">
        <v>0</v>
      </c>
      <c r="E13" s="547">
        <v>0</v>
      </c>
      <c r="F13" s="547">
        <v>0</v>
      </c>
      <c r="G13" s="548">
        <v>0</v>
      </c>
      <c r="H13" s="549">
        <v>0</v>
      </c>
      <c r="I13" s="547">
        <v>0</v>
      </c>
      <c r="J13" s="547">
        <v>0</v>
      </c>
      <c r="K13" s="547">
        <v>0</v>
      </c>
      <c r="L13" s="547">
        <v>0</v>
      </c>
    </row>
    <row r="14" spans="1:14" s="260" customFormat="1" ht="15.95" customHeight="1">
      <c r="A14" s="550" t="s">
        <v>375</v>
      </c>
      <c r="B14" s="551">
        <v>-1.5719682677739792</v>
      </c>
      <c r="C14" s="552">
        <v>-1.5719682677739792</v>
      </c>
      <c r="D14" s="553">
        <v>0</v>
      </c>
      <c r="E14" s="553">
        <v>0</v>
      </c>
      <c r="F14" s="553">
        <v>0</v>
      </c>
      <c r="G14" s="554">
        <v>-1.5719682677739792</v>
      </c>
      <c r="H14" s="555">
        <v>0</v>
      </c>
      <c r="I14" s="553">
        <v>0</v>
      </c>
      <c r="J14" s="553">
        <v>0</v>
      </c>
      <c r="K14" s="553">
        <v>0</v>
      </c>
      <c r="L14" s="553">
        <v>0</v>
      </c>
    </row>
    <row r="15" spans="1:14" s="260" customFormat="1" ht="15.95" customHeight="1">
      <c r="A15" s="556" t="s">
        <v>376</v>
      </c>
      <c r="B15" s="557">
        <v>272.70901206500002</v>
      </c>
      <c r="C15" s="558">
        <v>272.70901206500002</v>
      </c>
      <c r="D15" s="559">
        <v>132.69936499400001</v>
      </c>
      <c r="E15" s="559">
        <v>30.915940049</v>
      </c>
      <c r="F15" s="559">
        <v>62.144166540000001</v>
      </c>
      <c r="G15" s="560">
        <v>46.949540482000003</v>
      </c>
      <c r="H15" s="561">
        <v>0</v>
      </c>
      <c r="I15" s="559">
        <v>0</v>
      </c>
      <c r="J15" s="559">
        <v>0</v>
      </c>
      <c r="K15" s="559">
        <v>0</v>
      </c>
      <c r="L15" s="559">
        <v>0</v>
      </c>
    </row>
    <row r="16" spans="1:14" s="260" customFormat="1" ht="15.95" customHeight="1">
      <c r="A16" s="534" t="s">
        <v>377</v>
      </c>
      <c r="B16" s="562"/>
      <c r="C16" s="563"/>
      <c r="D16" s="564"/>
      <c r="E16" s="564"/>
      <c r="F16" s="564"/>
      <c r="G16" s="565"/>
      <c r="H16" s="566"/>
      <c r="I16" s="564"/>
      <c r="J16" s="564"/>
      <c r="K16" s="564"/>
      <c r="L16" s="564"/>
    </row>
    <row r="17" spans="1:12" s="260" customFormat="1" ht="15.95" customHeight="1">
      <c r="A17" s="539" t="s">
        <v>371</v>
      </c>
      <c r="B17" s="540">
        <v>216.77724838</v>
      </c>
      <c r="C17" s="541">
        <v>93.849222722999997</v>
      </c>
      <c r="D17" s="542">
        <v>37.339128524000003</v>
      </c>
      <c r="E17" s="542">
        <v>33.223529282999998</v>
      </c>
      <c r="F17" s="542">
        <v>4.340873062</v>
      </c>
      <c r="G17" s="543">
        <v>18.945691854</v>
      </c>
      <c r="H17" s="544">
        <v>122.92802565700001</v>
      </c>
      <c r="I17" s="542">
        <v>72.75814237608931</v>
      </c>
      <c r="J17" s="542">
        <v>38.974153042114246</v>
      </c>
      <c r="K17" s="542">
        <v>1.9853991754277573</v>
      </c>
      <c r="L17" s="542">
        <v>9.2103310632247091</v>
      </c>
    </row>
    <row r="18" spans="1:12" s="260" customFormat="1" ht="15.95" customHeight="1">
      <c r="A18" s="326" t="s">
        <v>372</v>
      </c>
      <c r="B18" s="545">
        <v>1.3318999165489889</v>
      </c>
      <c r="C18" s="546">
        <v>0.89939283851722429</v>
      </c>
      <c r="D18" s="547">
        <v>-1.0535888060000005</v>
      </c>
      <c r="E18" s="547">
        <v>0.74337028500000457</v>
      </c>
      <c r="F18" s="547">
        <v>8.6060150999999863E-2</v>
      </c>
      <c r="G18" s="548">
        <v>1.1235512085172203</v>
      </c>
      <c r="H18" s="549">
        <v>0.43250707803176458</v>
      </c>
      <c r="I18" s="547">
        <v>0.24461957412277946</v>
      </c>
      <c r="J18" s="547">
        <v>0.80696567726185719</v>
      </c>
      <c r="K18" s="547">
        <v>0.2064025127304765</v>
      </c>
      <c r="L18" s="547">
        <v>-0.82548068549314735</v>
      </c>
    </row>
    <row r="19" spans="1:12" s="260" customFormat="1" ht="15.95" customHeight="1">
      <c r="A19" s="326" t="s">
        <v>373</v>
      </c>
      <c r="B19" s="545">
        <v>-0.13100000000000001</v>
      </c>
      <c r="C19" s="546">
        <v>0</v>
      </c>
      <c r="D19" s="547">
        <v>0</v>
      </c>
      <c r="E19" s="547">
        <v>0</v>
      </c>
      <c r="F19" s="547">
        <v>0</v>
      </c>
      <c r="G19" s="548">
        <v>0</v>
      </c>
      <c r="H19" s="549">
        <v>-0.13100000000000001</v>
      </c>
      <c r="I19" s="547">
        <v>-0.13100000000000001</v>
      </c>
      <c r="J19" s="547">
        <v>0</v>
      </c>
      <c r="K19" s="547">
        <v>0</v>
      </c>
      <c r="L19" s="547">
        <v>0</v>
      </c>
    </row>
    <row r="20" spans="1:12" s="260" customFormat="1" ht="15.95" customHeight="1">
      <c r="A20" s="326" t="s">
        <v>374</v>
      </c>
      <c r="B20" s="545">
        <v>0</v>
      </c>
      <c r="C20" s="546">
        <v>0</v>
      </c>
      <c r="D20" s="547">
        <v>0</v>
      </c>
      <c r="E20" s="547">
        <v>0</v>
      </c>
      <c r="F20" s="547">
        <v>0</v>
      </c>
      <c r="G20" s="548">
        <v>0</v>
      </c>
      <c r="H20" s="549">
        <v>0</v>
      </c>
      <c r="I20" s="547">
        <v>0</v>
      </c>
      <c r="J20" s="547">
        <v>0</v>
      </c>
      <c r="K20" s="547">
        <v>0</v>
      </c>
      <c r="L20" s="547">
        <v>0</v>
      </c>
    </row>
    <row r="21" spans="1:12" s="260" customFormat="1" ht="15.95" customHeight="1">
      <c r="A21" s="550" t="s">
        <v>375</v>
      </c>
      <c r="B21" s="551">
        <v>-1.2414626815489884</v>
      </c>
      <c r="C21" s="552">
        <v>-0.4768018025172196</v>
      </c>
      <c r="D21" s="553">
        <v>0</v>
      </c>
      <c r="E21" s="553">
        <v>0</v>
      </c>
      <c r="F21" s="553">
        <v>0</v>
      </c>
      <c r="G21" s="554">
        <v>-0.4768018025172196</v>
      </c>
      <c r="H21" s="555">
        <v>-0.76466087903176883</v>
      </c>
      <c r="I21" s="553">
        <v>-0.61886597810715216</v>
      </c>
      <c r="J21" s="553">
        <v>-0.12607489401306538</v>
      </c>
      <c r="K21" s="553">
        <v>-9.2556826706897688E-3</v>
      </c>
      <c r="L21" s="553">
        <v>-1.0464324240867739E-2</v>
      </c>
    </row>
    <row r="22" spans="1:12" s="260" customFormat="1" ht="15.95" customHeight="1">
      <c r="A22" s="556" t="s">
        <v>376</v>
      </c>
      <c r="B22" s="557">
        <v>216.736685615</v>
      </c>
      <c r="C22" s="558">
        <v>94.271813758999997</v>
      </c>
      <c r="D22" s="559">
        <v>36.285539718000003</v>
      </c>
      <c r="E22" s="559">
        <v>33.966899568000002</v>
      </c>
      <c r="F22" s="559">
        <v>4.4269332129999999</v>
      </c>
      <c r="G22" s="560">
        <v>19.592441260000001</v>
      </c>
      <c r="H22" s="561">
        <v>122.464871856</v>
      </c>
      <c r="I22" s="559">
        <v>72.252895972000005</v>
      </c>
      <c r="J22" s="559">
        <v>39.655043825999996</v>
      </c>
      <c r="K22" s="559">
        <v>2.1825460059999999</v>
      </c>
      <c r="L22" s="559">
        <v>8.3743860540000004</v>
      </c>
    </row>
    <row r="23" spans="1:12" s="260" customFormat="1" ht="15.95" customHeight="1">
      <c r="A23" s="534" t="s">
        <v>378</v>
      </c>
      <c r="B23" s="562"/>
      <c r="C23" s="563"/>
      <c r="D23" s="564"/>
      <c r="E23" s="564"/>
      <c r="F23" s="564"/>
      <c r="G23" s="565"/>
      <c r="H23" s="566"/>
      <c r="I23" s="564"/>
      <c r="J23" s="564"/>
      <c r="K23" s="564"/>
      <c r="L23" s="564"/>
    </row>
    <row r="24" spans="1:12" s="260" customFormat="1" ht="15.95" customHeight="1">
      <c r="A24" s="539" t="s">
        <v>371</v>
      </c>
      <c r="B24" s="540">
        <v>464.42429155500002</v>
      </c>
      <c r="C24" s="541">
        <v>391.05164923900003</v>
      </c>
      <c r="D24" s="542">
        <v>113.950361077</v>
      </c>
      <c r="E24" s="542">
        <v>80.487307806000004</v>
      </c>
      <c r="F24" s="542">
        <v>103.507321776</v>
      </c>
      <c r="G24" s="543">
        <v>93.106658580000001</v>
      </c>
      <c r="H24" s="544">
        <v>73.372642315999997</v>
      </c>
      <c r="I24" s="542">
        <v>0.66947020353781628</v>
      </c>
      <c r="J24" s="542">
        <v>38.047528633107298</v>
      </c>
      <c r="K24" s="542">
        <v>3.1577897313440322</v>
      </c>
      <c r="L24" s="542">
        <v>31.497853748192185</v>
      </c>
    </row>
    <row r="25" spans="1:12" s="260" customFormat="1" ht="15.95" customHeight="1">
      <c r="A25" s="326" t="s">
        <v>372</v>
      </c>
      <c r="B25" s="545">
        <v>2.3793298866131303</v>
      </c>
      <c r="C25" s="546">
        <v>-0.19545413282145319</v>
      </c>
      <c r="D25" s="547">
        <v>-1.8171575779999927</v>
      </c>
      <c r="E25" s="547">
        <v>-2.1605750420000049</v>
      </c>
      <c r="F25" s="547">
        <v>2.4334885170000007</v>
      </c>
      <c r="G25" s="548">
        <v>1.3487899701785437</v>
      </c>
      <c r="H25" s="549">
        <v>2.5747840194345835</v>
      </c>
      <c r="I25" s="547">
        <v>3.4512082114773968E-2</v>
      </c>
      <c r="J25" s="547">
        <v>-1.769619827392944</v>
      </c>
      <c r="K25" s="547">
        <v>0.78492332526992081</v>
      </c>
      <c r="L25" s="547">
        <v>3.5249684395864982</v>
      </c>
    </row>
    <row r="26" spans="1:12" s="260" customFormat="1" ht="15.95" customHeight="1">
      <c r="A26" s="326" t="s">
        <v>373</v>
      </c>
      <c r="B26" s="545">
        <v>0</v>
      </c>
      <c r="C26" s="546">
        <v>0</v>
      </c>
      <c r="D26" s="547">
        <v>0</v>
      </c>
      <c r="E26" s="547">
        <v>0</v>
      </c>
      <c r="F26" s="547">
        <v>0</v>
      </c>
      <c r="G26" s="548">
        <v>0</v>
      </c>
      <c r="H26" s="549">
        <v>0</v>
      </c>
      <c r="I26" s="547">
        <v>0</v>
      </c>
      <c r="J26" s="547">
        <v>0</v>
      </c>
      <c r="K26" s="547">
        <v>0</v>
      </c>
      <c r="L26" s="547">
        <v>0</v>
      </c>
    </row>
    <row r="27" spans="1:12" s="260" customFormat="1" ht="15.95" customHeight="1">
      <c r="A27" s="326" t="s">
        <v>374</v>
      </c>
      <c r="B27" s="545">
        <v>0</v>
      </c>
      <c r="C27" s="546">
        <v>0</v>
      </c>
      <c r="D27" s="547">
        <v>0</v>
      </c>
      <c r="E27" s="547">
        <v>0</v>
      </c>
      <c r="F27" s="547">
        <v>0</v>
      </c>
      <c r="G27" s="548">
        <v>0</v>
      </c>
      <c r="H27" s="549">
        <v>0</v>
      </c>
      <c r="I27" s="547">
        <v>0</v>
      </c>
      <c r="J27" s="547">
        <v>0</v>
      </c>
      <c r="K27" s="547">
        <v>0</v>
      </c>
      <c r="L27" s="547">
        <v>0</v>
      </c>
    </row>
    <row r="28" spans="1:12" s="260" customFormat="1" ht="15.95" customHeight="1">
      <c r="A28" s="550" t="s">
        <v>375</v>
      </c>
      <c r="B28" s="551">
        <v>-1.7564876746131288</v>
      </c>
      <c r="C28" s="552">
        <v>-1.4550083241785432</v>
      </c>
      <c r="D28" s="553">
        <v>0</v>
      </c>
      <c r="E28" s="553">
        <v>0</v>
      </c>
      <c r="F28" s="553">
        <v>0</v>
      </c>
      <c r="G28" s="554">
        <v>-1.4550083241785432</v>
      </c>
      <c r="H28" s="555">
        <v>-0.30147935043458557</v>
      </c>
      <c r="I28" s="553">
        <v>-9.503529919630771E-3</v>
      </c>
      <c r="J28" s="553">
        <v>-4.0334580197381342E-2</v>
      </c>
      <c r="K28" s="553">
        <v>-6.6963525817087088E-2</v>
      </c>
      <c r="L28" s="553">
        <v>-0.18467771450051274</v>
      </c>
    </row>
    <row r="29" spans="1:12" s="260" customFormat="1" ht="15.95" customHeight="1">
      <c r="A29" s="556" t="s">
        <v>376</v>
      </c>
      <c r="B29" s="557">
        <v>465.04713376699999</v>
      </c>
      <c r="C29" s="558">
        <v>389.40118678199997</v>
      </c>
      <c r="D29" s="559">
        <v>112.133203499</v>
      </c>
      <c r="E29" s="559">
        <v>78.326732763999999</v>
      </c>
      <c r="F29" s="559">
        <v>105.940810293</v>
      </c>
      <c r="G29" s="560">
        <v>93.000440225999995</v>
      </c>
      <c r="H29" s="561">
        <v>75.645946984999995</v>
      </c>
      <c r="I29" s="559">
        <v>0.694478755</v>
      </c>
      <c r="J29" s="559">
        <v>36.237574226</v>
      </c>
      <c r="K29" s="559">
        <v>3.8757495300000002</v>
      </c>
      <c r="L29" s="559">
        <v>34.838144471999996</v>
      </c>
    </row>
    <row r="30" spans="1:12" s="260" customFormat="1" ht="15.95" customHeight="1">
      <c r="A30" s="534" t="s">
        <v>379</v>
      </c>
      <c r="B30" s="562"/>
      <c r="C30" s="563"/>
      <c r="D30" s="564"/>
      <c r="E30" s="564"/>
      <c r="F30" s="564"/>
      <c r="G30" s="565"/>
      <c r="H30" s="566"/>
      <c r="I30" s="564"/>
      <c r="J30" s="564"/>
      <c r="K30" s="564"/>
      <c r="L30" s="564"/>
    </row>
    <row r="31" spans="1:12" s="260" customFormat="1" ht="15.95" customHeight="1">
      <c r="A31" s="539" t="s">
        <v>371</v>
      </c>
      <c r="B31" s="540">
        <v>57.281545225999992</v>
      </c>
      <c r="C31" s="541">
        <v>57.101393640999994</v>
      </c>
      <c r="D31" s="542">
        <v>17.225428028</v>
      </c>
      <c r="E31" s="542">
        <v>25.362476319999999</v>
      </c>
      <c r="F31" s="542">
        <v>6.603734685</v>
      </c>
      <c r="G31" s="543">
        <v>7.9097546080000001</v>
      </c>
      <c r="H31" s="544">
        <v>0.180151585</v>
      </c>
      <c r="I31" s="542">
        <v>0</v>
      </c>
      <c r="J31" s="542">
        <v>0</v>
      </c>
      <c r="K31" s="542">
        <v>0</v>
      </c>
      <c r="L31" s="542">
        <v>0.18015158466546058</v>
      </c>
    </row>
    <row r="32" spans="1:12" s="260" customFormat="1" ht="15.95" customHeight="1">
      <c r="A32" s="326" t="s">
        <v>372</v>
      </c>
      <c r="B32" s="545">
        <v>1.0276931239126919</v>
      </c>
      <c r="C32" s="546">
        <v>1.0459067620201208</v>
      </c>
      <c r="D32" s="547">
        <v>-0.13339182400000027</v>
      </c>
      <c r="E32" s="547">
        <v>0.87120371200000213</v>
      </c>
      <c r="F32" s="547">
        <v>-8.023518999999979E-3</v>
      </c>
      <c r="G32" s="548">
        <v>0.31611839302011902</v>
      </c>
      <c r="H32" s="549">
        <v>-1.821363810742882E-2</v>
      </c>
      <c r="I32" s="547">
        <v>0</v>
      </c>
      <c r="J32" s="547">
        <v>0</v>
      </c>
      <c r="K32" s="547">
        <v>0</v>
      </c>
      <c r="L32" s="547">
        <v>-1.8213638021778389E-2</v>
      </c>
    </row>
    <row r="33" spans="1:12" s="260" customFormat="1" ht="15.95" customHeight="1">
      <c r="A33" s="326" t="s">
        <v>373</v>
      </c>
      <c r="B33" s="545">
        <v>0</v>
      </c>
      <c r="C33" s="546">
        <v>0</v>
      </c>
      <c r="D33" s="547">
        <v>0</v>
      </c>
      <c r="E33" s="547">
        <v>0</v>
      </c>
      <c r="F33" s="547">
        <v>0</v>
      </c>
      <c r="G33" s="548">
        <v>0</v>
      </c>
      <c r="H33" s="549">
        <v>0</v>
      </c>
      <c r="I33" s="547">
        <v>0</v>
      </c>
      <c r="J33" s="547">
        <v>0</v>
      </c>
      <c r="K33" s="547">
        <v>0</v>
      </c>
      <c r="L33" s="547">
        <v>0</v>
      </c>
    </row>
    <row r="34" spans="1:12" s="260" customFormat="1" ht="15.95" customHeight="1">
      <c r="A34" s="326" t="s">
        <v>374</v>
      </c>
      <c r="B34" s="545">
        <v>1.7200000000000002</v>
      </c>
      <c r="C34" s="546">
        <v>1.7200000000000002</v>
      </c>
      <c r="D34" s="547">
        <v>0.61</v>
      </c>
      <c r="E34" s="547">
        <v>0.65600000000000003</v>
      </c>
      <c r="F34" s="547">
        <v>0.185</v>
      </c>
      <c r="G34" s="548">
        <v>0.26900000000000002</v>
      </c>
      <c r="H34" s="549">
        <v>0</v>
      </c>
      <c r="I34" s="547">
        <v>0</v>
      </c>
      <c r="J34" s="547">
        <v>0</v>
      </c>
      <c r="K34" s="547">
        <v>0</v>
      </c>
      <c r="L34" s="547">
        <v>0</v>
      </c>
    </row>
    <row r="35" spans="1:12" s="260" customFormat="1" ht="15.95" customHeight="1">
      <c r="A35" s="550" t="s">
        <v>375</v>
      </c>
      <c r="B35" s="551">
        <v>-3.0009969126898947E-3</v>
      </c>
      <c r="C35" s="552">
        <v>6.5717979798812862E-3</v>
      </c>
      <c r="D35" s="553">
        <v>0</v>
      </c>
      <c r="E35" s="553">
        <v>0</v>
      </c>
      <c r="F35" s="553">
        <v>0</v>
      </c>
      <c r="G35" s="554">
        <v>6.5717979798812862E-3</v>
      </c>
      <c r="H35" s="555">
        <v>-9.5727948925711809E-3</v>
      </c>
      <c r="I35" s="553">
        <v>0</v>
      </c>
      <c r="J35" s="553">
        <v>0</v>
      </c>
      <c r="K35" s="553">
        <v>0</v>
      </c>
      <c r="L35" s="553">
        <v>-9.5727948925711809E-3</v>
      </c>
    </row>
    <row r="36" spans="1:12" s="260" customFormat="1" ht="15.95" customHeight="1">
      <c r="A36" s="556" t="s">
        <v>376</v>
      </c>
      <c r="B36" s="557">
        <v>60.026237352999999</v>
      </c>
      <c r="C36" s="558">
        <v>59.873872200999998</v>
      </c>
      <c r="D36" s="559">
        <v>17.702036203999999</v>
      </c>
      <c r="E36" s="559">
        <v>26.889680032000001</v>
      </c>
      <c r="F36" s="559">
        <v>6.7807111659999997</v>
      </c>
      <c r="G36" s="560">
        <v>8.5014447989999997</v>
      </c>
      <c r="H36" s="561">
        <v>0.152365152</v>
      </c>
      <c r="I36" s="559">
        <v>0</v>
      </c>
      <c r="J36" s="559">
        <v>0</v>
      </c>
      <c r="K36" s="559">
        <v>0</v>
      </c>
      <c r="L36" s="559">
        <v>0.152365152</v>
      </c>
    </row>
    <row r="37" spans="1:12" s="260" customFormat="1" ht="15.95" customHeight="1">
      <c r="A37" s="534" t="s">
        <v>1</v>
      </c>
      <c r="B37" s="562"/>
      <c r="C37" s="563"/>
      <c r="D37" s="564"/>
      <c r="E37" s="564"/>
      <c r="F37" s="564"/>
      <c r="G37" s="565"/>
      <c r="H37" s="566"/>
      <c r="I37" s="564"/>
      <c r="J37" s="564"/>
      <c r="K37" s="564"/>
      <c r="L37" s="564"/>
    </row>
    <row r="38" spans="1:12" s="260" customFormat="1" ht="15.95" customHeight="1">
      <c r="A38" s="539" t="s">
        <v>371</v>
      </c>
      <c r="B38" s="540">
        <v>1015.4636860720001</v>
      </c>
      <c r="C38" s="541">
        <v>818.98286651400008</v>
      </c>
      <c r="D38" s="542">
        <v>305.38698463800006</v>
      </c>
      <c r="E38" s="542">
        <v>169.66733176100001</v>
      </c>
      <c r="F38" s="542">
        <v>175.83873978</v>
      </c>
      <c r="G38" s="543">
        <v>168.08981033499998</v>
      </c>
      <c r="H38" s="544">
        <v>196.48081955800001</v>
      </c>
      <c r="I38" s="542">
        <v>73.427612579627123</v>
      </c>
      <c r="J38" s="542">
        <v>77.021681675221544</v>
      </c>
      <c r="K38" s="542">
        <v>5.1431889067717895</v>
      </c>
      <c r="L38" s="542">
        <v>40.888336396082352</v>
      </c>
    </row>
    <row r="39" spans="1:12" s="260" customFormat="1" ht="15.95" customHeight="1">
      <c r="A39" s="326" t="s">
        <v>372</v>
      </c>
      <c r="B39" s="545">
        <v>5.4823023488487053</v>
      </c>
      <c r="C39" s="546">
        <v>2.4932248894898024</v>
      </c>
      <c r="D39" s="547">
        <v>-3.7338402230000427</v>
      </c>
      <c r="E39" s="547">
        <v>-0.22407934800002616</v>
      </c>
      <c r="F39" s="547">
        <v>3.2688814320000006</v>
      </c>
      <c r="G39" s="548">
        <v>3.1822630284898707</v>
      </c>
      <c r="H39" s="549">
        <v>2.9890774593589025</v>
      </c>
      <c r="I39" s="547">
        <v>0.27913165623755343</v>
      </c>
      <c r="J39" s="547">
        <v>-0.96265415013108679</v>
      </c>
      <c r="K39" s="547">
        <v>0.99132583800039731</v>
      </c>
      <c r="L39" s="547">
        <v>2.6812741160715725</v>
      </c>
    </row>
    <row r="40" spans="1:12" s="260" customFormat="1" ht="15.95" customHeight="1">
      <c r="A40" s="326" t="s">
        <v>373</v>
      </c>
      <c r="B40" s="545">
        <v>-3.5739999999999998</v>
      </c>
      <c r="C40" s="546">
        <v>-3.4430000000000001</v>
      </c>
      <c r="D40" s="547">
        <v>-3.4430000000000001</v>
      </c>
      <c r="E40" s="547">
        <v>0</v>
      </c>
      <c r="F40" s="547">
        <v>0</v>
      </c>
      <c r="G40" s="548">
        <v>0</v>
      </c>
      <c r="H40" s="549">
        <v>-0.13100000000000001</v>
      </c>
      <c r="I40" s="547">
        <v>-0.13100000000000001</v>
      </c>
      <c r="J40" s="547">
        <v>0</v>
      </c>
      <c r="K40" s="547">
        <v>0</v>
      </c>
      <c r="L40" s="547">
        <v>0</v>
      </c>
    </row>
    <row r="41" spans="1:12" s="260" customFormat="1" ht="15.95" customHeight="1">
      <c r="A41" s="326" t="s">
        <v>374</v>
      </c>
      <c r="B41" s="545">
        <v>1.7200000000000002</v>
      </c>
      <c r="C41" s="546">
        <v>1.7200000000000002</v>
      </c>
      <c r="D41" s="547">
        <v>0.61</v>
      </c>
      <c r="E41" s="547">
        <v>0.65600000000000003</v>
      </c>
      <c r="F41" s="547">
        <v>0.185</v>
      </c>
      <c r="G41" s="548">
        <v>0.26900000000000002</v>
      </c>
      <c r="H41" s="549">
        <v>0</v>
      </c>
      <c r="I41" s="547">
        <v>0</v>
      </c>
      <c r="J41" s="547">
        <v>0</v>
      </c>
      <c r="K41" s="547">
        <v>0</v>
      </c>
      <c r="L41" s="547">
        <v>0</v>
      </c>
    </row>
    <row r="42" spans="1:12" s="260" customFormat="1" ht="15.95" customHeight="1">
      <c r="A42" s="550" t="s">
        <v>375</v>
      </c>
      <c r="B42" s="551">
        <v>-4.5729196208487863</v>
      </c>
      <c r="C42" s="552">
        <v>-3.4972065964898604</v>
      </c>
      <c r="D42" s="553">
        <v>0</v>
      </c>
      <c r="E42" s="553">
        <v>0</v>
      </c>
      <c r="F42" s="553">
        <v>0</v>
      </c>
      <c r="G42" s="554">
        <v>-3.4972065964898604</v>
      </c>
      <c r="H42" s="555">
        <v>-1.0757130243589257</v>
      </c>
      <c r="I42" s="553">
        <v>-0.62836950802678293</v>
      </c>
      <c r="J42" s="553">
        <v>-0.16640947421044672</v>
      </c>
      <c r="K42" s="553">
        <v>-7.6219208487776857E-2</v>
      </c>
      <c r="L42" s="553">
        <v>-0.20471483363395165</v>
      </c>
    </row>
    <row r="43" spans="1:12" s="260" customFormat="1" ht="15.95" customHeight="1">
      <c r="A43" s="567" t="s">
        <v>376</v>
      </c>
      <c r="B43" s="568">
        <v>1014.5190688</v>
      </c>
      <c r="C43" s="569">
        <v>816.25588480700003</v>
      </c>
      <c r="D43" s="570">
        <v>298.82014441500002</v>
      </c>
      <c r="E43" s="570">
        <v>170.09925241299999</v>
      </c>
      <c r="F43" s="570">
        <v>179.292621212</v>
      </c>
      <c r="G43" s="571">
        <v>168.043866767</v>
      </c>
      <c r="H43" s="572">
        <v>198.26318399299998</v>
      </c>
      <c r="I43" s="570">
        <v>72.947374727837897</v>
      </c>
      <c r="J43" s="570">
        <v>75.892618050880003</v>
      </c>
      <c r="K43" s="570">
        <v>6.05829553628441</v>
      </c>
      <c r="L43" s="570">
        <v>43.364895678519972</v>
      </c>
    </row>
    <row r="44" spans="1:12" ht="15" customHeight="1"/>
  </sheetData>
  <pageMargins left="0.55118110236220497" right="0.35433070866141703" top="0.59055118110236204" bottom="0.98425196850393704" header="0.118110236220472" footer="0.511811023622047"/>
  <pageSetup paperSize="9" scale="61"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J37"/>
  <sheetViews>
    <sheetView showGridLines="0" view="pageBreakPreview" zoomScale="70" zoomScaleNormal="85" zoomScaleSheetLayoutView="70" workbookViewId="0"/>
  </sheetViews>
  <sheetFormatPr defaultRowHeight="12.75"/>
  <cols>
    <col min="1" max="1" width="65.7109375" style="524" customWidth="1"/>
    <col min="2" max="4" width="14.28515625" style="526" customWidth="1"/>
    <col min="5" max="9" width="14.28515625" style="524" customWidth="1"/>
    <col min="10" max="10" width="4.7109375" style="573" customWidth="1"/>
    <col min="11" max="13" width="12.7109375" style="524" customWidth="1"/>
    <col min="14" max="14" width="3.7109375" style="524" customWidth="1"/>
    <col min="15" max="16384" width="9.140625" style="524"/>
  </cols>
  <sheetData>
    <row r="1" spans="1:36" s="248" customFormat="1" ht="50.1" customHeight="1">
      <c r="A1" s="247"/>
      <c r="J1" s="301"/>
    </row>
    <row r="2" spans="1:36" s="250" customFormat="1" ht="39.950000000000003" customHeight="1">
      <c r="A2" s="249" t="s">
        <v>380</v>
      </c>
      <c r="C2" s="251"/>
      <c r="D2" s="251"/>
      <c r="J2" s="573"/>
      <c r="L2" s="573"/>
      <c r="M2" s="573"/>
      <c r="N2" s="573"/>
      <c r="O2" s="573"/>
      <c r="P2" s="574"/>
      <c r="Q2" s="574"/>
      <c r="R2" s="573"/>
      <c r="S2" s="573"/>
      <c r="T2" s="573"/>
      <c r="U2" s="573"/>
      <c r="V2" s="573"/>
      <c r="W2" s="573"/>
      <c r="X2" s="573"/>
      <c r="Y2" s="573"/>
      <c r="Z2" s="573"/>
      <c r="AA2" s="573"/>
      <c r="AB2" s="573"/>
      <c r="AC2" s="573"/>
      <c r="AD2" s="573"/>
      <c r="AE2" s="573"/>
      <c r="AF2" s="573"/>
      <c r="AG2" s="573"/>
      <c r="AH2" s="573"/>
      <c r="AI2" s="573"/>
      <c r="AJ2" s="573"/>
    </row>
    <row r="3" spans="1:36" s="250" customFormat="1" ht="2.1" customHeight="1">
      <c r="A3" s="420"/>
      <c r="B3" s="421"/>
      <c r="C3" s="422"/>
      <c r="D3" s="422"/>
      <c r="E3" s="421"/>
      <c r="F3" s="421"/>
      <c r="G3" s="421"/>
      <c r="H3" s="421"/>
      <c r="I3" s="421"/>
      <c r="J3" s="573"/>
      <c r="K3" s="254"/>
      <c r="L3" s="254"/>
      <c r="M3" s="254"/>
      <c r="N3" s="573"/>
      <c r="O3" s="573"/>
      <c r="P3" s="573"/>
      <c r="Q3" s="573"/>
      <c r="R3" s="573"/>
      <c r="S3" s="573"/>
      <c r="T3" s="573"/>
      <c r="U3" s="573"/>
      <c r="V3" s="573"/>
      <c r="W3" s="573"/>
      <c r="X3" s="573"/>
      <c r="Y3" s="573"/>
      <c r="Z3" s="573"/>
      <c r="AA3" s="573"/>
      <c r="AB3" s="573"/>
      <c r="AC3" s="573"/>
      <c r="AD3" s="573"/>
      <c r="AE3" s="573"/>
      <c r="AF3" s="573"/>
      <c r="AG3" s="573"/>
      <c r="AH3" s="573"/>
      <c r="AI3" s="573"/>
      <c r="AJ3" s="573"/>
    </row>
    <row r="4" spans="1:36" s="260" customFormat="1" ht="20.100000000000001" customHeight="1">
      <c r="A4" s="257"/>
      <c r="B4" s="257"/>
      <c r="C4" s="257"/>
      <c r="D4" s="257"/>
      <c r="E4" s="258"/>
      <c r="F4" s="258"/>
      <c r="G4" s="258"/>
      <c r="H4" s="258"/>
      <c r="I4" s="258"/>
      <c r="J4" s="575"/>
      <c r="K4" s="258"/>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row>
    <row r="5" spans="1:36" s="260" customFormat="1" ht="20.100000000000001" customHeight="1">
      <c r="A5" s="425" t="s">
        <v>381</v>
      </c>
      <c r="B5" s="576"/>
      <c r="C5" s="576"/>
      <c r="D5" s="576"/>
      <c r="E5" s="577"/>
      <c r="F5" s="251"/>
      <c r="G5" s="251"/>
      <c r="H5" s="251"/>
      <c r="I5" s="251"/>
      <c r="J5" s="578"/>
      <c r="K5" s="27"/>
      <c r="L5" s="27"/>
      <c r="M5" s="579"/>
      <c r="N5" s="259"/>
    </row>
    <row r="6" spans="1:36" s="260" customFormat="1" ht="15.95" customHeight="1">
      <c r="A6" s="580" t="s">
        <v>14</v>
      </c>
      <c r="B6" s="581" t="s">
        <v>276</v>
      </c>
      <c r="C6" s="582" t="s">
        <v>283</v>
      </c>
      <c r="D6" s="582" t="s">
        <v>274</v>
      </c>
      <c r="E6" s="259"/>
      <c r="F6" s="251"/>
      <c r="G6" s="251"/>
      <c r="H6" s="251"/>
      <c r="I6" s="251"/>
      <c r="J6" s="578"/>
      <c r="K6" s="36"/>
      <c r="L6" s="36"/>
      <c r="M6" s="583"/>
      <c r="N6" s="259"/>
    </row>
    <row r="7" spans="1:36" s="260" customFormat="1" ht="15.95" customHeight="1">
      <c r="A7" s="584" t="s">
        <v>382</v>
      </c>
      <c r="B7" s="585">
        <v>173.90900000000005</v>
      </c>
      <c r="C7" s="586">
        <v>85.944000000000017</v>
      </c>
      <c r="D7" s="587">
        <v>164.79599999999999</v>
      </c>
      <c r="E7" s="259"/>
      <c r="F7" s="251"/>
      <c r="G7" s="251"/>
      <c r="H7" s="251"/>
      <c r="I7" s="251"/>
      <c r="J7" s="578"/>
      <c r="K7" s="36"/>
      <c r="L7" s="36"/>
      <c r="M7" s="583"/>
      <c r="N7" s="259"/>
    </row>
    <row r="8" spans="1:36" s="260" customFormat="1" ht="15.95" customHeight="1">
      <c r="A8" s="588" t="s">
        <v>383</v>
      </c>
      <c r="B8" s="589">
        <v>0</v>
      </c>
      <c r="C8" s="590">
        <v>0</v>
      </c>
      <c r="D8" s="591">
        <v>0</v>
      </c>
      <c r="E8" s="259"/>
      <c r="F8" s="251"/>
      <c r="G8" s="251"/>
      <c r="H8" s="251"/>
      <c r="I8" s="251"/>
      <c r="J8" s="578"/>
      <c r="K8" s="36"/>
      <c r="L8" s="36"/>
      <c r="M8" s="583"/>
      <c r="N8" s="259"/>
    </row>
    <row r="9" spans="1:36" s="260" customFormat="1" ht="15.95" customHeight="1">
      <c r="A9" s="592" t="s">
        <v>384</v>
      </c>
      <c r="B9" s="593">
        <v>173.90900000000005</v>
      </c>
      <c r="C9" s="594">
        <v>85.944000000000017</v>
      </c>
      <c r="D9" s="595">
        <v>164.79599999999999</v>
      </c>
      <c r="E9" s="259"/>
      <c r="F9" s="251"/>
      <c r="G9" s="251"/>
      <c r="H9" s="251"/>
      <c r="I9" s="251"/>
      <c r="J9" s="578"/>
      <c r="K9" s="36"/>
      <c r="L9" s="36"/>
      <c r="M9" s="596"/>
      <c r="N9" s="259"/>
    </row>
    <row r="10" spans="1:36" s="260" customFormat="1" ht="15.95" customHeight="1">
      <c r="A10" s="584" t="s">
        <v>385</v>
      </c>
      <c r="B10" s="597">
        <v>24.319000000000003</v>
      </c>
      <c r="C10" s="598">
        <v>-37.329823304983535</v>
      </c>
      <c r="D10" s="599">
        <v>27.956999999999994</v>
      </c>
      <c r="E10" s="259"/>
      <c r="F10" s="251"/>
      <c r="G10" s="251"/>
      <c r="H10" s="251"/>
      <c r="I10" s="251"/>
      <c r="J10" s="578"/>
      <c r="K10" s="36"/>
      <c r="L10" s="36"/>
      <c r="M10" s="596"/>
      <c r="N10" s="259"/>
    </row>
    <row r="11" spans="1:36" s="260" customFormat="1" ht="15.95" customHeight="1">
      <c r="A11" s="588" t="s">
        <v>383</v>
      </c>
      <c r="B11" s="600">
        <v>0</v>
      </c>
      <c r="C11" s="601">
        <v>-76.294999999999987</v>
      </c>
      <c r="D11" s="602">
        <v>0</v>
      </c>
      <c r="E11" s="259"/>
      <c r="F11" s="251"/>
      <c r="G11" s="251"/>
      <c r="H11" s="251"/>
      <c r="I11" s="251"/>
      <c r="J11" s="578"/>
      <c r="K11" s="36"/>
      <c r="L11" s="36"/>
      <c r="M11" s="596"/>
      <c r="N11" s="259"/>
    </row>
    <row r="12" spans="1:36" s="260" customFormat="1" ht="15.95" customHeight="1">
      <c r="A12" s="592" t="s">
        <v>386</v>
      </c>
      <c r="B12" s="593">
        <v>24.319000000000003</v>
      </c>
      <c r="C12" s="594">
        <v>-113.62482330498352</v>
      </c>
      <c r="D12" s="595">
        <v>27.956999999999994</v>
      </c>
      <c r="E12" s="259"/>
      <c r="F12" s="251"/>
      <c r="G12" s="251"/>
      <c r="H12" s="251"/>
      <c r="I12" s="251"/>
      <c r="J12" s="578"/>
      <c r="K12" s="36"/>
      <c r="L12" s="36"/>
      <c r="M12" s="596"/>
      <c r="N12" s="259"/>
    </row>
    <row r="13" spans="1:36" s="260" customFormat="1" ht="15.95" customHeight="1">
      <c r="A13" s="584" t="s">
        <v>387</v>
      </c>
      <c r="B13" s="597">
        <v>48.385999999999996</v>
      </c>
      <c r="C13" s="598">
        <v>73.299000000000007</v>
      </c>
      <c r="D13" s="599">
        <v>47.798000000000016</v>
      </c>
      <c r="E13" s="259"/>
      <c r="F13" s="251"/>
      <c r="G13" s="251"/>
      <c r="H13" s="251"/>
      <c r="I13" s="251"/>
      <c r="J13" s="578"/>
      <c r="K13" s="36"/>
      <c r="L13" s="36"/>
      <c r="M13" s="596"/>
      <c r="N13" s="259"/>
    </row>
    <row r="14" spans="1:36" s="260" customFormat="1" ht="15.95" customHeight="1">
      <c r="A14" s="588" t="s">
        <v>383</v>
      </c>
      <c r="B14" s="600">
        <v>0</v>
      </c>
      <c r="C14" s="601">
        <v>0</v>
      </c>
      <c r="D14" s="602">
        <v>0</v>
      </c>
      <c r="E14" s="259"/>
      <c r="F14" s="251"/>
      <c r="G14" s="251"/>
      <c r="H14" s="251"/>
      <c r="I14" s="251"/>
      <c r="J14" s="578"/>
      <c r="K14" s="36"/>
      <c r="L14" s="36"/>
      <c r="M14" s="596"/>
      <c r="N14" s="259"/>
    </row>
    <row r="15" spans="1:36" s="260" customFormat="1" ht="15.95" customHeight="1">
      <c r="A15" s="592" t="s">
        <v>388</v>
      </c>
      <c r="B15" s="593">
        <v>48.385999999999996</v>
      </c>
      <c r="C15" s="594">
        <v>73.299000000000007</v>
      </c>
      <c r="D15" s="595">
        <v>47.798000000000016</v>
      </c>
      <c r="E15" s="259"/>
      <c r="F15" s="251"/>
      <c r="G15" s="251"/>
      <c r="H15" s="251"/>
      <c r="I15" s="251"/>
      <c r="J15" s="578"/>
      <c r="K15" s="36"/>
      <c r="L15" s="36"/>
      <c r="M15" s="596"/>
      <c r="N15" s="259"/>
    </row>
    <row r="16" spans="1:36" s="260" customFormat="1" ht="15.95" customHeight="1">
      <c r="A16" s="603" t="s">
        <v>389</v>
      </c>
      <c r="B16" s="604">
        <v>246.61400000000006</v>
      </c>
      <c r="C16" s="605">
        <v>45.618176695016501</v>
      </c>
      <c r="D16" s="606">
        <v>240.55099999999999</v>
      </c>
      <c r="E16" s="259"/>
      <c r="H16" s="264"/>
      <c r="I16" s="259"/>
      <c r="J16" s="607"/>
      <c r="K16" s="596"/>
      <c r="L16" s="596"/>
      <c r="M16" s="596"/>
      <c r="N16" s="259"/>
    </row>
    <row r="17" spans="1:13" s="260" customFormat="1" ht="15.95" customHeight="1">
      <c r="A17" s="608" t="s">
        <v>390</v>
      </c>
      <c r="B17" s="609">
        <v>46.168000000000006</v>
      </c>
      <c r="C17" s="610">
        <v>54.883999999999986</v>
      </c>
      <c r="D17" s="611">
        <v>52.789999999999992</v>
      </c>
      <c r="I17" s="264"/>
      <c r="J17" s="607"/>
      <c r="K17" s="596"/>
      <c r="L17" s="596"/>
      <c r="M17" s="596"/>
    </row>
    <row r="18" spans="1:13" s="260" customFormat="1" ht="15.95" customHeight="1">
      <c r="A18" s="612" t="s">
        <v>391</v>
      </c>
      <c r="B18" s="613">
        <v>7.2740000000000293</v>
      </c>
      <c r="C18" s="614">
        <v>11.714</v>
      </c>
      <c r="D18" s="615">
        <v>48.267999999999986</v>
      </c>
      <c r="I18" s="264"/>
      <c r="J18" s="607"/>
      <c r="K18" s="596"/>
      <c r="L18" s="596"/>
      <c r="M18" s="596"/>
    </row>
    <row r="19" spans="1:13" s="260" customFormat="1" ht="15.95" customHeight="1">
      <c r="A19" s="616" t="s">
        <v>392</v>
      </c>
      <c r="B19" s="617">
        <v>300.05600000000004</v>
      </c>
      <c r="C19" s="618">
        <v>112.21617669501649</v>
      </c>
      <c r="D19" s="619">
        <v>341.60899999999998</v>
      </c>
      <c r="I19" s="264"/>
      <c r="J19" s="607"/>
      <c r="K19" s="596"/>
      <c r="L19" s="596"/>
      <c r="M19" s="596"/>
    </row>
    <row r="20" spans="1:13" s="260" customFormat="1" ht="15.95" customHeight="1">
      <c r="A20" s="612" t="s">
        <v>393</v>
      </c>
      <c r="B20" s="613">
        <v>-21.878000000000014</v>
      </c>
      <c r="C20" s="614">
        <v>-27.624347999999998</v>
      </c>
      <c r="D20" s="615">
        <v>-39.608999999999995</v>
      </c>
      <c r="I20" s="264"/>
      <c r="J20" s="620"/>
      <c r="K20" s="596"/>
      <c r="L20" s="596"/>
      <c r="M20" s="596"/>
    </row>
    <row r="21" spans="1:13" s="260" customFormat="1" ht="15.95" customHeight="1">
      <c r="A21" s="621" t="s">
        <v>394</v>
      </c>
      <c r="B21" s="622">
        <v>278.178</v>
      </c>
      <c r="C21" s="623">
        <v>84.591828695016488</v>
      </c>
      <c r="D21" s="624">
        <v>302</v>
      </c>
      <c r="F21" s="264"/>
      <c r="G21" s="264"/>
      <c r="H21" s="264"/>
      <c r="I21" s="625"/>
      <c r="J21" s="626"/>
      <c r="K21" s="625"/>
      <c r="L21" s="625"/>
      <c r="M21" s="264"/>
    </row>
    <row r="22" spans="1:13" ht="15" customHeight="1">
      <c r="A22" s="627" t="s">
        <v>395</v>
      </c>
      <c r="B22" s="523"/>
      <c r="C22" s="523"/>
      <c r="D22" s="523"/>
      <c r="F22" s="326"/>
      <c r="G22" s="326"/>
      <c r="H22" s="326"/>
      <c r="I22" s="37"/>
      <c r="J22" s="628"/>
      <c r="K22" s="37"/>
      <c r="L22" s="37"/>
    </row>
    <row r="23" spans="1:13" ht="15" customHeight="1">
      <c r="A23" s="627" t="s">
        <v>396</v>
      </c>
      <c r="B23" s="524"/>
      <c r="C23" s="524"/>
      <c r="D23" s="524"/>
      <c r="F23" s="326"/>
      <c r="G23" s="326"/>
      <c r="H23" s="326"/>
      <c r="I23" s="37"/>
      <c r="J23" s="628"/>
      <c r="K23" s="37"/>
      <c r="L23" s="37"/>
    </row>
    <row r="24" spans="1:13" ht="15.95" customHeight="1">
      <c r="B24" s="524"/>
      <c r="C24" s="524"/>
      <c r="D24" s="524"/>
      <c r="F24" s="326"/>
      <c r="G24" s="326"/>
      <c r="H24" s="326"/>
      <c r="I24" s="37"/>
      <c r="J24" s="628"/>
      <c r="K24" s="37"/>
      <c r="L24" s="37"/>
    </row>
    <row r="25" spans="1:13" ht="20.100000000000001" customHeight="1">
      <c r="A25" s="425" t="s">
        <v>397</v>
      </c>
      <c r="B25" s="426"/>
      <c r="C25" s="426"/>
      <c r="D25" s="427"/>
      <c r="E25" s="427"/>
      <c r="F25" s="427"/>
      <c r="G25" s="427"/>
      <c r="H25" s="426"/>
      <c r="I25" s="426"/>
      <c r="J25" s="424"/>
      <c r="K25" s="259"/>
      <c r="L25" s="260"/>
    </row>
    <row r="26" spans="1:13" ht="15.95" customHeight="1">
      <c r="A26" s="629"/>
      <c r="B26" s="963" t="s">
        <v>370</v>
      </c>
      <c r="C26" s="964"/>
      <c r="D26" s="963" t="s">
        <v>398</v>
      </c>
      <c r="E26" s="965"/>
      <c r="F26" s="963" t="s">
        <v>399</v>
      </c>
      <c r="G26" s="964"/>
      <c r="H26" s="963" t="s">
        <v>400</v>
      </c>
      <c r="I26" s="964"/>
    </row>
    <row r="27" spans="1:13" ht="15.95" customHeight="1">
      <c r="A27" s="630" t="s">
        <v>15</v>
      </c>
      <c r="B27" s="631" t="s">
        <v>282</v>
      </c>
      <c r="C27" s="632" t="s">
        <v>275</v>
      </c>
      <c r="D27" s="631" t="s">
        <v>282</v>
      </c>
      <c r="E27" s="632" t="s">
        <v>275</v>
      </c>
      <c r="F27" s="631" t="s">
        <v>282</v>
      </c>
      <c r="G27" s="632" t="s">
        <v>275</v>
      </c>
      <c r="H27" s="631" t="s">
        <v>282</v>
      </c>
      <c r="I27" s="924" t="s">
        <v>275</v>
      </c>
      <c r="J27" s="301"/>
    </row>
    <row r="28" spans="1:13" ht="15.95" customHeight="1">
      <c r="A28" s="633" t="s">
        <v>318</v>
      </c>
      <c r="B28" s="634">
        <v>62.144166540000001</v>
      </c>
      <c r="C28" s="635">
        <v>61.386810257</v>
      </c>
      <c r="D28" s="634">
        <v>4.4269332129999999</v>
      </c>
      <c r="E28" s="635">
        <v>4.340873062</v>
      </c>
      <c r="F28" s="634">
        <v>105.940810293</v>
      </c>
      <c r="G28" s="635">
        <v>103.507321776</v>
      </c>
      <c r="H28" s="634">
        <v>6.7807111659999997</v>
      </c>
      <c r="I28" s="636">
        <v>6.603734685</v>
      </c>
      <c r="J28" s="424"/>
    </row>
    <row r="29" spans="1:13" ht="15.95" customHeight="1">
      <c r="A29" s="637" t="s">
        <v>401</v>
      </c>
      <c r="B29" s="638">
        <v>0</v>
      </c>
      <c r="C29" s="639">
        <v>0</v>
      </c>
      <c r="D29" s="638">
        <v>3.8495949999999999E-3</v>
      </c>
      <c r="E29" s="639">
        <v>4.6715000000000003E-3</v>
      </c>
      <c r="F29" s="638">
        <v>10.777531000000002</v>
      </c>
      <c r="G29" s="639">
        <v>11.417729</v>
      </c>
      <c r="H29" s="638">
        <v>2.8452336220000003</v>
      </c>
      <c r="I29" s="640">
        <v>2.7584383250000002</v>
      </c>
      <c r="J29" s="424"/>
    </row>
    <row r="30" spans="1:13" ht="15.95" customHeight="1">
      <c r="A30" s="637" t="s">
        <v>402</v>
      </c>
      <c r="B30" s="638">
        <v>7.9157237910000005</v>
      </c>
      <c r="C30" s="639">
        <v>7.9053002569999995</v>
      </c>
      <c r="D30" s="638">
        <v>1.4074487E-2</v>
      </c>
      <c r="E30" s="639">
        <v>1.3716091999999999E-2</v>
      </c>
      <c r="F30" s="638">
        <v>15.043703841000001</v>
      </c>
      <c r="G30" s="639">
        <v>15.010436659000002</v>
      </c>
      <c r="H30" s="638">
        <v>0.57158308999999996</v>
      </c>
      <c r="I30" s="640">
        <v>0.54043155399999998</v>
      </c>
      <c r="J30" s="424"/>
    </row>
    <row r="31" spans="1:13" ht="15.95" customHeight="1">
      <c r="A31" s="637" t="s">
        <v>403</v>
      </c>
      <c r="B31" s="638">
        <v>9.463521355000001</v>
      </c>
      <c r="C31" s="639">
        <v>9.3951753359999994</v>
      </c>
      <c r="D31" s="638">
        <v>0.74139529599999998</v>
      </c>
      <c r="E31" s="639">
        <v>0.68778644699999991</v>
      </c>
      <c r="F31" s="638">
        <v>22.470153539999998</v>
      </c>
      <c r="G31" s="639">
        <v>21.561218949999997</v>
      </c>
      <c r="H31" s="638">
        <v>2.8698386620000003</v>
      </c>
      <c r="I31" s="640">
        <v>2.5389958000000004</v>
      </c>
      <c r="J31" s="424"/>
    </row>
    <row r="32" spans="1:13" ht="15.95" customHeight="1">
      <c r="A32" s="641" t="s">
        <v>404</v>
      </c>
      <c r="B32" s="642">
        <v>24.292285853000003</v>
      </c>
      <c r="C32" s="643">
        <v>25.606069640000001</v>
      </c>
      <c r="D32" s="642">
        <v>0</v>
      </c>
      <c r="E32" s="643">
        <v>0</v>
      </c>
      <c r="F32" s="642">
        <v>20.125018317999999</v>
      </c>
      <c r="G32" s="643">
        <v>21.175158592999999</v>
      </c>
      <c r="H32" s="642">
        <v>0.14234613400000001</v>
      </c>
      <c r="I32" s="644">
        <v>0.116284313</v>
      </c>
      <c r="J32" s="424"/>
    </row>
    <row r="33" spans="1:10" ht="15.95" customHeight="1">
      <c r="A33" s="645" t="s">
        <v>389</v>
      </c>
      <c r="B33" s="634">
        <v>103.81569753900001</v>
      </c>
      <c r="C33" s="635">
        <v>104.29335549</v>
      </c>
      <c r="D33" s="634">
        <v>5.1862525910000006</v>
      </c>
      <c r="E33" s="635">
        <v>5.0470471009999995</v>
      </c>
      <c r="F33" s="634">
        <v>174.35721699200002</v>
      </c>
      <c r="G33" s="635">
        <v>172.67186497799997</v>
      </c>
      <c r="H33" s="634">
        <v>13.209712674000002</v>
      </c>
      <c r="I33" s="636">
        <v>12.557884676999999</v>
      </c>
      <c r="J33" s="424"/>
    </row>
    <row r="34" spans="1:10" ht="15.95" customHeight="1">
      <c r="A34" s="326" t="s">
        <v>390</v>
      </c>
      <c r="B34" s="638">
        <v>4.8648847269999997</v>
      </c>
      <c r="C34" s="639">
        <v>4.7973547559999998</v>
      </c>
      <c r="D34" s="638">
        <v>15.20671157</v>
      </c>
      <c r="E34" s="639">
        <v>14.735059465000001</v>
      </c>
      <c r="F34" s="638">
        <v>20.973884154</v>
      </c>
      <c r="G34" s="639">
        <v>20.161910923000001</v>
      </c>
      <c r="H34" s="638">
        <v>1.6976250130000001</v>
      </c>
      <c r="I34" s="640">
        <v>1.600195512</v>
      </c>
      <c r="J34" s="424"/>
    </row>
    <row r="35" spans="1:10" ht="15.95" customHeight="1">
      <c r="A35" s="550" t="s">
        <v>405</v>
      </c>
      <c r="B35" s="642">
        <v>0.41312475599999743</v>
      </c>
      <c r="C35" s="643">
        <v>0.42380530399999772</v>
      </c>
      <c r="D35" s="642">
        <v>3.6252067980000002</v>
      </c>
      <c r="E35" s="643">
        <v>3.5044550009999997</v>
      </c>
      <c r="F35" s="642">
        <v>3.6101470000000009</v>
      </c>
      <c r="G35" s="643">
        <v>3.7802040000000017</v>
      </c>
      <c r="H35" s="642">
        <v>0.37481827799999995</v>
      </c>
      <c r="I35" s="644">
        <v>0.35540910400000003</v>
      </c>
      <c r="J35" s="424"/>
    </row>
    <row r="36" spans="1:10" ht="15.95" customHeight="1">
      <c r="A36" s="646" t="s">
        <v>394</v>
      </c>
      <c r="B36" s="647">
        <v>109.09370702200002</v>
      </c>
      <c r="C36" s="648">
        <v>109.51451555</v>
      </c>
      <c r="D36" s="647">
        <v>24.018170959000003</v>
      </c>
      <c r="E36" s="648">
        <v>23.286561567</v>
      </c>
      <c r="F36" s="647">
        <v>198.94124814600002</v>
      </c>
      <c r="G36" s="648">
        <v>196.61397990099996</v>
      </c>
      <c r="H36" s="647">
        <v>15.282155965000001</v>
      </c>
      <c r="I36" s="649">
        <v>14.513489292999999</v>
      </c>
      <c r="J36" s="424"/>
    </row>
    <row r="37" spans="1:10" ht="15" customHeight="1">
      <c r="A37" s="523"/>
      <c r="B37" s="650"/>
      <c r="C37" s="650"/>
      <c r="D37" s="650"/>
      <c r="E37" s="523"/>
      <c r="F37" s="523"/>
      <c r="G37" s="523"/>
      <c r="H37" s="523"/>
      <c r="I37" s="523"/>
    </row>
  </sheetData>
  <mergeCells count="4">
    <mergeCell ref="B26:C26"/>
    <mergeCell ref="D26:E26"/>
    <mergeCell ref="F26:G26"/>
    <mergeCell ref="H26:I26"/>
  </mergeCells>
  <pageMargins left="0.55118110236220497" right="0.35433070866141703" top="0.59055118110236204" bottom="0.98425196850393704" header="0.118110236220472" footer="0.511811023622047"/>
  <pageSetup paperSize="9" scale="7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T39"/>
  <sheetViews>
    <sheetView showGridLines="0" view="pageBreakPreview" zoomScale="70" zoomScaleNormal="85" zoomScaleSheetLayoutView="70" workbookViewId="0">
      <selection activeCell="A2" sqref="A2:S39"/>
    </sheetView>
  </sheetViews>
  <sheetFormatPr defaultRowHeight="12.75"/>
  <cols>
    <col min="1" max="1" width="39.42578125" style="524" customWidth="1"/>
    <col min="2" max="4" width="11.42578125" style="526" customWidth="1"/>
    <col min="5" max="9" width="11.42578125" style="524" customWidth="1"/>
    <col min="10" max="10" width="11.42578125" style="573" customWidth="1"/>
    <col min="11" max="19" width="11.42578125" style="524" customWidth="1"/>
    <col min="20" max="16384" width="9.140625" style="524"/>
  </cols>
  <sheetData>
    <row r="1" spans="1:20" s="248" customFormat="1" ht="50.1" customHeight="1">
      <c r="A1" s="247"/>
      <c r="J1" s="301"/>
    </row>
    <row r="2" spans="1:20" ht="39.950000000000003" customHeight="1">
      <c r="A2" s="249" t="s">
        <v>517</v>
      </c>
      <c r="B2" s="251"/>
      <c r="C2" s="251"/>
      <c r="D2" s="251"/>
      <c r="E2" s="251"/>
      <c r="F2" s="251"/>
      <c r="G2" s="251"/>
      <c r="H2" s="251"/>
      <c r="I2" s="251"/>
      <c r="J2" s="251"/>
      <c r="K2" s="251"/>
      <c r="L2" s="251"/>
      <c r="M2" s="251"/>
      <c r="N2" s="251"/>
      <c r="O2" s="251"/>
      <c r="P2" s="251"/>
      <c r="Q2" s="251"/>
      <c r="R2" s="252" t="s">
        <v>276</v>
      </c>
      <c r="S2" s="651"/>
    </row>
    <row r="3" spans="1:20" ht="2.1" customHeight="1">
      <c r="A3" s="652"/>
      <c r="B3" s="653"/>
      <c r="C3" s="653"/>
      <c r="D3" s="653"/>
      <c r="E3" s="653"/>
      <c r="F3" s="653"/>
      <c r="G3" s="653"/>
      <c r="H3" s="653"/>
      <c r="I3" s="653"/>
      <c r="J3" s="653"/>
      <c r="K3" s="653"/>
      <c r="L3" s="653"/>
      <c r="M3" s="653"/>
      <c r="N3" s="653"/>
      <c r="O3" s="653"/>
      <c r="P3" s="653"/>
      <c r="Q3" s="653"/>
      <c r="R3" s="653"/>
      <c r="S3" s="653"/>
    </row>
    <row r="4" spans="1:20" ht="22.5" customHeight="1">
      <c r="A4" s="654"/>
      <c r="B4" s="654"/>
      <c r="C4" s="654"/>
      <c r="D4" s="654"/>
      <c r="E4" s="654"/>
      <c r="F4" s="654"/>
      <c r="G4" s="654"/>
      <c r="H4" s="654"/>
      <c r="I4" s="654"/>
      <c r="J4" s="654"/>
      <c r="K4" s="654"/>
      <c r="L4" s="654"/>
      <c r="M4" s="654"/>
      <c r="N4" s="654"/>
      <c r="O4" s="654"/>
      <c r="P4" s="654"/>
      <c r="Q4" s="654"/>
      <c r="R4" s="654"/>
      <c r="S4" s="654"/>
    </row>
    <row r="5" spans="1:20" ht="20.100000000000001" customHeight="1">
      <c r="A5" s="655" t="s">
        <v>406</v>
      </c>
      <c r="B5" s="656"/>
      <c r="C5" s="656"/>
      <c r="D5" s="656"/>
      <c r="E5" s="656"/>
      <c r="F5" s="656"/>
      <c r="G5" s="656"/>
      <c r="H5" s="656"/>
      <c r="I5" s="656"/>
      <c r="J5" s="656"/>
      <c r="K5" s="656"/>
      <c r="L5" s="656"/>
      <c r="M5" s="656"/>
      <c r="N5" s="656"/>
      <c r="O5" s="656"/>
      <c r="P5" s="656"/>
      <c r="Q5" s="656"/>
      <c r="R5" s="656"/>
      <c r="S5" s="656"/>
    </row>
    <row r="6" spans="1:20" ht="15.95" customHeight="1">
      <c r="A6" s="657"/>
      <c r="B6" s="966" t="s">
        <v>316</v>
      </c>
      <c r="C6" s="967"/>
      <c r="D6" s="968"/>
      <c r="E6" s="966" t="s">
        <v>317</v>
      </c>
      <c r="F6" s="967"/>
      <c r="G6" s="968"/>
      <c r="H6" s="966" t="s">
        <v>318</v>
      </c>
      <c r="I6" s="967"/>
      <c r="J6" s="968"/>
      <c r="K6" s="966" t="s">
        <v>407</v>
      </c>
      <c r="L6" s="967"/>
      <c r="M6" s="968"/>
      <c r="N6" s="966" t="s">
        <v>408</v>
      </c>
      <c r="O6" s="967"/>
      <c r="P6" s="968"/>
      <c r="Q6" s="966" t="s">
        <v>409</v>
      </c>
      <c r="R6" s="967"/>
      <c r="S6" s="967"/>
    </row>
    <row r="7" spans="1:20" ht="15.95" customHeight="1">
      <c r="A7" s="657"/>
      <c r="B7" s="658"/>
      <c r="C7" s="659" t="s">
        <v>306</v>
      </c>
      <c r="D7" s="660" t="s">
        <v>310</v>
      </c>
      <c r="E7" s="658"/>
      <c r="F7" s="659" t="s">
        <v>306</v>
      </c>
      <c r="G7" s="660" t="s">
        <v>310</v>
      </c>
      <c r="H7" s="658"/>
      <c r="I7" s="659" t="s">
        <v>306</v>
      </c>
      <c r="J7" s="660" t="s">
        <v>310</v>
      </c>
      <c r="K7" s="658"/>
      <c r="L7" s="659" t="s">
        <v>306</v>
      </c>
      <c r="M7" s="660" t="s">
        <v>310</v>
      </c>
      <c r="N7" s="658"/>
      <c r="O7" s="659" t="s">
        <v>306</v>
      </c>
      <c r="P7" s="660" t="s">
        <v>310</v>
      </c>
      <c r="Q7" s="436"/>
      <c r="R7" s="436" t="s">
        <v>310</v>
      </c>
      <c r="S7" s="436" t="s">
        <v>315</v>
      </c>
    </row>
    <row r="8" spans="1:20" s="573" customFormat="1" ht="15.95" customHeight="1">
      <c r="A8" s="661" t="s">
        <v>14</v>
      </c>
      <c r="B8" s="437" t="s">
        <v>1</v>
      </c>
      <c r="C8" s="436" t="s">
        <v>260</v>
      </c>
      <c r="D8" s="435" t="s">
        <v>260</v>
      </c>
      <c r="E8" s="437" t="s">
        <v>1</v>
      </c>
      <c r="F8" s="436" t="s">
        <v>260</v>
      </c>
      <c r="G8" s="435" t="s">
        <v>260</v>
      </c>
      <c r="H8" s="437" t="s">
        <v>1</v>
      </c>
      <c r="I8" s="436" t="s">
        <v>260</v>
      </c>
      <c r="J8" s="435" t="s">
        <v>260</v>
      </c>
      <c r="K8" s="437" t="s">
        <v>1</v>
      </c>
      <c r="L8" s="436" t="s">
        <v>260</v>
      </c>
      <c r="M8" s="435" t="s">
        <v>260</v>
      </c>
      <c r="N8" s="437" t="s">
        <v>1</v>
      </c>
      <c r="O8" s="436" t="s">
        <v>260</v>
      </c>
      <c r="P8" s="435" t="s">
        <v>260</v>
      </c>
      <c r="Q8" s="436" t="s">
        <v>1</v>
      </c>
      <c r="R8" s="436" t="s">
        <v>260</v>
      </c>
      <c r="S8" s="436" t="s">
        <v>324</v>
      </c>
      <c r="T8" s="524"/>
    </row>
    <row r="9" spans="1:20" s="573" customFormat="1" ht="15.95" customHeight="1">
      <c r="A9" s="662" t="s">
        <v>410</v>
      </c>
      <c r="B9" s="663"/>
      <c r="C9" s="664"/>
      <c r="D9" s="665"/>
      <c r="E9" s="663"/>
      <c r="F9" s="664"/>
      <c r="G9" s="665"/>
      <c r="H9" s="663"/>
      <c r="I9" s="664"/>
      <c r="J9" s="665"/>
      <c r="K9" s="663"/>
      <c r="L9" s="664"/>
      <c r="M9" s="665"/>
      <c r="N9" s="663"/>
      <c r="O9" s="664"/>
      <c r="P9" s="665"/>
      <c r="Q9" s="664"/>
      <c r="R9" s="664"/>
      <c r="S9" s="664"/>
    </row>
    <row r="10" spans="1:20" ht="15.95" customHeight="1">
      <c r="A10" s="666" t="s">
        <v>328</v>
      </c>
      <c r="B10" s="667">
        <v>1052.9739999999999</v>
      </c>
      <c r="C10" s="668">
        <v>930.39099999999985</v>
      </c>
      <c r="D10" s="669">
        <v>122.58300000000003</v>
      </c>
      <c r="E10" s="667">
        <v>554.06400000000008</v>
      </c>
      <c r="F10" s="668">
        <v>479.18800000000005</v>
      </c>
      <c r="G10" s="669">
        <v>74.875999999999976</v>
      </c>
      <c r="H10" s="667">
        <v>379.95999999999975</v>
      </c>
      <c r="I10" s="668">
        <v>356.88599999999974</v>
      </c>
      <c r="J10" s="669">
        <v>23.074000000000012</v>
      </c>
      <c r="K10" s="667">
        <v>571.45099999999979</v>
      </c>
      <c r="L10" s="668">
        <v>313.3119999999999</v>
      </c>
      <c r="M10" s="669">
        <v>258.1389999999999</v>
      </c>
      <c r="N10" s="667">
        <v>283.86500000000007</v>
      </c>
      <c r="O10" s="668">
        <v>125.59200000000004</v>
      </c>
      <c r="P10" s="669">
        <v>158.27300000000002</v>
      </c>
      <c r="Q10" s="668">
        <v>103.79299999999992</v>
      </c>
      <c r="R10" s="668">
        <v>0.79199999999999982</v>
      </c>
      <c r="S10" s="668">
        <v>103.00099999999992</v>
      </c>
    </row>
    <row r="11" spans="1:20" ht="15.95" customHeight="1">
      <c r="A11" s="666" t="s">
        <v>3</v>
      </c>
      <c r="B11" s="670">
        <v>172.11799999999999</v>
      </c>
      <c r="C11" s="671">
        <v>115.904</v>
      </c>
      <c r="D11" s="672">
        <v>56.213999999999999</v>
      </c>
      <c r="E11" s="670">
        <v>106.77799999999999</v>
      </c>
      <c r="F11" s="671">
        <v>80.062999999999988</v>
      </c>
      <c r="G11" s="672">
        <v>26.715000000000003</v>
      </c>
      <c r="H11" s="670">
        <v>40.317</v>
      </c>
      <c r="I11" s="671">
        <v>31.935000000000002</v>
      </c>
      <c r="J11" s="672">
        <v>8.3819999999999979</v>
      </c>
      <c r="K11" s="670">
        <v>185.85299999999998</v>
      </c>
      <c r="L11" s="671">
        <v>77.371000000000009</v>
      </c>
      <c r="M11" s="672">
        <v>108.48199999999997</v>
      </c>
      <c r="N11" s="670">
        <v>56.656999999999996</v>
      </c>
      <c r="O11" s="671">
        <v>13.366</v>
      </c>
      <c r="P11" s="672">
        <v>43.290999999999997</v>
      </c>
      <c r="Q11" s="671">
        <v>0.50500000000000034</v>
      </c>
      <c r="R11" s="671">
        <v>1.589</v>
      </c>
      <c r="S11" s="671">
        <v>-1.0839999999999996</v>
      </c>
    </row>
    <row r="12" spans="1:20" ht="15.95" customHeight="1">
      <c r="A12" s="666" t="s">
        <v>336</v>
      </c>
      <c r="B12" s="670">
        <v>2.4559999999999889</v>
      </c>
      <c r="C12" s="671">
        <v>0</v>
      </c>
      <c r="D12" s="672">
        <v>2.4559999999999889</v>
      </c>
      <c r="E12" s="670">
        <v>18.431000000000001</v>
      </c>
      <c r="F12" s="671">
        <v>1.2549999999999986</v>
      </c>
      <c r="G12" s="672">
        <v>17.176000000000002</v>
      </c>
      <c r="H12" s="670">
        <v>-0.28100000000000003</v>
      </c>
      <c r="I12" s="671">
        <v>-0.28100000000000003</v>
      </c>
      <c r="J12" s="672">
        <v>0</v>
      </c>
      <c r="K12" s="670">
        <v>17.982000000000003</v>
      </c>
      <c r="L12" s="671">
        <v>3.3350000000000009</v>
      </c>
      <c r="M12" s="672">
        <v>14.647000000000002</v>
      </c>
      <c r="N12" s="670">
        <v>7.9629999999999974</v>
      </c>
      <c r="O12" s="671">
        <v>6.5060000000000002</v>
      </c>
      <c r="P12" s="672">
        <v>1.4569999999999972</v>
      </c>
      <c r="Q12" s="671">
        <v>17.657</v>
      </c>
      <c r="R12" s="671">
        <v>17.846</v>
      </c>
      <c r="S12" s="671">
        <v>-0.18900000000000039</v>
      </c>
    </row>
    <row r="13" spans="1:20" ht="15.95" customHeight="1">
      <c r="A13" s="666" t="s">
        <v>344</v>
      </c>
      <c r="B13" s="670">
        <v>48.408999999999963</v>
      </c>
      <c r="C13" s="671">
        <v>-2.8160000000000043</v>
      </c>
      <c r="D13" s="672">
        <v>51.224999999999966</v>
      </c>
      <c r="E13" s="670">
        <v>48.614999999999995</v>
      </c>
      <c r="F13" s="671">
        <v>26.629999999999981</v>
      </c>
      <c r="G13" s="672">
        <v>21.985000000000014</v>
      </c>
      <c r="H13" s="670">
        <v>-8.950999999999997</v>
      </c>
      <c r="I13" s="671">
        <v>-10.824999999999998</v>
      </c>
      <c r="J13" s="672">
        <v>1.8739999999999997</v>
      </c>
      <c r="K13" s="670">
        <v>45.875999999999991</v>
      </c>
      <c r="L13" s="671">
        <v>6.137999999999991</v>
      </c>
      <c r="M13" s="672">
        <v>39.738</v>
      </c>
      <c r="N13" s="670">
        <v>54.844999999999999</v>
      </c>
      <c r="O13" s="671">
        <v>5.2079999999999984</v>
      </c>
      <c r="P13" s="672">
        <v>49.637</v>
      </c>
      <c r="Q13" s="671">
        <v>53.505999999999922</v>
      </c>
      <c r="R13" s="671">
        <v>-10.113999999999999</v>
      </c>
      <c r="S13" s="671">
        <v>63.619999999999919</v>
      </c>
    </row>
    <row r="14" spans="1:20" s="526" customFormat="1" ht="15.95" customHeight="1">
      <c r="A14" s="673" t="s">
        <v>4</v>
      </c>
      <c r="B14" s="674">
        <v>1275.9569999999997</v>
      </c>
      <c r="C14" s="675">
        <v>1043.4789999999998</v>
      </c>
      <c r="D14" s="676">
        <v>232.47799999999998</v>
      </c>
      <c r="E14" s="674">
        <v>727.88800000000015</v>
      </c>
      <c r="F14" s="675">
        <v>587.13599999999997</v>
      </c>
      <c r="G14" s="676">
        <v>140.75200000000001</v>
      </c>
      <c r="H14" s="674">
        <v>411.04499999999973</v>
      </c>
      <c r="I14" s="675">
        <v>377.71499999999975</v>
      </c>
      <c r="J14" s="676">
        <v>33.330000000000013</v>
      </c>
      <c r="K14" s="674">
        <v>821.16199999999969</v>
      </c>
      <c r="L14" s="675">
        <v>400.15599999999984</v>
      </c>
      <c r="M14" s="676">
        <v>421.00599999999986</v>
      </c>
      <c r="N14" s="674">
        <v>403.33000000000004</v>
      </c>
      <c r="O14" s="675">
        <v>150.67200000000003</v>
      </c>
      <c r="P14" s="676">
        <v>252.65800000000002</v>
      </c>
      <c r="Q14" s="675">
        <v>175.46099999999984</v>
      </c>
      <c r="R14" s="675">
        <v>10.113000000000001</v>
      </c>
      <c r="S14" s="675">
        <v>165.34799999999984</v>
      </c>
    </row>
    <row r="15" spans="1:20" ht="15.95" customHeight="1">
      <c r="A15" s="666" t="s">
        <v>346</v>
      </c>
      <c r="B15" s="670">
        <v>806.27400000000023</v>
      </c>
      <c r="C15" s="671">
        <v>630.88100000000031</v>
      </c>
      <c r="D15" s="672">
        <v>175.39299999999992</v>
      </c>
      <c r="E15" s="670">
        <v>485.18900000000025</v>
      </c>
      <c r="F15" s="671">
        <v>386.3090000000002</v>
      </c>
      <c r="G15" s="672">
        <v>98.880000000000052</v>
      </c>
      <c r="H15" s="670">
        <v>195.523</v>
      </c>
      <c r="I15" s="671">
        <v>178.798</v>
      </c>
      <c r="J15" s="672">
        <v>16.724999999999994</v>
      </c>
      <c r="K15" s="670">
        <v>466.99900000000014</v>
      </c>
      <c r="L15" s="671">
        <v>316.11500000000024</v>
      </c>
      <c r="M15" s="672">
        <v>150.8839999999999</v>
      </c>
      <c r="N15" s="670">
        <v>180.70099999999996</v>
      </c>
      <c r="O15" s="671">
        <v>74.836999999999989</v>
      </c>
      <c r="P15" s="672">
        <v>105.86399999999998</v>
      </c>
      <c r="Q15" s="671">
        <v>184.005</v>
      </c>
      <c r="R15" s="671">
        <v>6.3659999999999997</v>
      </c>
      <c r="S15" s="671">
        <v>177.63899999999998</v>
      </c>
    </row>
    <row r="16" spans="1:20" ht="15.95" customHeight="1">
      <c r="A16" s="666" t="s">
        <v>17</v>
      </c>
      <c r="B16" s="670">
        <v>0.49299999999999855</v>
      </c>
      <c r="C16" s="671">
        <v>0.49299999999999855</v>
      </c>
      <c r="D16" s="672">
        <v>0</v>
      </c>
      <c r="E16" s="670">
        <v>-1.8760000000000008</v>
      </c>
      <c r="F16" s="671">
        <v>-0.79400000000000048</v>
      </c>
      <c r="G16" s="672">
        <v>-1.0820000000000003</v>
      </c>
      <c r="H16" s="670">
        <v>1.7000000000000001E-2</v>
      </c>
      <c r="I16" s="671">
        <v>1.7000000000000001E-2</v>
      </c>
      <c r="J16" s="672">
        <v>0</v>
      </c>
      <c r="K16" s="670">
        <v>5.4020000000000001</v>
      </c>
      <c r="L16" s="671">
        <v>1.8560000000000001</v>
      </c>
      <c r="M16" s="672">
        <v>3.5459999999999998</v>
      </c>
      <c r="N16" s="670">
        <v>0</v>
      </c>
      <c r="O16" s="671">
        <v>0</v>
      </c>
      <c r="P16" s="672">
        <v>0</v>
      </c>
      <c r="Q16" s="671">
        <v>28.010999999999999</v>
      </c>
      <c r="R16" s="671">
        <v>21.731999999999999</v>
      </c>
      <c r="S16" s="671">
        <v>6.2789999999999999</v>
      </c>
    </row>
    <row r="17" spans="1:19" ht="15.95" customHeight="1">
      <c r="A17" s="673" t="s">
        <v>5</v>
      </c>
      <c r="B17" s="674">
        <v>806.76700000000028</v>
      </c>
      <c r="C17" s="675">
        <v>631.37400000000036</v>
      </c>
      <c r="D17" s="676">
        <v>175.39299999999992</v>
      </c>
      <c r="E17" s="674">
        <v>483.31300000000027</v>
      </c>
      <c r="F17" s="675">
        <v>385.51500000000021</v>
      </c>
      <c r="G17" s="676">
        <v>97.798000000000059</v>
      </c>
      <c r="H17" s="674">
        <v>195.54</v>
      </c>
      <c r="I17" s="675">
        <v>178.815</v>
      </c>
      <c r="J17" s="676">
        <v>16.724999999999994</v>
      </c>
      <c r="K17" s="674">
        <v>472.40100000000012</v>
      </c>
      <c r="L17" s="675">
        <v>317.97100000000023</v>
      </c>
      <c r="M17" s="676">
        <v>154.42999999999989</v>
      </c>
      <c r="N17" s="674">
        <v>180.70099999999996</v>
      </c>
      <c r="O17" s="675">
        <v>74.836999999999989</v>
      </c>
      <c r="P17" s="676">
        <v>105.86399999999998</v>
      </c>
      <c r="Q17" s="675">
        <v>212.01599999999999</v>
      </c>
      <c r="R17" s="675">
        <v>28.097999999999999</v>
      </c>
      <c r="S17" s="675">
        <v>183.91799999999998</v>
      </c>
    </row>
    <row r="18" spans="1:19" ht="15.95" customHeight="1">
      <c r="A18" s="673" t="s">
        <v>347</v>
      </c>
      <c r="B18" s="674">
        <v>469.18999999999937</v>
      </c>
      <c r="C18" s="675">
        <v>412.10499999999945</v>
      </c>
      <c r="D18" s="676">
        <v>57.085000000000065</v>
      </c>
      <c r="E18" s="674">
        <v>244.57499999999987</v>
      </c>
      <c r="F18" s="675">
        <v>201.62099999999975</v>
      </c>
      <c r="G18" s="676">
        <v>42.953999999999951</v>
      </c>
      <c r="H18" s="674">
        <v>215.50499999999974</v>
      </c>
      <c r="I18" s="675">
        <v>198.89999999999975</v>
      </c>
      <c r="J18" s="676">
        <v>16.605000000000018</v>
      </c>
      <c r="K18" s="674">
        <v>348.76099999999957</v>
      </c>
      <c r="L18" s="675">
        <v>82.184999999999604</v>
      </c>
      <c r="M18" s="676">
        <v>266.57599999999996</v>
      </c>
      <c r="N18" s="674">
        <v>222.62900000000008</v>
      </c>
      <c r="O18" s="675">
        <v>75.835000000000036</v>
      </c>
      <c r="P18" s="676">
        <v>146.79400000000004</v>
      </c>
      <c r="Q18" s="675">
        <v>-36.555000000000149</v>
      </c>
      <c r="R18" s="675">
        <v>-17.984999999999999</v>
      </c>
      <c r="S18" s="675">
        <v>-18.570000000000135</v>
      </c>
    </row>
    <row r="19" spans="1:19" ht="15.95" customHeight="1">
      <c r="A19" s="666" t="s">
        <v>348</v>
      </c>
      <c r="B19" s="670">
        <v>309.25599999999991</v>
      </c>
      <c r="C19" s="671">
        <v>234.38199999999995</v>
      </c>
      <c r="D19" s="672">
        <v>74.873999999999967</v>
      </c>
      <c r="E19" s="670">
        <v>82.275999999999982</v>
      </c>
      <c r="F19" s="671">
        <v>70.496999999999986</v>
      </c>
      <c r="G19" s="672">
        <v>11.779</v>
      </c>
      <c r="H19" s="670">
        <v>32.206999999999994</v>
      </c>
      <c r="I19" s="671">
        <v>24.99199999999999</v>
      </c>
      <c r="J19" s="672">
        <v>7.2149999999999999</v>
      </c>
      <c r="K19" s="670">
        <v>120.26200000000006</v>
      </c>
      <c r="L19" s="671">
        <v>33.576000000000022</v>
      </c>
      <c r="M19" s="672">
        <v>86.686000000000035</v>
      </c>
      <c r="N19" s="670">
        <v>16.210000000000008</v>
      </c>
      <c r="O19" s="671">
        <v>20.174000000000007</v>
      </c>
      <c r="P19" s="672">
        <v>-3.9639999999999986</v>
      </c>
      <c r="Q19" s="671">
        <v>2E-3</v>
      </c>
      <c r="R19" s="671">
        <v>0</v>
      </c>
      <c r="S19" s="671">
        <v>2E-3</v>
      </c>
    </row>
    <row r="20" spans="1:19" s="526" customFormat="1" ht="15.95" customHeight="1">
      <c r="A20" s="677" t="s">
        <v>6</v>
      </c>
      <c r="B20" s="678">
        <v>159.93399999999946</v>
      </c>
      <c r="C20" s="679">
        <v>177.7229999999995</v>
      </c>
      <c r="D20" s="680">
        <v>-17.788999999999902</v>
      </c>
      <c r="E20" s="678">
        <v>162.29899999999989</v>
      </c>
      <c r="F20" s="679">
        <v>131.12399999999977</v>
      </c>
      <c r="G20" s="680">
        <v>31.174999999999951</v>
      </c>
      <c r="H20" s="678">
        <v>183.29799999999975</v>
      </c>
      <c r="I20" s="679">
        <v>173.90799999999976</v>
      </c>
      <c r="J20" s="680">
        <v>9.3900000000000183</v>
      </c>
      <c r="K20" s="678">
        <v>228.49899999999951</v>
      </c>
      <c r="L20" s="679">
        <v>48.608999999999583</v>
      </c>
      <c r="M20" s="680">
        <v>179.88999999999993</v>
      </c>
      <c r="N20" s="678">
        <v>206.41900000000007</v>
      </c>
      <c r="O20" s="679">
        <v>55.66100000000003</v>
      </c>
      <c r="P20" s="680">
        <v>150.75800000000004</v>
      </c>
      <c r="Q20" s="679">
        <v>-36.557000000000151</v>
      </c>
      <c r="R20" s="679">
        <v>-17.984999999999999</v>
      </c>
      <c r="S20" s="679">
        <v>-18.572000000000134</v>
      </c>
    </row>
    <row r="21" spans="1:19" s="526" customFormat="1" ht="15.95" customHeight="1">
      <c r="A21" s="607" t="s">
        <v>411</v>
      </c>
      <c r="B21" s="670">
        <v>177.7229999999995</v>
      </c>
      <c r="C21" s="671">
        <v>177.7229999999995</v>
      </c>
      <c r="D21" s="672"/>
      <c r="E21" s="670">
        <v>131.12399999999977</v>
      </c>
      <c r="F21" s="671">
        <v>131.12399999999977</v>
      </c>
      <c r="G21" s="672"/>
      <c r="H21" s="670">
        <v>173.90799999999976</v>
      </c>
      <c r="I21" s="671">
        <v>173.90799999999976</v>
      </c>
      <c r="J21" s="672"/>
      <c r="K21" s="670">
        <v>48.608999999999583</v>
      </c>
      <c r="L21" s="671">
        <v>48.608999999999583</v>
      </c>
      <c r="M21" s="672"/>
      <c r="N21" s="670">
        <v>55.66100000000003</v>
      </c>
      <c r="O21" s="671">
        <v>55.66100000000003</v>
      </c>
      <c r="P21" s="672"/>
      <c r="Q21" s="671">
        <v>0</v>
      </c>
      <c r="R21" s="671"/>
      <c r="S21" s="671"/>
    </row>
    <row r="22" spans="1:19" s="526" customFormat="1" ht="15.95" customHeight="1">
      <c r="A22" s="607" t="s">
        <v>412</v>
      </c>
      <c r="B22" s="681">
        <v>-17.788999999999902</v>
      </c>
      <c r="C22" s="682"/>
      <c r="D22" s="683">
        <v>-17.788999999999902</v>
      </c>
      <c r="E22" s="681">
        <v>31.174999999999951</v>
      </c>
      <c r="F22" s="682"/>
      <c r="G22" s="683">
        <v>31.174999999999951</v>
      </c>
      <c r="H22" s="681">
        <v>9.3900000000000183</v>
      </c>
      <c r="I22" s="682"/>
      <c r="J22" s="683">
        <v>9.3900000000000183</v>
      </c>
      <c r="K22" s="681">
        <v>179.88999999999993</v>
      </c>
      <c r="L22" s="682"/>
      <c r="M22" s="683">
        <v>179.88999999999993</v>
      </c>
      <c r="N22" s="681">
        <v>150.75800000000004</v>
      </c>
      <c r="O22" s="682"/>
      <c r="P22" s="683">
        <v>150.75800000000004</v>
      </c>
      <c r="Q22" s="682">
        <v>-17.984999999999999</v>
      </c>
      <c r="R22" s="682">
        <v>-17.984999999999999</v>
      </c>
      <c r="S22" s="682"/>
    </row>
    <row r="23" spans="1:19" s="526" customFormat="1" ht="15.95" customHeight="1">
      <c r="A23" s="607" t="s">
        <v>413</v>
      </c>
      <c r="B23" s="681"/>
      <c r="C23" s="682"/>
      <c r="D23" s="683"/>
      <c r="E23" s="681"/>
      <c r="F23" s="682"/>
      <c r="G23" s="683"/>
      <c r="H23" s="681"/>
      <c r="I23" s="682"/>
      <c r="J23" s="683"/>
      <c r="K23" s="681"/>
      <c r="L23" s="682"/>
      <c r="M23" s="683"/>
      <c r="N23" s="681"/>
      <c r="O23" s="682"/>
      <c r="P23" s="683"/>
      <c r="Q23" s="682">
        <v>-18.572000000000134</v>
      </c>
      <c r="R23" s="682"/>
      <c r="S23" s="682">
        <v>-18.572000000000134</v>
      </c>
    </row>
    <row r="24" spans="1:19" s="526" customFormat="1" ht="15.95" customHeight="1">
      <c r="A24" s="677" t="s">
        <v>6</v>
      </c>
      <c r="B24" s="678">
        <v>159.9339999999996</v>
      </c>
      <c r="C24" s="679">
        <v>177.7229999999995</v>
      </c>
      <c r="D24" s="680">
        <v>-17.788999999999902</v>
      </c>
      <c r="E24" s="678">
        <v>162.29899999999972</v>
      </c>
      <c r="F24" s="679">
        <v>131.12399999999977</v>
      </c>
      <c r="G24" s="680">
        <v>31.174999999999951</v>
      </c>
      <c r="H24" s="678">
        <v>183.29799999999977</v>
      </c>
      <c r="I24" s="679">
        <v>173.90799999999976</v>
      </c>
      <c r="J24" s="680">
        <v>9.3900000000000183</v>
      </c>
      <c r="K24" s="678">
        <v>228.49899999999951</v>
      </c>
      <c r="L24" s="679">
        <v>48.608999999999583</v>
      </c>
      <c r="M24" s="680">
        <v>179.88999999999993</v>
      </c>
      <c r="N24" s="678">
        <v>206.41900000000007</v>
      </c>
      <c r="O24" s="679">
        <v>55.66100000000003</v>
      </c>
      <c r="P24" s="680">
        <v>150.75800000000004</v>
      </c>
      <c r="Q24" s="679">
        <v>-36.55700000000013</v>
      </c>
      <c r="R24" s="679">
        <v>-17.984999999999999</v>
      </c>
      <c r="S24" s="679">
        <v>-18.572000000000134</v>
      </c>
    </row>
    <row r="25" spans="1:19" s="526" customFormat="1" ht="15.95" customHeight="1">
      <c r="A25" s="684" t="s">
        <v>414</v>
      </c>
      <c r="B25" s="685"/>
      <c r="C25" s="686"/>
      <c r="D25" s="687"/>
      <c r="E25" s="685"/>
      <c r="F25" s="686"/>
      <c r="G25" s="687"/>
      <c r="H25" s="685"/>
      <c r="I25" s="686"/>
      <c r="J25" s="687"/>
      <c r="K25" s="685"/>
      <c r="L25" s="686"/>
      <c r="M25" s="687"/>
      <c r="N25" s="685"/>
      <c r="O25" s="686"/>
      <c r="P25" s="687"/>
      <c r="Q25" s="686"/>
      <c r="R25" s="686"/>
      <c r="S25" s="686"/>
    </row>
    <row r="26" spans="1:19" s="526" customFormat="1" ht="15.95" customHeight="1">
      <c r="A26" s="301" t="s">
        <v>370</v>
      </c>
      <c r="B26" s="688">
        <v>132.69936499400001</v>
      </c>
      <c r="C26" s="689">
        <v>132.69936499400001</v>
      </c>
      <c r="D26" s="690">
        <v>0</v>
      </c>
      <c r="E26" s="688">
        <v>30.915940049</v>
      </c>
      <c r="F26" s="689">
        <v>30.915940049</v>
      </c>
      <c r="G26" s="690">
        <v>0</v>
      </c>
      <c r="H26" s="688">
        <v>62.144166540000001</v>
      </c>
      <c r="I26" s="689">
        <v>62.144166540000001</v>
      </c>
      <c r="J26" s="690">
        <v>0</v>
      </c>
      <c r="K26" s="688">
        <v>22.244129872999999</v>
      </c>
      <c r="L26" s="689">
        <v>22.244129872999999</v>
      </c>
      <c r="M26" s="690">
        <v>0</v>
      </c>
      <c r="N26" s="688">
        <v>24.705410609000001</v>
      </c>
      <c r="O26" s="689">
        <v>24.705410609000001</v>
      </c>
      <c r="P26" s="690">
        <v>0</v>
      </c>
      <c r="Q26" s="689">
        <v>0</v>
      </c>
      <c r="R26" s="689">
        <v>0</v>
      </c>
      <c r="S26" s="689">
        <v>0</v>
      </c>
    </row>
    <row r="27" spans="1:19" s="526" customFormat="1" ht="15.95" customHeight="1">
      <c r="A27" s="301" t="s">
        <v>398</v>
      </c>
      <c r="B27" s="688">
        <v>71.491334324000007</v>
      </c>
      <c r="C27" s="689">
        <v>36.285539718000003</v>
      </c>
      <c r="D27" s="690">
        <v>35.205794605999998</v>
      </c>
      <c r="E27" s="688">
        <v>44.513694373</v>
      </c>
      <c r="F27" s="689">
        <v>33.966899568000002</v>
      </c>
      <c r="G27" s="690">
        <v>10.546794804999999</v>
      </c>
      <c r="H27" s="688">
        <v>9.2788816340000011</v>
      </c>
      <c r="I27" s="689">
        <v>4.4269332129999999</v>
      </c>
      <c r="J27" s="690">
        <v>4.8519484210000003</v>
      </c>
      <c r="K27" s="688">
        <v>59.653433577999998</v>
      </c>
      <c r="L27" s="689">
        <v>15.967234462</v>
      </c>
      <c r="M27" s="690">
        <v>43.686199115999997</v>
      </c>
      <c r="N27" s="688">
        <v>31.747719707000002</v>
      </c>
      <c r="O27" s="689">
        <v>3.6252067979999998</v>
      </c>
      <c r="P27" s="690">
        <v>28.122512909000001</v>
      </c>
      <c r="Q27" s="689">
        <v>5.1622308999999998E-2</v>
      </c>
      <c r="R27" s="689">
        <v>5.1622000000000001E-2</v>
      </c>
      <c r="S27" s="689">
        <v>3.0899999999999997E-7</v>
      </c>
    </row>
    <row r="28" spans="1:19" s="526" customFormat="1" ht="15.95" customHeight="1">
      <c r="A28" s="301" t="s">
        <v>415</v>
      </c>
      <c r="B28" s="688">
        <v>156.51411167000001</v>
      </c>
      <c r="C28" s="689">
        <v>112.133203499</v>
      </c>
      <c r="D28" s="690">
        <v>44.380908171000002</v>
      </c>
      <c r="E28" s="688">
        <v>91.222415542999997</v>
      </c>
      <c r="F28" s="689">
        <v>78.326732763999999</v>
      </c>
      <c r="G28" s="690">
        <v>12.895682778999999</v>
      </c>
      <c r="H28" s="688">
        <v>106.506146293</v>
      </c>
      <c r="I28" s="689">
        <v>105.940810293</v>
      </c>
      <c r="J28" s="690">
        <v>0.56533599999999995</v>
      </c>
      <c r="K28" s="688">
        <v>84.486515943000001</v>
      </c>
      <c r="L28" s="689">
        <v>69.265274907999995</v>
      </c>
      <c r="M28" s="690">
        <v>15.221241035</v>
      </c>
      <c r="N28" s="688">
        <v>26.317944317999999</v>
      </c>
      <c r="O28" s="689">
        <v>23.735165318</v>
      </c>
      <c r="P28" s="690">
        <v>2.5827789999999999</v>
      </c>
      <c r="Q28" s="689">
        <v>0</v>
      </c>
      <c r="R28" s="689">
        <v>0</v>
      </c>
      <c r="S28" s="689">
        <v>0</v>
      </c>
    </row>
    <row r="29" spans="1:19" s="526" customFormat="1" ht="15.95" customHeight="1">
      <c r="A29" s="691" t="s">
        <v>416</v>
      </c>
      <c r="B29" s="692">
        <v>17.702036203999999</v>
      </c>
      <c r="C29" s="693">
        <v>17.702036203999999</v>
      </c>
      <c r="D29" s="694">
        <v>0</v>
      </c>
      <c r="E29" s="692">
        <v>26.889680032000001</v>
      </c>
      <c r="F29" s="693">
        <v>26.889680032000001</v>
      </c>
      <c r="G29" s="694">
        <v>0</v>
      </c>
      <c r="H29" s="692">
        <v>6.7807111659999997</v>
      </c>
      <c r="I29" s="693">
        <v>6.7807111659999997</v>
      </c>
      <c r="J29" s="694">
        <v>0</v>
      </c>
      <c r="K29" s="692">
        <v>8.1366455389999999</v>
      </c>
      <c r="L29" s="693">
        <v>7.9842803870000001</v>
      </c>
      <c r="M29" s="694">
        <v>0.152365152</v>
      </c>
      <c r="N29" s="692">
        <v>0.51716441199999996</v>
      </c>
      <c r="O29" s="693">
        <v>0.51716441199999996</v>
      </c>
      <c r="P29" s="694">
        <v>0</v>
      </c>
      <c r="Q29" s="693">
        <v>0</v>
      </c>
      <c r="R29" s="693">
        <v>0</v>
      </c>
      <c r="S29" s="693">
        <v>0</v>
      </c>
    </row>
    <row r="30" spans="1:19" ht="15.95" customHeight="1">
      <c r="A30" s="684" t="s">
        <v>361</v>
      </c>
      <c r="B30" s="667"/>
      <c r="C30" s="668"/>
      <c r="D30" s="669"/>
      <c r="E30" s="667"/>
      <c r="F30" s="668"/>
      <c r="G30" s="669"/>
      <c r="H30" s="667"/>
      <c r="I30" s="668"/>
      <c r="J30" s="669"/>
      <c r="K30" s="667"/>
      <c r="L30" s="668"/>
      <c r="M30" s="669"/>
      <c r="N30" s="667"/>
      <c r="O30" s="668"/>
      <c r="P30" s="669"/>
      <c r="Q30" s="668"/>
      <c r="R30" s="668"/>
      <c r="S30" s="668"/>
    </row>
    <row r="31" spans="1:19" ht="15.95" customHeight="1">
      <c r="A31" s="248" t="s">
        <v>351</v>
      </c>
      <c r="B31" s="695">
        <v>0.63228384655595804</v>
      </c>
      <c r="C31" s="696">
        <v>0.60506632141135608</v>
      </c>
      <c r="D31" s="697">
        <v>0.75444988342982966</v>
      </c>
      <c r="E31" s="695">
        <v>0.66399363638361975</v>
      </c>
      <c r="F31" s="696">
        <v>0.6566025588620017</v>
      </c>
      <c r="G31" s="697">
        <v>0.69482494032056419</v>
      </c>
      <c r="H31" s="695">
        <v>0.47571433784622152</v>
      </c>
      <c r="I31" s="696">
        <v>0.47341249354672205</v>
      </c>
      <c r="J31" s="697">
        <v>0.50180018001800142</v>
      </c>
      <c r="K31" s="695">
        <v>0.57528356158711713</v>
      </c>
      <c r="L31" s="696">
        <v>0.79461759913633778</v>
      </c>
      <c r="M31" s="697">
        <v>0.36681187441509133</v>
      </c>
      <c r="N31" s="695">
        <v>0.44802271093149515</v>
      </c>
      <c r="O31" s="696">
        <v>0.49668817033025364</v>
      </c>
      <c r="P31" s="697">
        <v>0.41900117945998133</v>
      </c>
      <c r="Q31" s="696">
        <v>1.2083368953784612</v>
      </c>
      <c r="R31" s="696">
        <v>2.7784040344111536</v>
      </c>
      <c r="S31" s="696">
        <v>1.112308585528704</v>
      </c>
    </row>
    <row r="32" spans="1:19" ht="15.95" customHeight="1">
      <c r="A32" s="691" t="s">
        <v>417</v>
      </c>
      <c r="B32" s="698">
        <v>5.125995040234773E-2</v>
      </c>
      <c r="C32" s="699">
        <v>8.6963189309904779E-2</v>
      </c>
      <c r="D32" s="700">
        <v>-1.1119117188757768E-2</v>
      </c>
      <c r="E32" s="698">
        <v>0.1376761065778275</v>
      </c>
      <c r="F32" s="699">
        <v>0.16820061431441191</v>
      </c>
      <c r="G32" s="700">
        <v>8.6692423543703753E-2</v>
      </c>
      <c r="H32" s="698">
        <v>0.18493833205347532</v>
      </c>
      <c r="I32" s="699">
        <v>0.20466039854591028</v>
      </c>
      <c r="J32" s="700">
        <v>3.9659905450287088E-2</v>
      </c>
      <c r="K32" s="698">
        <v>8.997169852641719E-2</v>
      </c>
      <c r="L32" s="699">
        <v>5.2813852908640067E-2</v>
      </c>
      <c r="M32" s="700">
        <v>0.1116979999520893</v>
      </c>
      <c r="N32" s="698">
        <v>0.17310872758864976</v>
      </c>
      <c r="O32" s="699">
        <v>0.1382059627685592</v>
      </c>
      <c r="P32" s="700">
        <v>0.19064333702225081</v>
      </c>
      <c r="Q32" s="701">
        <v>3.9613248586624156E-2</v>
      </c>
      <c r="R32" s="699">
        <v>-0.41094944905797542</v>
      </c>
      <c r="S32" s="701">
        <v>0.21777124836018982</v>
      </c>
    </row>
    <row r="33" spans="1:19" ht="15.95" customHeight="1">
      <c r="A33" s="684" t="s">
        <v>418</v>
      </c>
      <c r="B33" s="702"/>
      <c r="C33" s="703"/>
      <c r="D33" s="704"/>
      <c r="E33" s="702"/>
      <c r="F33" s="703"/>
      <c r="G33" s="704"/>
      <c r="H33" s="702"/>
      <c r="I33" s="703"/>
      <c r="J33" s="704"/>
      <c r="K33" s="702"/>
      <c r="L33" s="703"/>
      <c r="M33" s="704"/>
      <c r="N33" s="702"/>
      <c r="O33" s="703"/>
      <c r="P33" s="704"/>
      <c r="Q33" s="703"/>
      <c r="R33" s="703"/>
      <c r="S33" s="703"/>
    </row>
    <row r="34" spans="1:19" ht="15.95" customHeight="1">
      <c r="A34" s="248" t="s">
        <v>419</v>
      </c>
      <c r="B34" s="681">
        <v>130.34622524320832</v>
      </c>
      <c r="C34" s="682">
        <v>155.33036813340985</v>
      </c>
      <c r="D34" s="683">
        <v>86.695072413938149</v>
      </c>
      <c r="E34" s="681">
        <v>94.217884191417454</v>
      </c>
      <c r="F34" s="682">
        <v>129.06273422936735</v>
      </c>
      <c r="G34" s="683">
        <v>36.018131879696895</v>
      </c>
      <c r="H34" s="681">
        <v>49.186668927514454</v>
      </c>
      <c r="I34" s="682">
        <v>43.349317584746409</v>
      </c>
      <c r="J34" s="683">
        <v>92.186281515406392</v>
      </c>
      <c r="K34" s="681">
        <v>61.93327347034743</v>
      </c>
      <c r="L34" s="682">
        <v>46.863762923452001</v>
      </c>
      <c r="M34" s="683">
        <v>70.744460530195639</v>
      </c>
      <c r="N34" s="681">
        <v>17.38918308367116</v>
      </c>
      <c r="O34" s="682">
        <v>64.719182305260205</v>
      </c>
      <c r="P34" s="683">
        <v>-6.3886767827625759</v>
      </c>
      <c r="Q34" s="682">
        <v>1.3622162512594595E-2</v>
      </c>
      <c r="R34" s="682">
        <v>0</v>
      </c>
      <c r="S34" s="682">
        <v>1.9008532131121296E-2</v>
      </c>
    </row>
    <row r="35" spans="1:19" ht="15.95" customHeight="1">
      <c r="A35" s="705" t="s">
        <v>356</v>
      </c>
      <c r="B35" s="706">
        <v>98918.747999999992</v>
      </c>
      <c r="C35" s="707">
        <v>64354.436999999998</v>
      </c>
      <c r="D35" s="708">
        <v>34564.311000000002</v>
      </c>
      <c r="E35" s="706">
        <v>36872.663</v>
      </c>
      <c r="F35" s="707">
        <v>23338.47</v>
      </c>
      <c r="G35" s="708">
        <v>13534.192999999999</v>
      </c>
      <c r="H35" s="706">
        <v>26938.962</v>
      </c>
      <c r="I35" s="707">
        <v>23756.414000000001</v>
      </c>
      <c r="J35" s="708">
        <v>3182.5479999999998</v>
      </c>
      <c r="K35" s="706">
        <v>78826.048999999999</v>
      </c>
      <c r="L35" s="707">
        <v>28798.414000000001</v>
      </c>
      <c r="M35" s="708">
        <v>50027.635000000002</v>
      </c>
      <c r="N35" s="706">
        <v>36118.377999999997</v>
      </c>
      <c r="O35" s="707">
        <v>11886.468999999999</v>
      </c>
      <c r="P35" s="708">
        <v>24231.909</v>
      </c>
      <c r="Q35" s="707">
        <v>4828.1980000000003</v>
      </c>
      <c r="R35" s="707">
        <v>1624.2819999999999</v>
      </c>
      <c r="S35" s="707">
        <v>3203.9160000000002</v>
      </c>
    </row>
    <row r="36" spans="1:19" ht="15" customHeight="1">
      <c r="A36" s="528" t="s">
        <v>420</v>
      </c>
      <c r="B36" s="522"/>
      <c r="C36" s="522"/>
      <c r="D36" s="522"/>
      <c r="E36" s="522"/>
      <c r="F36" s="522"/>
      <c r="G36" s="522"/>
      <c r="H36" s="522"/>
      <c r="I36" s="522"/>
      <c r="J36" s="522"/>
      <c r="K36" s="522"/>
      <c r="L36" s="522"/>
      <c r="M36" s="522"/>
      <c r="N36" s="522"/>
      <c r="O36" s="522"/>
      <c r="P36" s="522"/>
      <c r="Q36" s="522"/>
      <c r="R36" s="522"/>
      <c r="S36" s="522"/>
    </row>
    <row r="37" spans="1:19" ht="15" customHeight="1">
      <c r="A37" s="528" t="s">
        <v>364</v>
      </c>
      <c r="B37" s="522"/>
      <c r="C37" s="522"/>
      <c r="D37" s="522"/>
      <c r="E37" s="522"/>
      <c r="F37" s="522"/>
      <c r="G37" s="522"/>
      <c r="H37" s="522"/>
      <c r="I37" s="522"/>
      <c r="J37" s="522"/>
      <c r="K37" s="522"/>
      <c r="L37" s="522"/>
      <c r="M37" s="522"/>
      <c r="N37" s="522"/>
      <c r="O37" s="522"/>
      <c r="P37" s="522"/>
      <c r="Q37" s="522"/>
      <c r="R37" s="522"/>
      <c r="S37" s="522"/>
    </row>
    <row r="38" spans="1:19" ht="15" customHeight="1">
      <c r="A38" s="528" t="s">
        <v>365</v>
      </c>
    </row>
    <row r="39" spans="1:19" ht="15" customHeight="1"/>
  </sheetData>
  <mergeCells count="6">
    <mergeCell ref="Q6:S6"/>
    <mergeCell ref="B6:D6"/>
    <mergeCell ref="E6:G6"/>
    <mergeCell ref="H6:J6"/>
    <mergeCell ref="K6:M6"/>
    <mergeCell ref="N6:P6"/>
  </mergeCells>
  <pageMargins left="0.55118110236220497" right="0.35433070866141703" top="0.59055118110236204" bottom="0.98425196850393704" header="0.118110236220472" footer="0.511811023622047"/>
  <pageSetup paperSize="9" scale="5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S39"/>
  <sheetViews>
    <sheetView showGridLines="0" showZeros="0" view="pageBreakPreview" zoomScale="70" zoomScaleNormal="100" zoomScaleSheetLayoutView="70" workbookViewId="0">
      <selection activeCell="A2" sqref="A2:S39"/>
    </sheetView>
  </sheetViews>
  <sheetFormatPr defaultRowHeight="12.75"/>
  <cols>
    <col min="1" max="1" width="39.42578125" style="524" customWidth="1"/>
    <col min="2" max="4" width="11.42578125" style="526" customWidth="1"/>
    <col min="5" max="9" width="11.42578125" style="524" customWidth="1"/>
    <col min="10" max="10" width="11.42578125" style="573" customWidth="1"/>
    <col min="11" max="19" width="11.42578125" style="524" customWidth="1"/>
    <col min="20" max="16384" width="9.140625" style="524"/>
  </cols>
  <sheetData>
    <row r="1" spans="1:19" s="248" customFormat="1" ht="50.1" customHeight="1">
      <c r="A1" s="247"/>
      <c r="J1" s="301"/>
    </row>
    <row r="2" spans="1:19" ht="39.950000000000003" customHeight="1">
      <c r="A2" s="249" t="s">
        <v>519</v>
      </c>
      <c r="B2" s="251"/>
      <c r="C2" s="251"/>
      <c r="D2" s="251"/>
      <c r="E2" s="251"/>
      <c r="F2" s="251"/>
      <c r="G2" s="251"/>
      <c r="H2" s="251"/>
      <c r="I2" s="251"/>
      <c r="J2" s="251"/>
      <c r="K2" s="251"/>
      <c r="L2" s="251"/>
      <c r="M2" s="251"/>
      <c r="N2" s="251"/>
      <c r="O2" s="251"/>
      <c r="P2" s="251"/>
      <c r="Q2" s="251"/>
      <c r="R2" s="252" t="s">
        <v>283</v>
      </c>
      <c r="S2" s="651"/>
    </row>
    <row r="3" spans="1:19" ht="2.1" customHeight="1">
      <c r="A3" s="652"/>
      <c r="B3" s="653"/>
      <c r="C3" s="653"/>
      <c r="D3" s="653"/>
      <c r="E3" s="653"/>
      <c r="F3" s="653"/>
      <c r="G3" s="653"/>
      <c r="H3" s="653"/>
      <c r="I3" s="653"/>
      <c r="J3" s="653"/>
      <c r="K3" s="653"/>
      <c r="L3" s="653"/>
      <c r="M3" s="653"/>
      <c r="N3" s="653"/>
      <c r="O3" s="653"/>
      <c r="P3" s="653"/>
      <c r="Q3" s="653"/>
      <c r="R3" s="653"/>
      <c r="S3" s="653"/>
    </row>
    <row r="4" spans="1:19" ht="22.5" customHeight="1">
      <c r="A4" s="654"/>
      <c r="B4" s="654"/>
      <c r="C4" s="654"/>
      <c r="D4" s="654"/>
      <c r="E4" s="654"/>
      <c r="F4" s="654"/>
      <c r="G4" s="654"/>
      <c r="H4" s="654"/>
      <c r="I4" s="654"/>
      <c r="J4" s="654"/>
      <c r="K4" s="654"/>
      <c r="L4" s="654"/>
      <c r="M4" s="654"/>
      <c r="N4" s="654"/>
      <c r="O4" s="654"/>
      <c r="P4" s="654"/>
      <c r="Q4" s="654"/>
      <c r="R4" s="654"/>
      <c r="S4" s="654"/>
    </row>
    <row r="5" spans="1:19" ht="20.100000000000001" customHeight="1">
      <c r="A5" s="655" t="s">
        <v>421</v>
      </c>
      <c r="B5" s="656"/>
      <c r="C5" s="656"/>
      <c r="D5" s="656"/>
      <c r="E5" s="656"/>
      <c r="F5" s="656"/>
      <c r="G5" s="656"/>
      <c r="H5" s="656"/>
      <c r="I5" s="656"/>
      <c r="J5" s="656"/>
      <c r="K5" s="656"/>
      <c r="L5" s="656"/>
      <c r="M5" s="656"/>
      <c r="N5" s="656"/>
      <c r="O5" s="656"/>
      <c r="P5" s="656"/>
      <c r="Q5" s="656"/>
      <c r="R5" s="656"/>
      <c r="S5" s="656"/>
    </row>
    <row r="6" spans="1:19" ht="15.95" customHeight="1">
      <c r="A6" s="657"/>
      <c r="B6" s="966" t="s">
        <v>316</v>
      </c>
      <c r="C6" s="967"/>
      <c r="D6" s="968"/>
      <c r="E6" s="966" t="s">
        <v>317</v>
      </c>
      <c r="F6" s="967"/>
      <c r="G6" s="968"/>
      <c r="H6" s="966" t="s">
        <v>318</v>
      </c>
      <c r="I6" s="967"/>
      <c r="J6" s="968"/>
      <c r="K6" s="966" t="s">
        <v>407</v>
      </c>
      <c r="L6" s="967"/>
      <c r="M6" s="968"/>
      <c r="N6" s="966" t="s">
        <v>408</v>
      </c>
      <c r="O6" s="967"/>
      <c r="P6" s="968"/>
      <c r="Q6" s="966" t="s">
        <v>422</v>
      </c>
      <c r="R6" s="967"/>
      <c r="S6" s="967"/>
    </row>
    <row r="7" spans="1:19" ht="15.95" customHeight="1">
      <c r="A7" s="657"/>
      <c r="B7" s="658"/>
      <c r="C7" s="659" t="s">
        <v>306</v>
      </c>
      <c r="D7" s="660" t="s">
        <v>310</v>
      </c>
      <c r="E7" s="658"/>
      <c r="F7" s="659" t="s">
        <v>306</v>
      </c>
      <c r="G7" s="660" t="s">
        <v>310</v>
      </c>
      <c r="H7" s="658"/>
      <c r="I7" s="659" t="s">
        <v>306</v>
      </c>
      <c r="J7" s="660" t="s">
        <v>310</v>
      </c>
      <c r="K7" s="658"/>
      <c r="L7" s="659" t="s">
        <v>306</v>
      </c>
      <c r="M7" s="660" t="s">
        <v>310</v>
      </c>
      <c r="N7" s="658"/>
      <c r="O7" s="659" t="s">
        <v>306</v>
      </c>
      <c r="P7" s="660" t="s">
        <v>310</v>
      </c>
      <c r="Q7" s="436"/>
      <c r="R7" s="436" t="s">
        <v>310</v>
      </c>
      <c r="S7" s="436" t="s">
        <v>315</v>
      </c>
    </row>
    <row r="8" spans="1:19" s="573" customFormat="1" ht="15.95" customHeight="1">
      <c r="A8" s="661" t="s">
        <v>14</v>
      </c>
      <c r="B8" s="437" t="s">
        <v>1</v>
      </c>
      <c r="C8" s="436" t="s">
        <v>260</v>
      </c>
      <c r="D8" s="435" t="s">
        <v>260</v>
      </c>
      <c r="E8" s="437" t="s">
        <v>1</v>
      </c>
      <c r="F8" s="436" t="s">
        <v>260</v>
      </c>
      <c r="G8" s="435" t="s">
        <v>260</v>
      </c>
      <c r="H8" s="437" t="s">
        <v>1</v>
      </c>
      <c r="I8" s="436" t="s">
        <v>260</v>
      </c>
      <c r="J8" s="435" t="s">
        <v>260</v>
      </c>
      <c r="K8" s="437" t="s">
        <v>1</v>
      </c>
      <c r="L8" s="436" t="s">
        <v>260</v>
      </c>
      <c r="M8" s="435" t="s">
        <v>260</v>
      </c>
      <c r="N8" s="437" t="s">
        <v>1</v>
      </c>
      <c r="O8" s="436" t="s">
        <v>260</v>
      </c>
      <c r="P8" s="435" t="s">
        <v>260</v>
      </c>
      <c r="Q8" s="436" t="s">
        <v>1</v>
      </c>
      <c r="R8" s="436" t="s">
        <v>260</v>
      </c>
      <c r="S8" s="436" t="s">
        <v>324</v>
      </c>
    </row>
    <row r="9" spans="1:19" s="573" customFormat="1" ht="15.95" customHeight="1">
      <c r="A9" s="662" t="s">
        <v>410</v>
      </c>
      <c r="B9" s="663"/>
      <c r="C9" s="664"/>
      <c r="D9" s="665"/>
      <c r="E9" s="663"/>
      <c r="F9" s="664"/>
      <c r="G9" s="665"/>
      <c r="H9" s="663"/>
      <c r="I9" s="664"/>
      <c r="J9" s="665"/>
      <c r="K9" s="663"/>
      <c r="L9" s="664"/>
      <c r="M9" s="665"/>
      <c r="N9" s="663"/>
      <c r="O9" s="664"/>
      <c r="P9" s="665"/>
      <c r="Q9" s="664"/>
      <c r="R9" s="664"/>
      <c r="S9" s="664"/>
    </row>
    <row r="10" spans="1:19" ht="15.95" customHeight="1">
      <c r="A10" s="666" t="s">
        <v>328</v>
      </c>
      <c r="B10" s="667">
        <v>1020.4180000000001</v>
      </c>
      <c r="C10" s="668">
        <v>828.21900000000005</v>
      </c>
      <c r="D10" s="669">
        <v>192.19900000000004</v>
      </c>
      <c r="E10" s="667">
        <v>535.63699999999994</v>
      </c>
      <c r="F10" s="668">
        <v>436.67799999999994</v>
      </c>
      <c r="G10" s="669">
        <v>98.958999999999975</v>
      </c>
      <c r="H10" s="667">
        <v>301.05599999999993</v>
      </c>
      <c r="I10" s="668">
        <v>284.53499999999991</v>
      </c>
      <c r="J10" s="669">
        <v>16.521000000000001</v>
      </c>
      <c r="K10" s="667">
        <v>575.97229821247174</v>
      </c>
      <c r="L10" s="668">
        <v>293.08229821247141</v>
      </c>
      <c r="M10" s="669">
        <v>282.89000000000027</v>
      </c>
      <c r="N10" s="667">
        <v>355.07100000000008</v>
      </c>
      <c r="O10" s="668">
        <v>153.74799999999999</v>
      </c>
      <c r="P10" s="669">
        <v>201.32300000000009</v>
      </c>
      <c r="Q10" s="668">
        <v>78.654000000000067</v>
      </c>
      <c r="R10" s="668">
        <v>-2.9659999999999975</v>
      </c>
      <c r="S10" s="668">
        <v>81.620000000000061</v>
      </c>
    </row>
    <row r="11" spans="1:19" ht="15.95" customHeight="1">
      <c r="A11" s="666" t="s">
        <v>3</v>
      </c>
      <c r="B11" s="670">
        <v>154.69700000000003</v>
      </c>
      <c r="C11" s="671">
        <v>117.432</v>
      </c>
      <c r="D11" s="672">
        <v>37.265000000000022</v>
      </c>
      <c r="E11" s="670">
        <v>93.868000000000023</v>
      </c>
      <c r="F11" s="671">
        <v>76.333000000000027</v>
      </c>
      <c r="G11" s="672">
        <v>17.534999999999989</v>
      </c>
      <c r="H11" s="670">
        <v>31.423000000000009</v>
      </c>
      <c r="I11" s="671">
        <v>20.237000000000009</v>
      </c>
      <c r="J11" s="672">
        <v>11.186</v>
      </c>
      <c r="K11" s="670">
        <v>184.97950225719688</v>
      </c>
      <c r="L11" s="671">
        <v>68.753502257196899</v>
      </c>
      <c r="M11" s="672">
        <v>116.22599999999998</v>
      </c>
      <c r="N11" s="670">
        <v>38.391999999999996</v>
      </c>
      <c r="O11" s="671">
        <v>15.487</v>
      </c>
      <c r="P11" s="672">
        <v>22.904999999999994</v>
      </c>
      <c r="Q11" s="671">
        <v>6.9670000000000014</v>
      </c>
      <c r="R11" s="671">
        <v>-0.16600000000000001</v>
      </c>
      <c r="S11" s="671">
        <v>7.1330000000000018</v>
      </c>
    </row>
    <row r="12" spans="1:19" ht="15.95" customHeight="1">
      <c r="A12" s="666" t="s">
        <v>336</v>
      </c>
      <c r="B12" s="670">
        <v>18.007999999999999</v>
      </c>
      <c r="C12" s="671">
        <v>1E-3</v>
      </c>
      <c r="D12" s="672">
        <v>18.006999999999998</v>
      </c>
      <c r="E12" s="670">
        <v>-18.137999999999995</v>
      </c>
      <c r="F12" s="671">
        <v>-2.726</v>
      </c>
      <c r="G12" s="672">
        <v>-15.411999999999995</v>
      </c>
      <c r="H12" s="670">
        <v>0.10400000000000001</v>
      </c>
      <c r="I12" s="671">
        <v>0.10400000000000001</v>
      </c>
      <c r="J12" s="672">
        <v>0</v>
      </c>
      <c r="K12" s="670">
        <v>4.9215065248756096</v>
      </c>
      <c r="L12" s="671">
        <v>-0.96449347512439088</v>
      </c>
      <c r="M12" s="672">
        <v>5.8860000000000001</v>
      </c>
      <c r="N12" s="670">
        <v>3.1089999999999973</v>
      </c>
      <c r="O12" s="671">
        <v>6.2069999999999999</v>
      </c>
      <c r="P12" s="672">
        <v>-3.0980000000000025</v>
      </c>
      <c r="Q12" s="671">
        <v>10.363000000000024</v>
      </c>
      <c r="R12" s="671">
        <v>4.1630000000000003</v>
      </c>
      <c r="S12" s="671">
        <v>6.2000000000000233</v>
      </c>
    </row>
    <row r="13" spans="1:19" ht="15.95" customHeight="1">
      <c r="A13" s="666" t="s">
        <v>344</v>
      </c>
      <c r="B13" s="670">
        <v>-24.248999999999981</v>
      </c>
      <c r="C13" s="671">
        <v>3.9240000000000004</v>
      </c>
      <c r="D13" s="672">
        <v>-28.172999999999981</v>
      </c>
      <c r="E13" s="670">
        <v>30.719999999999992</v>
      </c>
      <c r="F13" s="671">
        <v>24.104999999999993</v>
      </c>
      <c r="G13" s="672">
        <v>6.6150000000000002</v>
      </c>
      <c r="H13" s="670">
        <v>-16.719999999999995</v>
      </c>
      <c r="I13" s="671">
        <v>-18.831999999999997</v>
      </c>
      <c r="J13" s="672">
        <v>2.112000000000001</v>
      </c>
      <c r="K13" s="670">
        <v>-40.138577850103502</v>
      </c>
      <c r="L13" s="671">
        <v>-55.774577850103498</v>
      </c>
      <c r="M13" s="672">
        <v>15.635999999999999</v>
      </c>
      <c r="N13" s="670">
        <v>14.773000000000021</v>
      </c>
      <c r="O13" s="671">
        <v>2.5630000000000002</v>
      </c>
      <c r="P13" s="672">
        <v>12.21000000000002</v>
      </c>
      <c r="Q13" s="671">
        <v>-149.03199999999995</v>
      </c>
      <c r="R13" s="671">
        <v>-12.414000000000009</v>
      </c>
      <c r="S13" s="671">
        <v>-136.61799999999994</v>
      </c>
    </row>
    <row r="14" spans="1:19" s="526" customFormat="1" ht="15.95" customHeight="1">
      <c r="A14" s="673" t="s">
        <v>4</v>
      </c>
      <c r="B14" s="674">
        <v>1168.8740000000003</v>
      </c>
      <c r="C14" s="675">
        <v>949.57600000000002</v>
      </c>
      <c r="D14" s="676">
        <v>219.29800000000009</v>
      </c>
      <c r="E14" s="674">
        <v>642.08699999999999</v>
      </c>
      <c r="F14" s="675">
        <v>534.39</v>
      </c>
      <c r="G14" s="676">
        <v>107.69699999999997</v>
      </c>
      <c r="H14" s="674">
        <v>315.86299999999994</v>
      </c>
      <c r="I14" s="675">
        <v>286.04399999999993</v>
      </c>
      <c r="J14" s="676">
        <v>29.819000000000003</v>
      </c>
      <c r="K14" s="674">
        <v>725.73472914444062</v>
      </c>
      <c r="L14" s="675">
        <v>305.09672914444036</v>
      </c>
      <c r="M14" s="676">
        <v>420.63800000000032</v>
      </c>
      <c r="N14" s="674">
        <v>411.34500000000008</v>
      </c>
      <c r="O14" s="675">
        <v>178.00499999999997</v>
      </c>
      <c r="P14" s="676">
        <v>233.34000000000009</v>
      </c>
      <c r="Q14" s="675">
        <v>-53.04799999999986</v>
      </c>
      <c r="R14" s="675">
        <v>-11.383000000000006</v>
      </c>
      <c r="S14" s="675">
        <v>-41.664999999999864</v>
      </c>
    </row>
    <row r="15" spans="1:19" ht="15.95" customHeight="1">
      <c r="A15" s="666" t="s">
        <v>346</v>
      </c>
      <c r="B15" s="670">
        <v>745.69399999999996</v>
      </c>
      <c r="C15" s="671">
        <v>583.67899999999997</v>
      </c>
      <c r="D15" s="672">
        <v>162.01500000000001</v>
      </c>
      <c r="E15" s="670">
        <v>461.40899999999999</v>
      </c>
      <c r="F15" s="671">
        <v>371.649</v>
      </c>
      <c r="G15" s="672">
        <v>89.759999999999991</v>
      </c>
      <c r="H15" s="670">
        <v>187.02799999999999</v>
      </c>
      <c r="I15" s="671">
        <v>174.24099999999999</v>
      </c>
      <c r="J15" s="672">
        <v>12.786999999999999</v>
      </c>
      <c r="K15" s="670">
        <v>519.97472844942399</v>
      </c>
      <c r="L15" s="671">
        <v>338.35972844942404</v>
      </c>
      <c r="M15" s="672">
        <v>181.61500000000001</v>
      </c>
      <c r="N15" s="670">
        <v>204.39800000000002</v>
      </c>
      <c r="O15" s="671">
        <v>92.546000000000006</v>
      </c>
      <c r="P15" s="672">
        <v>111.852</v>
      </c>
      <c r="Q15" s="671">
        <v>185.76499999999999</v>
      </c>
      <c r="R15" s="671">
        <v>9.0530000000000008</v>
      </c>
      <c r="S15" s="671">
        <v>176.71199999999999</v>
      </c>
    </row>
    <row r="16" spans="1:19" ht="15.95" customHeight="1">
      <c r="A16" s="666" t="s">
        <v>17</v>
      </c>
      <c r="B16" s="670">
        <v>0.55300000000000005</v>
      </c>
      <c r="C16" s="671">
        <v>0.55300000000000005</v>
      </c>
      <c r="D16" s="672">
        <v>0</v>
      </c>
      <c r="E16" s="670">
        <v>5.1909999999999998</v>
      </c>
      <c r="F16" s="671">
        <v>5.3449999999999998</v>
      </c>
      <c r="G16" s="672">
        <v>-0.15400000000000003</v>
      </c>
      <c r="H16" s="670">
        <v>0</v>
      </c>
      <c r="I16" s="671">
        <v>0</v>
      </c>
      <c r="J16" s="672">
        <v>0</v>
      </c>
      <c r="K16" s="670">
        <v>5.3</v>
      </c>
      <c r="L16" s="671">
        <v>0.18099999999999999</v>
      </c>
      <c r="M16" s="672">
        <v>5.1189999999999998</v>
      </c>
      <c r="N16" s="670">
        <v>2.12</v>
      </c>
      <c r="O16" s="671">
        <v>0</v>
      </c>
      <c r="P16" s="672">
        <v>2.12</v>
      </c>
      <c r="Q16" s="671">
        <v>22.244000000000003</v>
      </c>
      <c r="R16" s="671">
        <v>14.978000000000002</v>
      </c>
      <c r="S16" s="671">
        <v>7.2660000000000009</v>
      </c>
    </row>
    <row r="17" spans="1:19" ht="15.95" customHeight="1">
      <c r="A17" s="673" t="s">
        <v>5</v>
      </c>
      <c r="B17" s="674">
        <v>746.24699999999996</v>
      </c>
      <c r="C17" s="675">
        <v>584.23199999999997</v>
      </c>
      <c r="D17" s="676">
        <v>162.01500000000001</v>
      </c>
      <c r="E17" s="674">
        <v>466.59999999999997</v>
      </c>
      <c r="F17" s="675">
        <v>376.99400000000003</v>
      </c>
      <c r="G17" s="676">
        <v>89.605999999999995</v>
      </c>
      <c r="H17" s="674">
        <v>187.02799999999999</v>
      </c>
      <c r="I17" s="675">
        <v>174.24099999999999</v>
      </c>
      <c r="J17" s="676">
        <v>12.786999999999999</v>
      </c>
      <c r="K17" s="674">
        <v>525.27472844942395</v>
      </c>
      <c r="L17" s="675">
        <v>338.54072844942402</v>
      </c>
      <c r="M17" s="676">
        <v>186.73400000000001</v>
      </c>
      <c r="N17" s="674">
        <v>206.51800000000003</v>
      </c>
      <c r="O17" s="675">
        <v>92.546000000000006</v>
      </c>
      <c r="P17" s="676">
        <v>113.97200000000001</v>
      </c>
      <c r="Q17" s="675">
        <v>208.00899999999999</v>
      </c>
      <c r="R17" s="675">
        <v>24.031000000000002</v>
      </c>
      <c r="S17" s="675">
        <v>183.97799999999998</v>
      </c>
    </row>
    <row r="18" spans="1:19" ht="15.95" customHeight="1">
      <c r="A18" s="673" t="s">
        <v>347</v>
      </c>
      <c r="B18" s="674">
        <v>422.62700000000029</v>
      </c>
      <c r="C18" s="675">
        <v>365.34400000000005</v>
      </c>
      <c r="D18" s="676">
        <v>57.283000000000072</v>
      </c>
      <c r="E18" s="674">
        <v>175.48700000000002</v>
      </c>
      <c r="F18" s="675">
        <v>157.39599999999996</v>
      </c>
      <c r="G18" s="676">
        <v>18.09099999999998</v>
      </c>
      <c r="H18" s="674">
        <v>128.83499999999995</v>
      </c>
      <c r="I18" s="675">
        <v>111.80299999999994</v>
      </c>
      <c r="J18" s="676">
        <v>17.032000000000004</v>
      </c>
      <c r="K18" s="674">
        <v>200.46000069501667</v>
      </c>
      <c r="L18" s="675">
        <v>-33.443999304983663</v>
      </c>
      <c r="M18" s="676">
        <v>233.90400000000031</v>
      </c>
      <c r="N18" s="674">
        <v>204.82700000000006</v>
      </c>
      <c r="O18" s="675">
        <v>85.458999999999961</v>
      </c>
      <c r="P18" s="676">
        <v>119.36800000000008</v>
      </c>
      <c r="Q18" s="675">
        <v>-261.05699999999985</v>
      </c>
      <c r="R18" s="675">
        <v>-35.414000000000009</v>
      </c>
      <c r="S18" s="675">
        <v>-225.64299999999986</v>
      </c>
    </row>
    <row r="19" spans="1:19" ht="15.95" customHeight="1">
      <c r="A19" s="666" t="s">
        <v>348</v>
      </c>
      <c r="B19" s="670">
        <v>293.87399999999997</v>
      </c>
      <c r="C19" s="671">
        <v>192.86099999999999</v>
      </c>
      <c r="D19" s="672">
        <v>101.01299999999998</v>
      </c>
      <c r="E19" s="670">
        <v>42.065999999999974</v>
      </c>
      <c r="F19" s="671">
        <v>41.666999999999973</v>
      </c>
      <c r="G19" s="672">
        <v>0.39899999999999958</v>
      </c>
      <c r="H19" s="670">
        <v>26.961000000000006</v>
      </c>
      <c r="I19" s="671">
        <v>25.857000000000006</v>
      </c>
      <c r="J19" s="672">
        <v>1.104000000000001</v>
      </c>
      <c r="K19" s="670">
        <v>228.34017200000005</v>
      </c>
      <c r="L19" s="671">
        <v>52.931172000000004</v>
      </c>
      <c r="M19" s="672">
        <v>175.40900000000005</v>
      </c>
      <c r="N19" s="670">
        <v>-2.7069999999999999</v>
      </c>
      <c r="O19" s="671">
        <v>0.44900000000000001</v>
      </c>
      <c r="P19" s="672">
        <v>-3.1559999999999997</v>
      </c>
      <c r="Q19" s="671">
        <v>-1E-3</v>
      </c>
      <c r="R19" s="671">
        <v>0</v>
      </c>
      <c r="S19" s="671">
        <v>-1E-3</v>
      </c>
    </row>
    <row r="20" spans="1:19" s="526" customFormat="1" ht="15.95" customHeight="1">
      <c r="A20" s="677" t="s">
        <v>6</v>
      </c>
      <c r="B20" s="678">
        <v>128.75300000000033</v>
      </c>
      <c r="C20" s="679">
        <v>172.48300000000006</v>
      </c>
      <c r="D20" s="680">
        <v>-43.729999999999905</v>
      </c>
      <c r="E20" s="678">
        <v>133.42100000000005</v>
      </c>
      <c r="F20" s="679">
        <v>115.72899999999998</v>
      </c>
      <c r="G20" s="680">
        <v>17.691999999999979</v>
      </c>
      <c r="H20" s="678">
        <v>101.87399999999994</v>
      </c>
      <c r="I20" s="679">
        <v>85.945999999999941</v>
      </c>
      <c r="J20" s="680">
        <v>15.928000000000003</v>
      </c>
      <c r="K20" s="678">
        <v>-27.880171304983378</v>
      </c>
      <c r="L20" s="679">
        <v>-86.375171304983667</v>
      </c>
      <c r="M20" s="680">
        <v>58.49500000000026</v>
      </c>
      <c r="N20" s="678">
        <v>207.53400000000005</v>
      </c>
      <c r="O20" s="679">
        <v>85.009999999999962</v>
      </c>
      <c r="P20" s="680">
        <v>122.52400000000009</v>
      </c>
      <c r="Q20" s="679">
        <v>-261.05599999999987</v>
      </c>
      <c r="R20" s="679">
        <v>-35.414000000000009</v>
      </c>
      <c r="S20" s="679">
        <v>-225.64199999999985</v>
      </c>
    </row>
    <row r="21" spans="1:19" s="526" customFormat="1" ht="15.95" customHeight="1">
      <c r="A21" s="607" t="s">
        <v>411</v>
      </c>
      <c r="B21" s="670">
        <v>172.48300000000006</v>
      </c>
      <c r="C21" s="671">
        <v>172.48300000000006</v>
      </c>
      <c r="D21" s="672"/>
      <c r="E21" s="670">
        <v>115.72899999999998</v>
      </c>
      <c r="F21" s="671">
        <v>115.72899999999998</v>
      </c>
      <c r="G21" s="672"/>
      <c r="H21" s="670">
        <v>85.945999999999941</v>
      </c>
      <c r="I21" s="671">
        <v>85.945999999999941</v>
      </c>
      <c r="J21" s="672"/>
      <c r="K21" s="670">
        <v>-86.375171304983667</v>
      </c>
      <c r="L21" s="671">
        <v>-86.375171304983667</v>
      </c>
      <c r="M21" s="672"/>
      <c r="N21" s="670">
        <v>85.009999999999962</v>
      </c>
      <c r="O21" s="671">
        <v>85.009999999999962</v>
      </c>
      <c r="P21" s="672"/>
      <c r="Q21" s="671">
        <v>0</v>
      </c>
      <c r="R21" s="671"/>
      <c r="S21" s="671"/>
    </row>
    <row r="22" spans="1:19" s="526" customFormat="1" ht="15.95" customHeight="1">
      <c r="A22" s="607" t="s">
        <v>412</v>
      </c>
      <c r="B22" s="681">
        <v>-43.729999999999905</v>
      </c>
      <c r="C22" s="682"/>
      <c r="D22" s="683">
        <v>-43.729999999999905</v>
      </c>
      <c r="E22" s="681">
        <v>17.691999999999979</v>
      </c>
      <c r="F22" s="682"/>
      <c r="G22" s="683">
        <v>17.691999999999979</v>
      </c>
      <c r="H22" s="681">
        <v>15.928000000000003</v>
      </c>
      <c r="I22" s="682"/>
      <c r="J22" s="683">
        <v>15.928000000000003</v>
      </c>
      <c r="K22" s="681">
        <v>58.49500000000026</v>
      </c>
      <c r="L22" s="682"/>
      <c r="M22" s="683">
        <v>58.49500000000026</v>
      </c>
      <c r="N22" s="681">
        <v>122.52400000000009</v>
      </c>
      <c r="O22" s="682"/>
      <c r="P22" s="683">
        <v>122.52400000000009</v>
      </c>
      <c r="Q22" s="682">
        <v>-35.414000000000009</v>
      </c>
      <c r="R22" s="682">
        <v>-35.414000000000009</v>
      </c>
      <c r="S22" s="682"/>
    </row>
    <row r="23" spans="1:19" s="526" customFormat="1" ht="15.95" customHeight="1">
      <c r="A23" s="607" t="s">
        <v>413</v>
      </c>
      <c r="B23" s="681"/>
      <c r="C23" s="682"/>
      <c r="D23" s="683"/>
      <c r="E23" s="681"/>
      <c r="F23" s="682"/>
      <c r="G23" s="683"/>
      <c r="H23" s="681"/>
      <c r="I23" s="682"/>
      <c r="J23" s="683"/>
      <c r="K23" s="681"/>
      <c r="L23" s="682"/>
      <c r="M23" s="683"/>
      <c r="N23" s="681"/>
      <c r="O23" s="682"/>
      <c r="P23" s="683"/>
      <c r="Q23" s="682">
        <v>-225.64199999999985</v>
      </c>
      <c r="R23" s="682"/>
      <c r="S23" s="682">
        <v>-225.64199999999985</v>
      </c>
    </row>
    <row r="24" spans="1:19" s="526" customFormat="1" ht="15.95" customHeight="1">
      <c r="A24" s="677" t="s">
        <v>6</v>
      </c>
      <c r="B24" s="678">
        <v>128.75300000000016</v>
      </c>
      <c r="C24" s="679">
        <v>172.48300000000006</v>
      </c>
      <c r="D24" s="680">
        <v>-43.729999999999905</v>
      </c>
      <c r="E24" s="678">
        <v>133.42099999999996</v>
      </c>
      <c r="F24" s="679">
        <v>115.72899999999998</v>
      </c>
      <c r="G24" s="680">
        <v>17.691999999999979</v>
      </c>
      <c r="H24" s="678">
        <v>101.87399999999994</v>
      </c>
      <c r="I24" s="679">
        <v>85.945999999999941</v>
      </c>
      <c r="J24" s="680">
        <v>15.928000000000003</v>
      </c>
      <c r="K24" s="678">
        <v>-27.880171304983406</v>
      </c>
      <c r="L24" s="679">
        <v>-86.375171304983667</v>
      </c>
      <c r="M24" s="680">
        <v>58.49500000000026</v>
      </c>
      <c r="N24" s="678">
        <v>207.53400000000005</v>
      </c>
      <c r="O24" s="679">
        <v>85.009999999999962</v>
      </c>
      <c r="P24" s="680">
        <v>122.52400000000009</v>
      </c>
      <c r="Q24" s="679">
        <v>-261.05599999999987</v>
      </c>
      <c r="R24" s="679">
        <v>-35.414000000000009</v>
      </c>
      <c r="S24" s="679">
        <v>-225.64199999999985</v>
      </c>
    </row>
    <row r="25" spans="1:19" s="526" customFormat="1" ht="15.95" customHeight="1">
      <c r="A25" s="684" t="s">
        <v>414</v>
      </c>
      <c r="B25" s="685"/>
      <c r="C25" s="686"/>
      <c r="D25" s="687"/>
      <c r="E25" s="685"/>
      <c r="F25" s="686"/>
      <c r="G25" s="687"/>
      <c r="H25" s="685"/>
      <c r="I25" s="686"/>
      <c r="J25" s="687"/>
      <c r="K25" s="685"/>
      <c r="L25" s="686"/>
      <c r="M25" s="687"/>
      <c r="N25" s="685"/>
      <c r="O25" s="686"/>
      <c r="P25" s="687"/>
      <c r="Q25" s="686"/>
      <c r="R25" s="686"/>
      <c r="S25" s="686"/>
    </row>
    <row r="26" spans="1:19" s="526" customFormat="1" ht="15.95" customHeight="1">
      <c r="A26" s="301" t="s">
        <v>370</v>
      </c>
      <c r="B26" s="688">
        <v>143.58600000000001</v>
      </c>
      <c r="C26" s="689">
        <v>143.58600000000001</v>
      </c>
      <c r="D26" s="690">
        <v>0</v>
      </c>
      <c r="E26" s="688">
        <v>30.641999999999999</v>
      </c>
      <c r="F26" s="689">
        <v>30.641999999999999</v>
      </c>
      <c r="G26" s="690">
        <v>0</v>
      </c>
      <c r="H26" s="688">
        <v>59.938000000000002</v>
      </c>
      <c r="I26" s="689">
        <v>59.938000000000002</v>
      </c>
      <c r="J26" s="690">
        <v>0</v>
      </c>
      <c r="K26" s="688">
        <v>28.338999999999999</v>
      </c>
      <c r="L26" s="689">
        <v>28.338999999999999</v>
      </c>
      <c r="M26" s="690">
        <v>0</v>
      </c>
      <c r="N26" s="688">
        <v>30.141999999999999</v>
      </c>
      <c r="O26" s="689">
        <v>30.141999999999999</v>
      </c>
      <c r="P26" s="690">
        <v>0</v>
      </c>
      <c r="Q26" s="689">
        <v>0</v>
      </c>
      <c r="R26" s="689">
        <v>0</v>
      </c>
      <c r="S26" s="689">
        <v>0</v>
      </c>
    </row>
    <row r="27" spans="1:19" s="526" customFormat="1" ht="15.95" customHeight="1">
      <c r="A27" s="301" t="s">
        <v>398</v>
      </c>
      <c r="B27" s="688">
        <v>76.963999999999999</v>
      </c>
      <c r="C27" s="689">
        <v>38.494</v>
      </c>
      <c r="D27" s="690">
        <v>38.47</v>
      </c>
      <c r="E27" s="688">
        <v>42.982999999999997</v>
      </c>
      <c r="F27" s="689">
        <v>33.204999999999998</v>
      </c>
      <c r="G27" s="690">
        <v>9.7780000000000005</v>
      </c>
      <c r="H27" s="688">
        <v>7.3810000000000002</v>
      </c>
      <c r="I27" s="689">
        <v>3.895</v>
      </c>
      <c r="J27" s="690">
        <v>3.4860000000000002</v>
      </c>
      <c r="K27" s="688">
        <v>61.781999999999996</v>
      </c>
      <c r="L27" s="689">
        <v>15.007999999999999</v>
      </c>
      <c r="M27" s="690">
        <v>46.774000000000001</v>
      </c>
      <c r="N27" s="688">
        <v>31.097000000000001</v>
      </c>
      <c r="O27" s="689">
        <v>3.9340000000000002</v>
      </c>
      <c r="P27" s="690">
        <v>27.163</v>
      </c>
      <c r="Q27" s="689">
        <v>2.3E-2</v>
      </c>
      <c r="R27" s="689">
        <v>2.3E-2</v>
      </c>
      <c r="S27" s="689">
        <v>0</v>
      </c>
    </row>
    <row r="28" spans="1:19" s="526" customFormat="1" ht="15.95" customHeight="1">
      <c r="A28" s="301" t="s">
        <v>415</v>
      </c>
      <c r="B28" s="688">
        <v>151.66200000000001</v>
      </c>
      <c r="C28" s="689">
        <v>115.78</v>
      </c>
      <c r="D28" s="690">
        <v>35.881999999999998</v>
      </c>
      <c r="E28" s="688">
        <v>86.667999999999992</v>
      </c>
      <c r="F28" s="689">
        <v>74.581999999999994</v>
      </c>
      <c r="G28" s="690">
        <v>12.086</v>
      </c>
      <c r="H28" s="688">
        <v>97.305000000000007</v>
      </c>
      <c r="I28" s="689">
        <v>96.697000000000003</v>
      </c>
      <c r="J28" s="690">
        <v>0.60799999999999998</v>
      </c>
      <c r="K28" s="688">
        <v>97.701000000000008</v>
      </c>
      <c r="L28" s="689">
        <v>81.031000000000006</v>
      </c>
      <c r="M28" s="690">
        <v>16.670000000000002</v>
      </c>
      <c r="N28" s="688">
        <v>29.384999999999998</v>
      </c>
      <c r="O28" s="689">
        <v>26.652999999999999</v>
      </c>
      <c r="P28" s="690">
        <v>2.7320000000000002</v>
      </c>
      <c r="Q28" s="689">
        <v>0</v>
      </c>
      <c r="R28" s="689">
        <v>0</v>
      </c>
      <c r="S28" s="689">
        <v>0</v>
      </c>
    </row>
    <row r="29" spans="1:19" s="526" customFormat="1" ht="15.95" customHeight="1">
      <c r="A29" s="691" t="s">
        <v>416</v>
      </c>
      <c r="B29" s="692">
        <v>15.978999999999999</v>
      </c>
      <c r="C29" s="693">
        <v>15.978999999999999</v>
      </c>
      <c r="D29" s="694">
        <v>0</v>
      </c>
      <c r="E29" s="692">
        <v>27.295999999999999</v>
      </c>
      <c r="F29" s="693">
        <v>27.295999999999999</v>
      </c>
      <c r="G29" s="694">
        <v>0</v>
      </c>
      <c r="H29" s="692">
        <v>6.1230000000000002</v>
      </c>
      <c r="I29" s="693">
        <v>6.1230000000000002</v>
      </c>
      <c r="J29" s="694">
        <v>0</v>
      </c>
      <c r="K29" s="692">
        <v>6.64</v>
      </c>
      <c r="L29" s="693">
        <v>6.444</v>
      </c>
      <c r="M29" s="694">
        <v>0.19600000000000001</v>
      </c>
      <c r="N29" s="692">
        <v>0.44400000000000001</v>
      </c>
      <c r="O29" s="693">
        <v>0.44400000000000001</v>
      </c>
      <c r="P29" s="694">
        <v>0</v>
      </c>
      <c r="Q29" s="693">
        <v>0</v>
      </c>
      <c r="R29" s="693">
        <v>0</v>
      </c>
      <c r="S29" s="693">
        <v>0</v>
      </c>
    </row>
    <row r="30" spans="1:19" ht="15.95" customHeight="1">
      <c r="A30" s="684" t="s">
        <v>423</v>
      </c>
      <c r="B30" s="667"/>
      <c r="C30" s="668"/>
      <c r="D30" s="669"/>
      <c r="E30" s="667"/>
      <c r="F30" s="668"/>
      <c r="G30" s="669"/>
      <c r="H30" s="667"/>
      <c r="I30" s="668"/>
      <c r="J30" s="669"/>
      <c r="K30" s="667"/>
      <c r="L30" s="668"/>
      <c r="M30" s="669"/>
      <c r="N30" s="667"/>
      <c r="O30" s="668"/>
      <c r="P30" s="669"/>
      <c r="Q30" s="668"/>
      <c r="R30" s="668"/>
      <c r="S30" s="668"/>
    </row>
    <row r="31" spans="1:19" ht="15.95" customHeight="1">
      <c r="A31" s="248" t="s">
        <v>351</v>
      </c>
      <c r="B31" s="695">
        <v>0.63843237166709144</v>
      </c>
      <c r="C31" s="696">
        <v>0.61525565094315771</v>
      </c>
      <c r="D31" s="697">
        <v>0.73878922744393449</v>
      </c>
      <c r="E31" s="695">
        <v>0.726692800196858</v>
      </c>
      <c r="F31" s="696">
        <v>0.7054660453975562</v>
      </c>
      <c r="G31" s="697">
        <v>0.83201946200915544</v>
      </c>
      <c r="H31" s="695">
        <v>0.59211746864938286</v>
      </c>
      <c r="I31" s="696">
        <v>0.60914055180321924</v>
      </c>
      <c r="J31" s="697">
        <v>0.42882055065562219</v>
      </c>
      <c r="K31" s="695">
        <v>0.72378337063828213</v>
      </c>
      <c r="L31" s="696">
        <v>1.1096176920636551</v>
      </c>
      <c r="M31" s="697">
        <v>0.44393041047171172</v>
      </c>
      <c r="N31" s="695">
        <v>0.5020554522359576</v>
      </c>
      <c r="O31" s="696">
        <v>0.51990674419257898</v>
      </c>
      <c r="P31" s="697">
        <v>0.48843747321505082</v>
      </c>
      <c r="Q31" s="696" t="s">
        <v>352</v>
      </c>
      <c r="R31" s="696" t="s">
        <v>352</v>
      </c>
      <c r="S31" s="696" t="s">
        <v>352</v>
      </c>
    </row>
    <row r="32" spans="1:19" ht="15.95" customHeight="1">
      <c r="A32" s="691" t="s">
        <v>424</v>
      </c>
      <c r="B32" s="698">
        <v>4.3844246404932202E-2</v>
      </c>
      <c r="C32" s="699">
        <v>0.10450690082290867</v>
      </c>
      <c r="D32" s="700">
        <v>-5.3447851197874437E-2</v>
      </c>
      <c r="E32" s="698">
        <v>0.13570217701622778</v>
      </c>
      <c r="F32" s="699">
        <v>0.16919944064634579</v>
      </c>
      <c r="G32" s="700">
        <v>9.0968988177851928E-2</v>
      </c>
      <c r="H32" s="698">
        <v>9.58234144939486E-2</v>
      </c>
      <c r="I32" s="699">
        <v>9.1310069855010528E-2</v>
      </c>
      <c r="J32" s="700">
        <v>0.13406419101107561</v>
      </c>
      <c r="K32" s="698">
        <v>-3.6272508495504382E-2</v>
      </c>
      <c r="L32" s="699">
        <v>-0.10209117518089426</v>
      </c>
      <c r="M32" s="700">
        <v>7.6019670418796779E-3</v>
      </c>
      <c r="N32" s="698">
        <v>0.13424778634865139</v>
      </c>
      <c r="O32" s="699">
        <v>0.12949638394698118</v>
      </c>
      <c r="P32" s="700">
        <v>0.13730792010350507</v>
      </c>
      <c r="Q32" s="701">
        <v>-0.74604428891267693</v>
      </c>
      <c r="R32" s="699">
        <v>-0.30819924824734229</v>
      </c>
      <c r="S32" s="701">
        <v>-0.85708560121701916</v>
      </c>
    </row>
    <row r="33" spans="1:19" ht="15.95" customHeight="1">
      <c r="A33" s="684" t="s">
        <v>425</v>
      </c>
      <c r="B33" s="702"/>
      <c r="C33" s="703"/>
      <c r="D33" s="704"/>
      <c r="E33" s="702"/>
      <c r="F33" s="703"/>
      <c r="G33" s="704"/>
      <c r="H33" s="702"/>
      <c r="I33" s="703"/>
      <c r="J33" s="704"/>
      <c r="K33" s="702"/>
      <c r="L33" s="703"/>
      <c r="M33" s="704"/>
      <c r="N33" s="702"/>
      <c r="O33" s="703"/>
      <c r="P33" s="704"/>
      <c r="Q33" s="703"/>
      <c r="R33" s="703"/>
      <c r="S33" s="703"/>
    </row>
    <row r="34" spans="1:19" ht="15.95" customHeight="1">
      <c r="A34" s="248" t="s">
        <v>419</v>
      </c>
      <c r="B34" s="681">
        <v>143.83759481125981</v>
      </c>
      <c r="C34" s="682">
        <v>153.25363757722997</v>
      </c>
      <c r="D34" s="683">
        <v>128.73593860105129</v>
      </c>
      <c r="E34" s="681">
        <v>47.539497479676832</v>
      </c>
      <c r="F34" s="682">
        <v>82.349617378739694</v>
      </c>
      <c r="G34" s="683">
        <v>1.0530834213294711</v>
      </c>
      <c r="H34" s="681">
        <v>43.256510308436212</v>
      </c>
      <c r="I34" s="682">
        <v>46.381511791627609</v>
      </c>
      <c r="J34" s="683">
        <v>16.778921536813012</v>
      </c>
      <c r="K34" s="681">
        <v>114.50579271226053</v>
      </c>
      <c r="L34" s="682">
        <v>66.362720788358999</v>
      </c>
      <c r="M34" s="683">
        <v>146.59778329475296</v>
      </c>
      <c r="N34" s="681">
        <v>-2.4133612094792163</v>
      </c>
      <c r="O34" s="682">
        <v>1.0218248285155977</v>
      </c>
      <c r="P34" s="683">
        <v>-4.6257877438798261</v>
      </c>
      <c r="Q34" s="682">
        <v>-3.7022509387213444E-3</v>
      </c>
      <c r="R34" s="682">
        <v>0</v>
      </c>
      <c r="S34" s="682">
        <v>-4.6411739926193706E-3</v>
      </c>
    </row>
    <row r="35" spans="1:19" ht="15.95" customHeight="1">
      <c r="A35" s="705" t="s">
        <v>356</v>
      </c>
      <c r="B35" s="706">
        <v>80826.600999999995</v>
      </c>
      <c r="C35" s="707">
        <v>50865.286999999997</v>
      </c>
      <c r="D35" s="708">
        <v>29961.313999999998</v>
      </c>
      <c r="E35" s="706">
        <v>34691.442999999999</v>
      </c>
      <c r="F35" s="707">
        <v>20118.523000000001</v>
      </c>
      <c r="G35" s="708">
        <v>14572.92</v>
      </c>
      <c r="H35" s="706">
        <v>25279.168999999998</v>
      </c>
      <c r="I35" s="707">
        <v>22605.498</v>
      </c>
      <c r="J35" s="708">
        <v>2673.6709999999998</v>
      </c>
      <c r="K35" s="706">
        <v>80243.018070355174</v>
      </c>
      <c r="L35" s="707">
        <v>32278.920070355169</v>
      </c>
      <c r="M35" s="708">
        <v>47964.097999999998</v>
      </c>
      <c r="N35" s="706">
        <v>43876.701000000001</v>
      </c>
      <c r="O35" s="707">
        <v>17444.72</v>
      </c>
      <c r="P35" s="708">
        <v>26431.981</v>
      </c>
      <c r="Q35" s="707">
        <v>10718.833000000001</v>
      </c>
      <c r="R35" s="707">
        <v>2121.4490000000001</v>
      </c>
      <c r="S35" s="707">
        <v>8597.384</v>
      </c>
    </row>
    <row r="36" spans="1:19" ht="15" customHeight="1">
      <c r="A36" s="528" t="s">
        <v>363</v>
      </c>
      <c r="B36" s="522"/>
      <c r="C36" s="522"/>
      <c r="D36" s="522"/>
      <c r="E36" s="522"/>
      <c r="F36" s="522"/>
      <c r="G36" s="522"/>
      <c r="H36" s="522"/>
      <c r="I36" s="522"/>
      <c r="J36" s="522"/>
      <c r="K36" s="522"/>
      <c r="L36" s="522"/>
      <c r="M36" s="522"/>
      <c r="N36" s="522"/>
      <c r="O36" s="522"/>
      <c r="P36" s="522"/>
      <c r="Q36" s="522"/>
      <c r="R36" s="522"/>
      <c r="S36" s="522"/>
    </row>
    <row r="37" spans="1:19" ht="15" customHeight="1">
      <c r="A37" s="528" t="s">
        <v>426</v>
      </c>
      <c r="B37" s="522"/>
      <c r="C37" s="522"/>
      <c r="D37" s="522"/>
      <c r="E37" s="522"/>
      <c r="F37" s="522"/>
      <c r="G37" s="522"/>
      <c r="H37" s="522"/>
      <c r="I37" s="522"/>
      <c r="J37" s="522"/>
      <c r="K37" s="522"/>
      <c r="L37" s="522"/>
      <c r="M37" s="522"/>
      <c r="N37" s="522"/>
      <c r="O37" s="522"/>
      <c r="P37" s="522"/>
      <c r="Q37" s="522"/>
      <c r="R37" s="522"/>
      <c r="S37" s="522"/>
    </row>
    <row r="38" spans="1:19" ht="15" customHeight="1">
      <c r="A38" s="528" t="s">
        <v>427</v>
      </c>
      <c r="B38" s="522"/>
      <c r="C38" s="522"/>
      <c r="D38" s="522"/>
      <c r="E38" s="522"/>
      <c r="F38" s="522"/>
      <c r="G38" s="522"/>
      <c r="H38" s="522"/>
      <c r="I38" s="522"/>
      <c r="J38" s="522"/>
      <c r="K38" s="522"/>
      <c r="L38" s="522"/>
      <c r="M38" s="522"/>
      <c r="N38" s="522"/>
      <c r="O38" s="522"/>
      <c r="P38" s="522"/>
      <c r="Q38" s="522"/>
      <c r="R38" s="522"/>
      <c r="S38" s="522"/>
    </row>
    <row r="39" spans="1:19" ht="15" customHeight="1">
      <c r="A39" s="528" t="s">
        <v>428</v>
      </c>
    </row>
  </sheetData>
  <mergeCells count="6">
    <mergeCell ref="Q6:S6"/>
    <mergeCell ref="B6:D6"/>
    <mergeCell ref="E6:G6"/>
    <mergeCell ref="H6:J6"/>
    <mergeCell ref="K6:M6"/>
    <mergeCell ref="N6:P6"/>
  </mergeCells>
  <pageMargins left="0.55118110236220497" right="0.35433070866141703" top="0.59055118110236204" bottom="0.98425196850393704" header="0.118110236220472" footer="0.511811023622047"/>
  <pageSetup paperSize="9" scale="56"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36"/>
  <sheetViews>
    <sheetView showGridLines="0" view="pageBreakPreview" zoomScale="70" zoomScaleNormal="85" zoomScaleSheetLayoutView="70" workbookViewId="0">
      <selection activeCell="A16" sqref="A16"/>
    </sheetView>
  </sheetViews>
  <sheetFormatPr defaultRowHeight="12.75"/>
  <cols>
    <col min="1" max="1" width="60.7109375" style="11" customWidth="1"/>
    <col min="2" max="2" width="54.28515625" style="11" customWidth="1"/>
    <col min="3" max="3" width="68" style="2" customWidth="1"/>
    <col min="4" max="4" width="27.7109375" style="2" customWidth="1"/>
    <col min="5" max="16384" width="9.140625" style="11"/>
  </cols>
  <sheetData>
    <row r="1" spans="1:34" s="10" customFormat="1" ht="50.1" customHeight="1">
      <c r="A1" s="9"/>
      <c r="B1" s="9"/>
      <c r="C1" s="9"/>
      <c r="D1" s="9"/>
      <c r="J1" s="4"/>
    </row>
    <row r="2" spans="1:34" ht="39.950000000000003" customHeight="1">
      <c r="A2" s="1" t="s">
        <v>32</v>
      </c>
    </row>
    <row r="3" spans="1:34" ht="2.1" customHeight="1">
      <c r="A3" s="160"/>
      <c r="B3" s="161"/>
      <c r="C3" s="161"/>
      <c r="D3" s="161"/>
    </row>
    <row r="4" spans="1:34" s="5" customFormat="1" ht="20.100000000000001" customHeight="1">
      <c r="A4" s="40"/>
      <c r="B4" s="40"/>
      <c r="C4" s="40"/>
      <c r="D4" s="40"/>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s="5" customFormat="1" ht="20.100000000000001" customHeight="1">
      <c r="A5" s="38" t="s">
        <v>19</v>
      </c>
      <c r="B5" s="38" t="s">
        <v>20</v>
      </c>
      <c r="C5" s="38" t="s">
        <v>279</v>
      </c>
      <c r="D5" s="38" t="s">
        <v>280</v>
      </c>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s="5" customFormat="1" ht="15.95" customHeight="1">
      <c r="A6" s="42"/>
      <c r="B6" s="42"/>
      <c r="C6" s="42"/>
      <c r="D6" s="42"/>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s="5" customFormat="1" ht="15.95" customHeight="1">
      <c r="A7" s="168" t="s">
        <v>238</v>
      </c>
      <c r="B7" s="168" t="s">
        <v>511</v>
      </c>
      <c r="C7" s="168" t="s">
        <v>296</v>
      </c>
      <c r="D7" s="168" t="s">
        <v>236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s="35" customFormat="1" ht="15.95" customHeight="1">
      <c r="A8" s="168" t="s">
        <v>239</v>
      </c>
      <c r="B8" s="168" t="s">
        <v>509</v>
      </c>
      <c r="C8" s="168" t="s">
        <v>297</v>
      </c>
      <c r="D8" s="168" t="s">
        <v>237</v>
      </c>
    </row>
    <row r="9" spans="1:34" s="5" customFormat="1" ht="15.95" customHeight="1">
      <c r="A9" s="168" t="s">
        <v>241</v>
      </c>
      <c r="B9" s="168" t="s">
        <v>510</v>
      </c>
      <c r="C9" s="168" t="s">
        <v>298</v>
      </c>
      <c r="D9" s="168"/>
    </row>
    <row r="10" spans="1:34" s="5" customFormat="1" ht="15.95" customHeight="1">
      <c r="A10" s="168" t="s">
        <v>243</v>
      </c>
      <c r="B10" s="168" t="s">
        <v>240</v>
      </c>
      <c r="C10" s="168" t="s">
        <v>526</v>
      </c>
      <c r="D10" s="168"/>
    </row>
    <row r="11" spans="1:34" s="5" customFormat="1" ht="15.95" customHeight="1">
      <c r="A11" s="168" t="s">
        <v>244</v>
      </c>
      <c r="B11" s="168" t="s">
        <v>242</v>
      </c>
      <c r="D11" s="168"/>
    </row>
    <row r="12" spans="1:34" s="5" customFormat="1" ht="15.95" customHeight="1">
      <c r="A12" s="168" t="s">
        <v>245</v>
      </c>
      <c r="B12" s="168" t="s">
        <v>513</v>
      </c>
      <c r="D12" s="168"/>
    </row>
    <row r="13" spans="1:34" s="5" customFormat="1" ht="15.95" customHeight="1">
      <c r="A13" s="168" t="s">
        <v>246</v>
      </c>
      <c r="B13" s="168" t="s">
        <v>512</v>
      </c>
      <c r="C13" s="168"/>
      <c r="D13" s="168"/>
    </row>
    <row r="14" spans="1:34" s="5" customFormat="1" ht="15.95" customHeight="1">
      <c r="A14" s="168" t="s">
        <v>247</v>
      </c>
      <c r="B14" s="168" t="s">
        <v>514</v>
      </c>
      <c r="C14" s="168"/>
      <c r="D14" s="168"/>
    </row>
    <row r="15" spans="1:34" s="5" customFormat="1" ht="15.95" customHeight="1">
      <c r="A15" s="168" t="s">
        <v>248</v>
      </c>
      <c r="B15" s="169"/>
      <c r="C15" s="171"/>
      <c r="D15" s="171"/>
    </row>
    <row r="16" spans="1:34" s="5" customFormat="1" ht="15.95" customHeight="1">
      <c r="A16" s="168" t="s">
        <v>299</v>
      </c>
      <c r="B16" s="169"/>
      <c r="C16" s="170"/>
      <c r="D16" s="170"/>
    </row>
    <row r="17" spans="1:4" s="5" customFormat="1" ht="15.95" customHeight="1">
      <c r="A17" s="168"/>
      <c r="B17" s="169"/>
      <c r="C17" s="169"/>
      <c r="D17" s="169"/>
    </row>
    <row r="18" spans="1:4" s="5" customFormat="1" ht="15.95" customHeight="1">
      <c r="A18" s="168"/>
      <c r="B18" s="172"/>
      <c r="C18" s="169"/>
      <c r="D18" s="169"/>
    </row>
    <row r="19" spans="1:4" s="5" customFormat="1" ht="15.95" customHeight="1">
      <c r="A19" s="173"/>
      <c r="B19" s="169"/>
      <c r="C19" s="169"/>
      <c r="D19" s="169"/>
    </row>
    <row r="20" spans="1:4" s="5" customFormat="1" ht="15.95" customHeight="1">
      <c r="A20" s="46"/>
      <c r="B20" s="45"/>
      <c r="C20" s="45"/>
      <c r="D20" s="45"/>
    </row>
    <row r="21" spans="1:4" s="5" customFormat="1" ht="15.95" customHeight="1">
      <c r="A21" s="47"/>
      <c r="B21" s="45"/>
      <c r="C21" s="45"/>
      <c r="D21" s="45"/>
    </row>
    <row r="22" spans="1:4" s="5" customFormat="1" ht="15.95" customHeight="1">
      <c r="A22" s="46"/>
      <c r="B22" s="45"/>
      <c r="C22" s="45"/>
      <c r="D22" s="45"/>
    </row>
    <row r="23" spans="1:4" s="5" customFormat="1" ht="15.95" customHeight="1">
      <c r="A23" s="46"/>
      <c r="B23" s="45"/>
      <c r="C23" s="48"/>
      <c r="D23" s="48"/>
    </row>
    <row r="24" spans="1:4" s="5" customFormat="1" ht="15.95" customHeight="1">
      <c r="A24" s="46"/>
      <c r="B24" s="45"/>
      <c r="C24" s="48"/>
      <c r="D24" s="48"/>
    </row>
    <row r="25" spans="1:4" s="5" customFormat="1" ht="15.95" customHeight="1">
      <c r="A25" s="46"/>
      <c r="B25" s="45"/>
      <c r="C25" s="49"/>
      <c r="D25" s="49"/>
    </row>
    <row r="26" spans="1:4" s="5" customFormat="1" ht="15.95" customHeight="1">
      <c r="A26" s="50"/>
      <c r="B26" s="45"/>
      <c r="C26" s="49"/>
      <c r="D26" s="49"/>
    </row>
    <row r="27" spans="1:4" s="5" customFormat="1" ht="15.95" customHeight="1">
      <c r="A27" s="50"/>
      <c r="B27" s="44"/>
      <c r="C27" s="49"/>
      <c r="D27" s="49"/>
    </row>
    <row r="28" spans="1:4" s="5" customFormat="1" ht="15.95" customHeight="1">
      <c r="A28" s="46"/>
      <c r="B28" s="45"/>
      <c r="C28" s="45"/>
      <c r="D28" s="45"/>
    </row>
    <row r="29" spans="1:4" s="5" customFormat="1" ht="15.95" customHeight="1">
      <c r="A29" s="46"/>
      <c r="B29" s="45"/>
      <c r="C29" s="45"/>
      <c r="D29" s="45"/>
    </row>
    <row r="30" spans="1:4" s="5" customFormat="1" ht="15.95" customHeight="1">
      <c r="A30" s="47"/>
      <c r="B30" s="45"/>
      <c r="C30" s="45"/>
      <c r="D30" s="45"/>
    </row>
    <row r="31" spans="1:4" s="5" customFormat="1" ht="15.95" customHeight="1">
      <c r="A31" s="46"/>
      <c r="B31" s="45"/>
      <c r="C31" s="45"/>
      <c r="D31" s="45"/>
    </row>
    <row r="32" spans="1:4" s="5" customFormat="1" ht="15.95" customHeight="1">
      <c r="A32" s="46"/>
      <c r="B32" s="45"/>
      <c r="C32" s="48"/>
      <c r="D32" s="48"/>
    </row>
    <row r="33" spans="1:4" s="5" customFormat="1" ht="15.95" customHeight="1">
      <c r="A33" s="46"/>
      <c r="B33" s="45"/>
      <c r="C33" s="48"/>
      <c r="D33" s="48"/>
    </row>
    <row r="34" spans="1:4" s="5" customFormat="1" ht="15.95" customHeight="1">
      <c r="A34" s="46"/>
      <c r="B34" s="45"/>
      <c r="C34" s="49"/>
      <c r="D34" s="49"/>
    </row>
    <row r="35" spans="1:4" s="5" customFormat="1" ht="15.95" customHeight="1">
      <c r="A35" s="50"/>
      <c r="B35" s="45"/>
      <c r="C35" s="49"/>
      <c r="D35" s="49"/>
    </row>
    <row r="36" spans="1:4" s="5" customFormat="1" ht="15.95" customHeight="1">
      <c r="A36" s="50"/>
      <c r="B36" s="44"/>
      <c r="C36" s="49"/>
      <c r="D36" s="49"/>
    </row>
  </sheetData>
  <phoneticPr fontId="3" type="noConversion"/>
  <hyperlinks>
    <hyperlink ref="A7" location="'1.1 ING Group P&amp;L'!Print_Area" display="1.1    Profit and loss: Banking and Insurance"/>
    <hyperlink ref="A8" location="'1.2 Group Bal Sheet Ass GSS '!Print_Area" display="1.2    Consolidated Balance sheet: Assets"/>
    <hyperlink ref="A9" location="'1.3 Bal Sheet Liabiliti GSS '!Print_Area" display="1.3    Consolidated Balance sheet: Total equity and liabilities"/>
    <hyperlink ref="A10" location="'1.4 ING Group Equity'!Print_Area" display="1.4    Total equity"/>
    <hyperlink ref="B10" location="'2.2 Banking Client Balances'!Print_Area" display="2.2 Client Balances"/>
    <hyperlink ref="B11" location="'2.3 Banking Add. info.'!A1" display="2.3 Additional information Retail Banking International"/>
    <hyperlink ref="A12" location="'1.6 ING Group Capital base'!Print_Area" display="1.6    Capital base"/>
    <hyperlink ref="C7" location="'3.1 Ins. Client Balances'!Print_Area" display="3.1 Client Balances: Total"/>
    <hyperlink ref="C9" location="'3.3 Ins. add info non-life'!Print_Area" display="3.3 Additional information: Netherlands Non-life"/>
    <hyperlink ref="A14" location="'1.8.1 ING Group Investments'!Print_Area" display="1.8.1 Investments: Group"/>
    <hyperlink ref="A15" location="'1.8.2 ING Bank Investments'!Print_Area" display="1.8.2 Investments: ING Bank N.V."/>
    <hyperlink ref="C8" location="'3.2 Ins. add info by country'!Print_Area" display="3.2 Additional information: Insurance Europe key figures by country"/>
    <hyperlink ref="A13" location="'1.7 ING Group Funding'!Print_Area" display="1.7    Funding"/>
    <hyperlink ref="B12" location="'2.4.1 Banking Geo split 4Q2013'!Print_Area" display="2.4.1 Geographical split 4Q2013"/>
    <hyperlink ref="A11" location="'1.5 ING Group Cash flow'!Print_Area" display="1.5    Cash flow statement"/>
    <hyperlink ref="A16" location="'1.8.3.ING Insurance Investments'!Print_Area" display="1.8.3 Investments: ING Insurance"/>
    <hyperlink ref="D7" location="'4.1 Insurance Other P&amp;L'!Print_Area" display="4.1    Profit and loss"/>
    <hyperlink ref="D8" location="'4.2 Insurance Other'!Print_Area" display="4.2    Margin analysis"/>
    <hyperlink ref="C10" location="'3.4 Ins. add. info IM'!Print_Area" display="3.4 Additional information:  Investment Management"/>
    <hyperlink ref="B7" location="'2.1.1 Banking P&amp;L 4Q2013'!Print_Area" display="2.1.1 Profit and loss 4Q2013"/>
    <hyperlink ref="B8" location="'2.1.2 Banking P&amp;L 4Q2012'!Print_Area" display="2.1.2 Profit and loss 4Q2012"/>
    <hyperlink ref="B9" location="'2.1.3 Banking P&amp;L 3Q2013'!Print_Area" display="2.1.3 Profit and loss 3Q2013"/>
    <hyperlink ref="B13" location="'2.4.2 Banking Geo split 4Q2012'!Print_Area" display="2.4.2 Geographical split 4Q2012"/>
    <hyperlink ref="B14" location="'2.4.3 Banking Geo split 3Q2013'!Print_Area" display="2.4.3 Geographical split 3Q2013"/>
  </hyperlinks>
  <pageMargins left="0.55118110236220497" right="0.35433070866141703" top="0.59055118110236204" bottom="0.98425196850393704" header="0.118110236220472" footer="0.511811023622047"/>
  <pageSetup paperSize="9" scale="65"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T39"/>
  <sheetViews>
    <sheetView showGridLines="0" view="pageBreakPreview" zoomScale="70" zoomScaleNormal="85" zoomScaleSheetLayoutView="70" workbookViewId="0">
      <selection activeCell="A2" sqref="A2:T39"/>
    </sheetView>
  </sheetViews>
  <sheetFormatPr defaultRowHeight="12.75"/>
  <cols>
    <col min="1" max="1" width="39.42578125" style="524" customWidth="1"/>
    <col min="2" max="4" width="11.42578125" style="526" customWidth="1"/>
    <col min="5" max="9" width="11.42578125" style="524" customWidth="1"/>
    <col min="10" max="10" width="11.42578125" style="573" customWidth="1"/>
    <col min="11" max="19" width="11.42578125" style="524" customWidth="1"/>
    <col min="20" max="20" width="1.28515625" style="524" customWidth="1"/>
    <col min="21" max="16384" width="9.140625" style="524"/>
  </cols>
  <sheetData>
    <row r="1" spans="1:20" s="248" customFormat="1" ht="50.1" customHeight="1">
      <c r="A1" s="247"/>
      <c r="J1" s="301"/>
    </row>
    <row r="2" spans="1:20" ht="39.950000000000003" customHeight="1">
      <c r="A2" s="249" t="s">
        <v>518</v>
      </c>
      <c r="B2" s="251"/>
      <c r="C2" s="251"/>
      <c r="D2" s="251"/>
      <c r="E2" s="251"/>
      <c r="F2" s="251"/>
      <c r="G2" s="251"/>
      <c r="H2" s="251"/>
      <c r="I2" s="251"/>
      <c r="J2" s="251"/>
      <c r="K2" s="251"/>
      <c r="L2" s="251"/>
      <c r="M2" s="251"/>
      <c r="N2" s="251"/>
      <c r="O2" s="251"/>
      <c r="P2" s="251"/>
      <c r="Q2" s="251"/>
      <c r="R2" s="252" t="s">
        <v>274</v>
      </c>
      <c r="S2" s="651"/>
    </row>
    <row r="3" spans="1:20" ht="2.1" customHeight="1">
      <c r="A3" s="652"/>
      <c r="B3" s="653"/>
      <c r="C3" s="653"/>
      <c r="D3" s="653"/>
      <c r="E3" s="653"/>
      <c r="F3" s="653"/>
      <c r="G3" s="653"/>
      <c r="H3" s="653"/>
      <c r="I3" s="653"/>
      <c r="J3" s="653"/>
      <c r="K3" s="653"/>
      <c r="L3" s="653"/>
      <c r="M3" s="653"/>
      <c r="N3" s="653"/>
      <c r="O3" s="653"/>
      <c r="P3" s="653"/>
      <c r="Q3" s="653"/>
      <c r="R3" s="653"/>
      <c r="S3" s="653"/>
    </row>
    <row r="4" spans="1:20" ht="22.5" customHeight="1">
      <c r="A4" s="654"/>
      <c r="B4" s="654"/>
      <c r="C4" s="654"/>
      <c r="D4" s="654"/>
      <c r="E4" s="654"/>
      <c r="F4" s="654"/>
      <c r="G4" s="654"/>
      <c r="H4" s="654"/>
      <c r="I4" s="654"/>
      <c r="J4" s="654"/>
      <c r="K4" s="654"/>
      <c r="L4" s="654"/>
      <c r="M4" s="654"/>
      <c r="N4" s="654"/>
      <c r="O4" s="654"/>
      <c r="P4" s="654"/>
      <c r="Q4" s="654"/>
      <c r="R4" s="654"/>
      <c r="S4" s="654"/>
    </row>
    <row r="5" spans="1:20" ht="20.100000000000001" customHeight="1">
      <c r="A5" s="655" t="s">
        <v>429</v>
      </c>
      <c r="B5" s="656"/>
      <c r="C5" s="656"/>
      <c r="D5" s="656"/>
      <c r="E5" s="656"/>
      <c r="F5" s="656"/>
      <c r="G5" s="656"/>
      <c r="H5" s="656"/>
      <c r="I5" s="656"/>
      <c r="J5" s="656"/>
      <c r="K5" s="656"/>
      <c r="L5" s="656"/>
      <c r="M5" s="656"/>
      <c r="N5" s="656"/>
      <c r="O5" s="656"/>
      <c r="P5" s="656"/>
      <c r="Q5" s="656"/>
      <c r="R5" s="656"/>
      <c r="S5" s="656"/>
    </row>
    <row r="6" spans="1:20" ht="15.95" customHeight="1">
      <c r="A6" s="657"/>
      <c r="B6" s="966" t="s">
        <v>316</v>
      </c>
      <c r="C6" s="967"/>
      <c r="D6" s="968"/>
      <c r="E6" s="966" t="s">
        <v>317</v>
      </c>
      <c r="F6" s="967"/>
      <c r="G6" s="968"/>
      <c r="H6" s="966" t="s">
        <v>318</v>
      </c>
      <c r="I6" s="967"/>
      <c r="J6" s="968"/>
      <c r="K6" s="966" t="s">
        <v>407</v>
      </c>
      <c r="L6" s="967"/>
      <c r="M6" s="968"/>
      <c r="N6" s="966" t="s">
        <v>408</v>
      </c>
      <c r="O6" s="967"/>
      <c r="P6" s="968"/>
      <c r="Q6" s="966" t="s">
        <v>409</v>
      </c>
      <c r="R6" s="967"/>
      <c r="S6" s="967"/>
    </row>
    <row r="7" spans="1:20" ht="15.95" customHeight="1">
      <c r="A7" s="657"/>
      <c r="B7" s="658"/>
      <c r="C7" s="659" t="s">
        <v>306</v>
      </c>
      <c r="D7" s="660" t="s">
        <v>310</v>
      </c>
      <c r="E7" s="658"/>
      <c r="F7" s="659" t="s">
        <v>306</v>
      </c>
      <c r="G7" s="660" t="s">
        <v>310</v>
      </c>
      <c r="H7" s="658"/>
      <c r="I7" s="659" t="s">
        <v>306</v>
      </c>
      <c r="J7" s="660" t="s">
        <v>310</v>
      </c>
      <c r="K7" s="658"/>
      <c r="L7" s="659" t="s">
        <v>306</v>
      </c>
      <c r="M7" s="660" t="s">
        <v>310</v>
      </c>
      <c r="N7" s="658"/>
      <c r="O7" s="659" t="s">
        <v>306</v>
      </c>
      <c r="P7" s="660" t="s">
        <v>310</v>
      </c>
      <c r="Q7" s="436"/>
      <c r="R7" s="436" t="s">
        <v>310</v>
      </c>
      <c r="S7" s="436" t="s">
        <v>315</v>
      </c>
    </row>
    <row r="8" spans="1:20" s="573" customFormat="1" ht="15.95" customHeight="1">
      <c r="A8" s="661" t="s">
        <v>14</v>
      </c>
      <c r="B8" s="437" t="s">
        <v>1</v>
      </c>
      <c r="C8" s="436" t="s">
        <v>260</v>
      </c>
      <c r="D8" s="435" t="s">
        <v>260</v>
      </c>
      <c r="E8" s="437" t="s">
        <v>1</v>
      </c>
      <c r="F8" s="436" t="s">
        <v>260</v>
      </c>
      <c r="G8" s="435" t="s">
        <v>260</v>
      </c>
      <c r="H8" s="437" t="s">
        <v>1</v>
      </c>
      <c r="I8" s="436" t="s">
        <v>260</v>
      </c>
      <c r="J8" s="435" t="s">
        <v>260</v>
      </c>
      <c r="K8" s="437" t="s">
        <v>1</v>
      </c>
      <c r="L8" s="436" t="s">
        <v>260</v>
      </c>
      <c r="M8" s="435" t="s">
        <v>260</v>
      </c>
      <c r="N8" s="437" t="s">
        <v>1</v>
      </c>
      <c r="O8" s="436" t="s">
        <v>260</v>
      </c>
      <c r="P8" s="435" t="s">
        <v>260</v>
      </c>
      <c r="Q8" s="436" t="s">
        <v>1</v>
      </c>
      <c r="R8" s="436" t="s">
        <v>260</v>
      </c>
      <c r="S8" s="436" t="s">
        <v>324</v>
      </c>
      <c r="T8" s="524"/>
    </row>
    <row r="9" spans="1:20" s="573" customFormat="1" ht="15.95" customHeight="1">
      <c r="A9" s="662" t="s">
        <v>410</v>
      </c>
      <c r="B9" s="663"/>
      <c r="C9" s="664"/>
      <c r="D9" s="665"/>
      <c r="E9" s="663"/>
      <c r="F9" s="664"/>
      <c r="G9" s="665"/>
      <c r="H9" s="663"/>
      <c r="I9" s="664"/>
      <c r="J9" s="665"/>
      <c r="K9" s="663"/>
      <c r="L9" s="664"/>
      <c r="M9" s="665"/>
      <c r="N9" s="663"/>
      <c r="O9" s="664"/>
      <c r="P9" s="665"/>
      <c r="Q9" s="664"/>
      <c r="R9" s="664"/>
      <c r="S9" s="664"/>
    </row>
    <row r="10" spans="1:20" ht="15.95" customHeight="1">
      <c r="A10" s="666" t="s">
        <v>328</v>
      </c>
      <c r="B10" s="667">
        <v>949.01700000000028</v>
      </c>
      <c r="C10" s="668">
        <v>905.48800000000028</v>
      </c>
      <c r="D10" s="672">
        <v>43.528999999999996</v>
      </c>
      <c r="E10" s="667">
        <v>630.572</v>
      </c>
      <c r="F10" s="668">
        <v>461.75099999999998</v>
      </c>
      <c r="G10" s="669">
        <v>168.82100000000003</v>
      </c>
      <c r="H10" s="667">
        <v>370.80200000000008</v>
      </c>
      <c r="I10" s="668">
        <v>347.76300000000009</v>
      </c>
      <c r="J10" s="669">
        <v>23.038999999999994</v>
      </c>
      <c r="K10" s="667">
        <v>537.99699999999996</v>
      </c>
      <c r="L10" s="668">
        <v>282.30999999999995</v>
      </c>
      <c r="M10" s="669">
        <v>255.68700000000001</v>
      </c>
      <c r="N10" s="667">
        <v>324.55399999999997</v>
      </c>
      <c r="O10" s="668">
        <v>130.16199999999998</v>
      </c>
      <c r="P10" s="669">
        <v>194.392</v>
      </c>
      <c r="Q10" s="668">
        <v>123.50100000000008</v>
      </c>
      <c r="R10" s="668">
        <v>-4.4249999999999989</v>
      </c>
      <c r="S10" s="668">
        <v>127.92600000000007</v>
      </c>
    </row>
    <row r="11" spans="1:20" ht="15.95" customHeight="1">
      <c r="A11" s="666" t="s">
        <v>3</v>
      </c>
      <c r="B11" s="670">
        <v>176.227</v>
      </c>
      <c r="C11" s="671">
        <v>117.97899999999998</v>
      </c>
      <c r="D11" s="672">
        <v>58.248000000000019</v>
      </c>
      <c r="E11" s="670">
        <v>105.90700000000001</v>
      </c>
      <c r="F11" s="671">
        <v>80.421000000000021</v>
      </c>
      <c r="G11" s="672">
        <v>25.485999999999997</v>
      </c>
      <c r="H11" s="670">
        <v>35.392999999999994</v>
      </c>
      <c r="I11" s="671">
        <v>27.337999999999994</v>
      </c>
      <c r="J11" s="672">
        <v>8.0550000000000015</v>
      </c>
      <c r="K11" s="670">
        <v>179.53900000000002</v>
      </c>
      <c r="L11" s="671">
        <v>79.322000000000003</v>
      </c>
      <c r="M11" s="672">
        <v>100.21700000000001</v>
      </c>
      <c r="N11" s="670">
        <v>50.827000000000005</v>
      </c>
      <c r="O11" s="671">
        <v>12.773000000000003</v>
      </c>
      <c r="P11" s="672">
        <v>38.054000000000002</v>
      </c>
      <c r="Q11" s="671">
        <v>-1.5339999999999998</v>
      </c>
      <c r="R11" s="671">
        <v>0.36699999999999999</v>
      </c>
      <c r="S11" s="671">
        <v>-1.9009999999999998</v>
      </c>
    </row>
    <row r="12" spans="1:20" ht="15.95" customHeight="1">
      <c r="A12" s="666" t="s">
        <v>336</v>
      </c>
      <c r="B12" s="670">
        <v>15.484000000000002</v>
      </c>
      <c r="C12" s="671">
        <v>-8.9999999999999993E-3</v>
      </c>
      <c r="D12" s="672">
        <v>15.493000000000002</v>
      </c>
      <c r="E12" s="670">
        <v>-2.0879999999999992</v>
      </c>
      <c r="F12" s="671">
        <v>-5.0999999999999997E-2</v>
      </c>
      <c r="G12" s="672">
        <v>-2.036999999999999</v>
      </c>
      <c r="H12" s="670">
        <v>4.2999999999999997E-2</v>
      </c>
      <c r="I12" s="671">
        <v>4.2999999999999997E-2</v>
      </c>
      <c r="J12" s="672">
        <v>0</v>
      </c>
      <c r="K12" s="670">
        <v>0.95000000000000284</v>
      </c>
      <c r="L12" s="671">
        <v>0.5259999999999998</v>
      </c>
      <c r="M12" s="672">
        <v>0.42400000000000304</v>
      </c>
      <c r="N12" s="670">
        <v>59.042000000000002</v>
      </c>
      <c r="O12" s="671">
        <v>55.907000000000004</v>
      </c>
      <c r="P12" s="672">
        <v>3.1350000000000016</v>
      </c>
      <c r="Q12" s="671">
        <v>4.9429999999999996</v>
      </c>
      <c r="R12" s="671">
        <v>5.5689999999999991</v>
      </c>
      <c r="S12" s="671">
        <v>-0.62599999999999989</v>
      </c>
    </row>
    <row r="13" spans="1:20" ht="15.95" customHeight="1">
      <c r="A13" s="666" t="s">
        <v>344</v>
      </c>
      <c r="B13" s="670">
        <v>112.68100000000005</v>
      </c>
      <c r="C13" s="671">
        <v>17.546000000000003</v>
      </c>
      <c r="D13" s="672">
        <v>95.135000000000048</v>
      </c>
      <c r="E13" s="670">
        <v>-2.0539999999999736</v>
      </c>
      <c r="F13" s="671">
        <v>30.921999999999997</v>
      </c>
      <c r="G13" s="672">
        <v>-32.975999999999971</v>
      </c>
      <c r="H13" s="670">
        <v>-13.629999999999999</v>
      </c>
      <c r="I13" s="671">
        <v>-14.162000000000001</v>
      </c>
      <c r="J13" s="672">
        <v>0.53200000000000092</v>
      </c>
      <c r="K13" s="670">
        <v>139.29000000000013</v>
      </c>
      <c r="L13" s="671">
        <v>36.829000000000136</v>
      </c>
      <c r="M13" s="672">
        <v>102.46100000000001</v>
      </c>
      <c r="N13" s="670">
        <v>56.069000000000024</v>
      </c>
      <c r="O13" s="671">
        <v>3.370999999999988</v>
      </c>
      <c r="P13" s="672">
        <v>52.698000000000036</v>
      </c>
      <c r="Q13" s="671">
        <v>-79.147999999999968</v>
      </c>
      <c r="R13" s="671">
        <v>10.353000000000002</v>
      </c>
      <c r="S13" s="671">
        <v>-89.500999999999976</v>
      </c>
    </row>
    <row r="14" spans="1:20" s="526" customFormat="1" ht="15.95" customHeight="1">
      <c r="A14" s="673" t="s">
        <v>4</v>
      </c>
      <c r="B14" s="674">
        <v>1253.4090000000003</v>
      </c>
      <c r="C14" s="675">
        <v>1041.0040000000004</v>
      </c>
      <c r="D14" s="676">
        <v>212.40500000000006</v>
      </c>
      <c r="E14" s="674">
        <v>732.3370000000001</v>
      </c>
      <c r="F14" s="675">
        <v>573.04300000000001</v>
      </c>
      <c r="G14" s="676">
        <v>159.29400000000004</v>
      </c>
      <c r="H14" s="674">
        <v>392.60800000000006</v>
      </c>
      <c r="I14" s="675">
        <v>360.98200000000014</v>
      </c>
      <c r="J14" s="676">
        <v>31.625999999999994</v>
      </c>
      <c r="K14" s="674">
        <v>857.77600000000007</v>
      </c>
      <c r="L14" s="675">
        <v>398.98700000000008</v>
      </c>
      <c r="M14" s="676">
        <v>458.78899999999999</v>
      </c>
      <c r="N14" s="674">
        <v>490.49200000000002</v>
      </c>
      <c r="O14" s="675">
        <v>202.21299999999997</v>
      </c>
      <c r="P14" s="676">
        <v>288.279</v>
      </c>
      <c r="Q14" s="675">
        <v>47.7620000000001</v>
      </c>
      <c r="R14" s="675">
        <v>11.864000000000001</v>
      </c>
      <c r="S14" s="675">
        <v>35.898000000000096</v>
      </c>
    </row>
    <row r="15" spans="1:20" ht="15.95" customHeight="1">
      <c r="A15" s="666" t="s">
        <v>346</v>
      </c>
      <c r="B15" s="670">
        <v>722.9129999999999</v>
      </c>
      <c r="C15" s="671">
        <v>546.24399999999991</v>
      </c>
      <c r="D15" s="672">
        <v>176.66899999999998</v>
      </c>
      <c r="E15" s="670">
        <v>464.78799999999984</v>
      </c>
      <c r="F15" s="671">
        <v>369.25599999999986</v>
      </c>
      <c r="G15" s="672">
        <v>95.531999999999982</v>
      </c>
      <c r="H15" s="670">
        <v>194.35999999999996</v>
      </c>
      <c r="I15" s="671">
        <v>181.12199999999996</v>
      </c>
      <c r="J15" s="672">
        <v>13.238000000000003</v>
      </c>
      <c r="K15" s="670">
        <v>477.72099999999995</v>
      </c>
      <c r="L15" s="671">
        <v>316.64299999999992</v>
      </c>
      <c r="M15" s="672">
        <v>161.07800000000003</v>
      </c>
      <c r="N15" s="670">
        <v>183.72300000000001</v>
      </c>
      <c r="O15" s="671">
        <v>79.956000000000017</v>
      </c>
      <c r="P15" s="672">
        <v>103.767</v>
      </c>
      <c r="Q15" s="671">
        <v>37.548999999999992</v>
      </c>
      <c r="R15" s="671">
        <v>6.3819999999999979</v>
      </c>
      <c r="S15" s="671">
        <v>31.166999999999998</v>
      </c>
    </row>
    <row r="16" spans="1:20" ht="15.95" customHeight="1">
      <c r="A16" s="666" t="s">
        <v>17</v>
      </c>
      <c r="B16" s="670">
        <v>9.9660000000000011</v>
      </c>
      <c r="C16" s="671">
        <v>9.9660000000000011</v>
      </c>
      <c r="D16" s="672">
        <v>0</v>
      </c>
      <c r="E16" s="670">
        <v>4.2410000000000005</v>
      </c>
      <c r="F16" s="671">
        <v>3.6180000000000003</v>
      </c>
      <c r="G16" s="672">
        <v>0.62300000000000022</v>
      </c>
      <c r="H16" s="670">
        <v>0</v>
      </c>
      <c r="I16" s="671">
        <v>0</v>
      </c>
      <c r="J16" s="672">
        <v>0</v>
      </c>
      <c r="K16" s="670">
        <v>0.12100000000000001</v>
      </c>
      <c r="L16" s="671">
        <v>0.23400000000000001</v>
      </c>
      <c r="M16" s="672">
        <v>-0.113</v>
      </c>
      <c r="N16" s="670">
        <v>0</v>
      </c>
      <c r="O16" s="671">
        <v>0</v>
      </c>
      <c r="P16" s="672">
        <v>0</v>
      </c>
      <c r="Q16" s="671">
        <v>24.386999999999993</v>
      </c>
      <c r="R16" s="671">
        <v>17.802999999999997</v>
      </c>
      <c r="S16" s="671">
        <v>6.5839999999999979</v>
      </c>
    </row>
    <row r="17" spans="1:19" ht="15.95" customHeight="1">
      <c r="A17" s="673" t="s">
        <v>5</v>
      </c>
      <c r="B17" s="674">
        <v>732.87899999999991</v>
      </c>
      <c r="C17" s="675">
        <v>556.20999999999992</v>
      </c>
      <c r="D17" s="676">
        <v>176.66899999999998</v>
      </c>
      <c r="E17" s="674">
        <v>469.02899999999983</v>
      </c>
      <c r="F17" s="675">
        <v>372.87399999999985</v>
      </c>
      <c r="G17" s="676">
        <v>96.154999999999987</v>
      </c>
      <c r="H17" s="674">
        <v>194.35999999999996</v>
      </c>
      <c r="I17" s="675">
        <v>181.12199999999996</v>
      </c>
      <c r="J17" s="676">
        <v>13.238000000000003</v>
      </c>
      <c r="K17" s="674">
        <v>477.84199999999993</v>
      </c>
      <c r="L17" s="675">
        <v>316.8769999999999</v>
      </c>
      <c r="M17" s="676">
        <v>160.96500000000003</v>
      </c>
      <c r="N17" s="674">
        <v>183.72300000000001</v>
      </c>
      <c r="O17" s="675">
        <v>79.956000000000017</v>
      </c>
      <c r="P17" s="676">
        <v>103.767</v>
      </c>
      <c r="Q17" s="675">
        <v>61.935999999999986</v>
      </c>
      <c r="R17" s="675">
        <v>24.184999999999995</v>
      </c>
      <c r="S17" s="675">
        <v>37.750999999999998</v>
      </c>
    </row>
    <row r="18" spans="1:19" ht="15.95" customHeight="1">
      <c r="A18" s="673" t="s">
        <v>347</v>
      </c>
      <c r="B18" s="674">
        <v>520.53000000000043</v>
      </c>
      <c r="C18" s="675">
        <v>484.79400000000044</v>
      </c>
      <c r="D18" s="676">
        <v>35.736000000000075</v>
      </c>
      <c r="E18" s="674">
        <v>263.30800000000028</v>
      </c>
      <c r="F18" s="675">
        <v>200.16900000000015</v>
      </c>
      <c r="G18" s="676">
        <v>63.139000000000053</v>
      </c>
      <c r="H18" s="674">
        <v>198.2480000000001</v>
      </c>
      <c r="I18" s="675">
        <v>179.86000000000018</v>
      </c>
      <c r="J18" s="676">
        <v>18.387999999999991</v>
      </c>
      <c r="K18" s="674">
        <v>379.93400000000014</v>
      </c>
      <c r="L18" s="675">
        <v>82.110000000000184</v>
      </c>
      <c r="M18" s="676">
        <v>297.82399999999996</v>
      </c>
      <c r="N18" s="674">
        <v>306.76900000000001</v>
      </c>
      <c r="O18" s="675">
        <v>122.25699999999995</v>
      </c>
      <c r="P18" s="676">
        <v>184.512</v>
      </c>
      <c r="Q18" s="675">
        <v>-14.173999999999886</v>
      </c>
      <c r="R18" s="675">
        <v>-12.320999999999994</v>
      </c>
      <c r="S18" s="675">
        <v>-1.8529999999999021</v>
      </c>
    </row>
    <row r="19" spans="1:19" ht="15.95" customHeight="1">
      <c r="A19" s="666" t="s">
        <v>348</v>
      </c>
      <c r="B19" s="670">
        <v>353.7700000000001</v>
      </c>
      <c r="C19" s="671">
        <v>210.32800000000009</v>
      </c>
      <c r="D19" s="672">
        <v>143.44200000000004</v>
      </c>
      <c r="E19" s="670">
        <v>34.076999999999998</v>
      </c>
      <c r="F19" s="671">
        <v>31.86</v>
      </c>
      <c r="G19" s="672">
        <v>2.2170000000000005</v>
      </c>
      <c r="H19" s="670">
        <v>23.034000000000002</v>
      </c>
      <c r="I19" s="671">
        <v>15.063000000000002</v>
      </c>
      <c r="J19" s="672">
        <v>7.9710000000000001</v>
      </c>
      <c r="K19" s="670">
        <v>115.27899999999997</v>
      </c>
      <c r="L19" s="671">
        <v>40.972999999999985</v>
      </c>
      <c r="M19" s="672">
        <v>74.305999999999983</v>
      </c>
      <c r="N19" s="670">
        <v>25.401000000000003</v>
      </c>
      <c r="O19" s="671">
        <v>26.192</v>
      </c>
      <c r="P19" s="672">
        <v>-0.79099999999999859</v>
      </c>
      <c r="Q19" s="671">
        <v>-1E-3</v>
      </c>
      <c r="R19" s="671">
        <v>0</v>
      </c>
      <c r="S19" s="671">
        <v>-1E-3</v>
      </c>
    </row>
    <row r="20" spans="1:19" s="526" customFormat="1" ht="15.95" customHeight="1">
      <c r="A20" s="677" t="s">
        <v>6</v>
      </c>
      <c r="B20" s="678">
        <v>166.76000000000033</v>
      </c>
      <c r="C20" s="679">
        <v>274.46600000000035</v>
      </c>
      <c r="D20" s="680">
        <v>-107.70599999999996</v>
      </c>
      <c r="E20" s="678">
        <v>229.23100000000028</v>
      </c>
      <c r="F20" s="679">
        <v>168.30900000000014</v>
      </c>
      <c r="G20" s="680">
        <v>60.922000000000054</v>
      </c>
      <c r="H20" s="678">
        <v>175.21400000000011</v>
      </c>
      <c r="I20" s="679">
        <v>164.7970000000002</v>
      </c>
      <c r="J20" s="680">
        <v>10.416999999999991</v>
      </c>
      <c r="K20" s="678">
        <v>264.6550000000002</v>
      </c>
      <c r="L20" s="679">
        <v>41.137000000000199</v>
      </c>
      <c r="M20" s="680">
        <v>223.51799999999997</v>
      </c>
      <c r="N20" s="678">
        <v>281.36799999999999</v>
      </c>
      <c r="O20" s="679">
        <v>96.064999999999941</v>
      </c>
      <c r="P20" s="680">
        <v>185.303</v>
      </c>
      <c r="Q20" s="679">
        <v>-14.172999999999886</v>
      </c>
      <c r="R20" s="679">
        <v>-12.320999999999994</v>
      </c>
      <c r="S20" s="679">
        <v>-1.8519999999999022</v>
      </c>
    </row>
    <row r="21" spans="1:19" s="526" customFormat="1" ht="15.95" customHeight="1">
      <c r="A21" s="607" t="s">
        <v>411</v>
      </c>
      <c r="B21" s="670">
        <v>274.46600000000035</v>
      </c>
      <c r="C21" s="671">
        <v>274.46600000000035</v>
      </c>
      <c r="D21" s="672"/>
      <c r="E21" s="670">
        <v>168.30900000000014</v>
      </c>
      <c r="F21" s="671">
        <v>168.30900000000014</v>
      </c>
      <c r="G21" s="672"/>
      <c r="H21" s="670">
        <v>164.7970000000002</v>
      </c>
      <c r="I21" s="671">
        <v>164.7970000000002</v>
      </c>
      <c r="J21" s="672"/>
      <c r="K21" s="670">
        <v>41.137000000000199</v>
      </c>
      <c r="L21" s="671">
        <v>41.137000000000199</v>
      </c>
      <c r="M21" s="672"/>
      <c r="N21" s="670">
        <v>96.064999999999941</v>
      </c>
      <c r="O21" s="671">
        <v>96.064999999999941</v>
      </c>
      <c r="P21" s="672"/>
      <c r="Q21" s="671">
        <v>0</v>
      </c>
      <c r="R21" s="671"/>
      <c r="S21" s="671"/>
    </row>
    <row r="22" spans="1:19" s="526" customFormat="1" ht="15.95" customHeight="1">
      <c r="A22" s="607" t="s">
        <v>412</v>
      </c>
      <c r="B22" s="681">
        <v>-107.70599999999996</v>
      </c>
      <c r="C22" s="682"/>
      <c r="D22" s="683">
        <v>-107.70599999999996</v>
      </c>
      <c r="E22" s="681">
        <v>60.922000000000054</v>
      </c>
      <c r="F22" s="682"/>
      <c r="G22" s="683">
        <v>60.922000000000054</v>
      </c>
      <c r="H22" s="681">
        <v>10.416999999999991</v>
      </c>
      <c r="I22" s="682"/>
      <c r="J22" s="683">
        <v>10.416999999999991</v>
      </c>
      <c r="K22" s="681">
        <v>223.51799999999997</v>
      </c>
      <c r="L22" s="682"/>
      <c r="M22" s="683">
        <v>223.51799999999997</v>
      </c>
      <c r="N22" s="681">
        <v>185.303</v>
      </c>
      <c r="O22" s="682"/>
      <c r="P22" s="683">
        <v>185.303</v>
      </c>
      <c r="Q22" s="682">
        <v>-12.320999999999994</v>
      </c>
      <c r="R22" s="682">
        <v>-12.320999999999994</v>
      </c>
      <c r="S22" s="682"/>
    </row>
    <row r="23" spans="1:19" s="526" customFormat="1" ht="15.95" customHeight="1">
      <c r="A23" s="607" t="s">
        <v>413</v>
      </c>
      <c r="B23" s="681"/>
      <c r="C23" s="682"/>
      <c r="D23" s="683"/>
      <c r="E23" s="681"/>
      <c r="F23" s="682"/>
      <c r="G23" s="683"/>
      <c r="H23" s="681"/>
      <c r="I23" s="682"/>
      <c r="J23" s="683"/>
      <c r="K23" s="681"/>
      <c r="L23" s="682"/>
      <c r="M23" s="683"/>
      <c r="N23" s="681"/>
      <c r="O23" s="682"/>
      <c r="P23" s="683"/>
      <c r="Q23" s="682">
        <v>-1.8519999999999022</v>
      </c>
      <c r="R23" s="682"/>
      <c r="S23" s="682">
        <v>-1.8519999999999022</v>
      </c>
    </row>
    <row r="24" spans="1:19" s="526" customFormat="1" ht="15.95" customHeight="1">
      <c r="A24" s="677" t="s">
        <v>6</v>
      </c>
      <c r="B24" s="678">
        <v>166.76000000000039</v>
      </c>
      <c r="C24" s="679">
        <v>274.46600000000035</v>
      </c>
      <c r="D24" s="680">
        <v>-107.70599999999996</v>
      </c>
      <c r="E24" s="678">
        <v>229.23100000000019</v>
      </c>
      <c r="F24" s="679">
        <v>168.30900000000014</v>
      </c>
      <c r="G24" s="680">
        <v>60.922000000000054</v>
      </c>
      <c r="H24" s="678">
        <v>175.2140000000002</v>
      </c>
      <c r="I24" s="679">
        <v>164.7970000000002</v>
      </c>
      <c r="J24" s="680">
        <v>10.416999999999991</v>
      </c>
      <c r="K24" s="678">
        <v>264.6550000000002</v>
      </c>
      <c r="L24" s="679">
        <v>41.137000000000199</v>
      </c>
      <c r="M24" s="680">
        <v>223.51799999999997</v>
      </c>
      <c r="N24" s="678">
        <v>281.36799999999994</v>
      </c>
      <c r="O24" s="679">
        <v>96.064999999999941</v>
      </c>
      <c r="P24" s="680">
        <v>185.303</v>
      </c>
      <c r="Q24" s="679">
        <v>-14.172999999999897</v>
      </c>
      <c r="R24" s="679">
        <v>-12.320999999999994</v>
      </c>
      <c r="S24" s="679">
        <v>-1.8519999999999022</v>
      </c>
    </row>
    <row r="25" spans="1:19" s="526" customFormat="1" ht="15.95" customHeight="1">
      <c r="A25" s="684" t="s">
        <v>414</v>
      </c>
      <c r="B25" s="685"/>
      <c r="C25" s="686"/>
      <c r="D25" s="687"/>
      <c r="E25" s="685"/>
      <c r="F25" s="686"/>
      <c r="G25" s="687"/>
      <c r="H25" s="685"/>
      <c r="I25" s="686"/>
      <c r="J25" s="687"/>
      <c r="K25" s="685"/>
      <c r="L25" s="686"/>
      <c r="M25" s="687"/>
      <c r="N25" s="685"/>
      <c r="O25" s="686"/>
      <c r="P25" s="687"/>
      <c r="Q25" s="686"/>
      <c r="R25" s="686"/>
      <c r="S25" s="686"/>
    </row>
    <row r="26" spans="1:19" s="526" customFormat="1" ht="15.95" customHeight="1">
      <c r="A26" s="301" t="s">
        <v>370</v>
      </c>
      <c r="B26" s="688">
        <v>136.87206700900001</v>
      </c>
      <c r="C26" s="689">
        <v>136.87206700900001</v>
      </c>
      <c r="D26" s="690">
        <v>0</v>
      </c>
      <c r="E26" s="688">
        <v>30.594018351999999</v>
      </c>
      <c r="F26" s="689">
        <v>30.594018351999999</v>
      </c>
      <c r="G26" s="690">
        <v>0</v>
      </c>
      <c r="H26" s="688">
        <v>61.386810257</v>
      </c>
      <c r="I26" s="689">
        <v>61.386810257</v>
      </c>
      <c r="J26" s="690">
        <v>0</v>
      </c>
      <c r="K26" s="688">
        <v>22.097830348999999</v>
      </c>
      <c r="L26" s="689">
        <v>22.097830348999999</v>
      </c>
      <c r="M26" s="690">
        <v>0</v>
      </c>
      <c r="N26" s="688">
        <v>26.029874943999999</v>
      </c>
      <c r="O26" s="689">
        <v>26.029874943999999</v>
      </c>
      <c r="P26" s="690">
        <v>0</v>
      </c>
      <c r="Q26" s="689">
        <v>0</v>
      </c>
      <c r="R26" s="689">
        <v>0</v>
      </c>
      <c r="S26" s="689">
        <v>0</v>
      </c>
    </row>
    <row r="27" spans="1:19" s="526" customFormat="1" ht="15.95" customHeight="1">
      <c r="A27" s="301" t="s">
        <v>398</v>
      </c>
      <c r="B27" s="688">
        <v>74.501253104</v>
      </c>
      <c r="C27" s="689">
        <v>37.339128524000003</v>
      </c>
      <c r="D27" s="690">
        <v>37.162124579999997</v>
      </c>
      <c r="E27" s="688">
        <v>43.413551147</v>
      </c>
      <c r="F27" s="689">
        <v>33.223529282999998</v>
      </c>
      <c r="G27" s="690">
        <v>10.190021864</v>
      </c>
      <c r="H27" s="688">
        <v>8.7335244239999987</v>
      </c>
      <c r="I27" s="689">
        <v>4.340873062</v>
      </c>
      <c r="J27" s="690">
        <v>4.3926513619999996</v>
      </c>
      <c r="K27" s="688">
        <v>59.029660143000001</v>
      </c>
      <c r="L27" s="689">
        <v>15.441236852999999</v>
      </c>
      <c r="M27" s="690">
        <v>43.588423290000001</v>
      </c>
      <c r="N27" s="688">
        <v>31.083944560999999</v>
      </c>
      <c r="O27" s="689">
        <v>3.5044550010000002</v>
      </c>
      <c r="P27" s="690">
        <v>27.579489559999999</v>
      </c>
      <c r="Q27" s="689">
        <v>1.5315E-2</v>
      </c>
      <c r="R27" s="689">
        <v>1.5315E-2</v>
      </c>
      <c r="S27" s="689">
        <v>0</v>
      </c>
    </row>
    <row r="28" spans="1:19" s="526" customFormat="1" ht="15.95" customHeight="1">
      <c r="A28" s="301" t="s">
        <v>415</v>
      </c>
      <c r="B28" s="688">
        <v>156.72571168600001</v>
      </c>
      <c r="C28" s="689">
        <v>113.950361077</v>
      </c>
      <c r="D28" s="690">
        <v>42.775350609</v>
      </c>
      <c r="E28" s="688">
        <v>93.220988582000004</v>
      </c>
      <c r="F28" s="689">
        <v>80.487307806000004</v>
      </c>
      <c r="G28" s="690">
        <v>12.733680776</v>
      </c>
      <c r="H28" s="688">
        <v>103.935145776</v>
      </c>
      <c r="I28" s="689">
        <v>103.507321776</v>
      </c>
      <c r="J28" s="690">
        <v>0.42782399999999998</v>
      </c>
      <c r="K28" s="688">
        <v>83.019993917999997</v>
      </c>
      <c r="L28" s="689">
        <v>68.151295986999997</v>
      </c>
      <c r="M28" s="690">
        <v>14.868697931</v>
      </c>
      <c r="N28" s="688">
        <v>27.522451593</v>
      </c>
      <c r="O28" s="689">
        <v>24.955362593</v>
      </c>
      <c r="P28" s="690">
        <v>2.5670890000000002</v>
      </c>
      <c r="Q28" s="689">
        <v>0</v>
      </c>
      <c r="R28" s="689">
        <v>0</v>
      </c>
      <c r="S28" s="689">
        <v>0</v>
      </c>
    </row>
    <row r="29" spans="1:19" s="526" customFormat="1" ht="15.95" customHeight="1">
      <c r="A29" s="691" t="s">
        <v>416</v>
      </c>
      <c r="B29" s="692">
        <v>17.225428028</v>
      </c>
      <c r="C29" s="693">
        <v>17.225428028</v>
      </c>
      <c r="D29" s="694">
        <v>0</v>
      </c>
      <c r="E29" s="692">
        <v>25.362476319999999</v>
      </c>
      <c r="F29" s="693">
        <v>25.362476319999999</v>
      </c>
      <c r="G29" s="694">
        <v>0</v>
      </c>
      <c r="H29" s="692">
        <v>6.603734685</v>
      </c>
      <c r="I29" s="693">
        <v>6.603734685</v>
      </c>
      <c r="J29" s="694">
        <v>0</v>
      </c>
      <c r="K29" s="692">
        <v>7.6182127770000001</v>
      </c>
      <c r="L29" s="693">
        <v>7.4380611920000002</v>
      </c>
      <c r="M29" s="694">
        <v>0.180151585</v>
      </c>
      <c r="N29" s="692">
        <v>0.471693417</v>
      </c>
      <c r="O29" s="693">
        <v>0.471693417</v>
      </c>
      <c r="P29" s="694">
        <v>0</v>
      </c>
      <c r="Q29" s="693">
        <v>0</v>
      </c>
      <c r="R29" s="693">
        <v>0</v>
      </c>
      <c r="S29" s="693">
        <v>0</v>
      </c>
    </row>
    <row r="30" spans="1:19" ht="15.95" customHeight="1">
      <c r="A30" s="684" t="s">
        <v>361</v>
      </c>
      <c r="B30" s="667"/>
      <c r="C30" s="668"/>
      <c r="D30" s="669"/>
      <c r="E30" s="667"/>
      <c r="F30" s="668"/>
      <c r="G30" s="669"/>
      <c r="H30" s="667"/>
      <c r="I30" s="668"/>
      <c r="J30" s="669"/>
      <c r="K30" s="667"/>
      <c r="L30" s="668"/>
      <c r="M30" s="669"/>
      <c r="N30" s="667"/>
      <c r="O30" s="668"/>
      <c r="P30" s="669"/>
      <c r="Q30" s="668"/>
      <c r="R30" s="668"/>
      <c r="S30" s="668"/>
    </row>
    <row r="31" spans="1:19" ht="15.95" customHeight="1">
      <c r="A31" s="248" t="s">
        <v>351</v>
      </c>
      <c r="B31" s="695">
        <v>0.58470858275311544</v>
      </c>
      <c r="C31" s="696">
        <v>0.53430150124303055</v>
      </c>
      <c r="D31" s="697">
        <v>0.83175537299027769</v>
      </c>
      <c r="E31" s="695">
        <v>0.64045514565015804</v>
      </c>
      <c r="F31" s="696">
        <v>0.65069113487120489</v>
      </c>
      <c r="G31" s="697">
        <v>0.60363227742413372</v>
      </c>
      <c r="H31" s="695">
        <v>0.49504849620995989</v>
      </c>
      <c r="I31" s="696">
        <v>0.50174800959604604</v>
      </c>
      <c r="J31" s="697">
        <v>0.41857964965534705</v>
      </c>
      <c r="K31" s="695">
        <v>0.55707084367014215</v>
      </c>
      <c r="L31" s="696">
        <v>0.79420382117713062</v>
      </c>
      <c r="M31" s="697">
        <v>0.35084755737386913</v>
      </c>
      <c r="N31" s="695">
        <v>0.37456880030663092</v>
      </c>
      <c r="O31" s="696">
        <v>0.39540484538580623</v>
      </c>
      <c r="P31" s="697">
        <v>0.35995337849791348</v>
      </c>
      <c r="Q31" s="696">
        <v>1.2967631171223954</v>
      </c>
      <c r="R31" s="696">
        <v>2.0385198921105863</v>
      </c>
      <c r="S31" s="696">
        <v>1.0516184745668253</v>
      </c>
    </row>
    <row r="32" spans="1:19" ht="15.95" customHeight="1">
      <c r="A32" s="691" t="s">
        <v>430</v>
      </c>
      <c r="B32" s="698">
        <v>5.6679347528649483E-2</v>
      </c>
      <c r="C32" s="699">
        <v>0.14459976758929405</v>
      </c>
      <c r="D32" s="700">
        <v>-8.475427448011702E-2</v>
      </c>
      <c r="E32" s="698">
        <v>0.20549901055418246</v>
      </c>
      <c r="F32" s="699">
        <v>0.25071554542711932</v>
      </c>
      <c r="G32" s="700">
        <v>0.13286551125832713</v>
      </c>
      <c r="H32" s="698">
        <v>0.19367432058705983</v>
      </c>
      <c r="I32" s="699">
        <v>0.21416937976302489</v>
      </c>
      <c r="J32" s="700">
        <v>4.4316309671058859E-2</v>
      </c>
      <c r="K32" s="698">
        <v>0.10021381330909168</v>
      </c>
      <c r="L32" s="699">
        <v>1.3116515091268021E-2</v>
      </c>
      <c r="M32" s="700">
        <v>0.15084018098245391</v>
      </c>
      <c r="N32" s="698">
        <v>0.24541572938720868</v>
      </c>
      <c r="O32" s="699">
        <v>0.25612484283372627</v>
      </c>
      <c r="P32" s="700">
        <v>0.23981445680090463</v>
      </c>
      <c r="Q32" s="701">
        <v>-0.11257315754164909</v>
      </c>
      <c r="R32" s="699">
        <v>-0.21186789251419577</v>
      </c>
      <c r="S32" s="701">
        <v>-8.0101434351477235E-2</v>
      </c>
    </row>
    <row r="33" spans="1:19" ht="15.95" customHeight="1">
      <c r="A33" s="684" t="s">
        <v>418</v>
      </c>
      <c r="B33" s="702"/>
      <c r="C33" s="703"/>
      <c r="D33" s="704"/>
      <c r="E33" s="702"/>
      <c r="F33" s="703"/>
      <c r="G33" s="704"/>
      <c r="H33" s="702"/>
      <c r="I33" s="703"/>
      <c r="J33" s="704"/>
      <c r="K33" s="702"/>
      <c r="L33" s="703"/>
      <c r="M33" s="704"/>
      <c r="N33" s="702"/>
      <c r="O33" s="703"/>
      <c r="P33" s="704"/>
      <c r="Q33" s="703"/>
      <c r="R33" s="703"/>
      <c r="S33" s="703"/>
    </row>
    <row r="34" spans="1:19" ht="15.95" customHeight="1">
      <c r="A34" s="248" t="s">
        <v>419</v>
      </c>
      <c r="B34" s="681">
        <v>154.59751871774526</v>
      </c>
      <c r="C34" s="682">
        <v>149.05012505646221</v>
      </c>
      <c r="D34" s="683">
        <v>163.52136118440492</v>
      </c>
      <c r="E34" s="681">
        <v>40.882176532791185</v>
      </c>
      <c r="F34" s="682">
        <v>62.017059606428667</v>
      </c>
      <c r="G34" s="683">
        <v>6.9321952005015337</v>
      </c>
      <c r="H34" s="681">
        <v>36.647150688011514</v>
      </c>
      <c r="I34" s="682">
        <v>27.25380896654929</v>
      </c>
      <c r="J34" s="683">
        <v>105.10125093365373</v>
      </c>
      <c r="K34" s="681">
        <v>59.24991375760991</v>
      </c>
      <c r="L34" s="682">
        <v>57.288452492753905</v>
      </c>
      <c r="M34" s="683">
        <v>60.39003705883232</v>
      </c>
      <c r="N34" s="681">
        <v>25.842819592755525</v>
      </c>
      <c r="O34" s="682">
        <v>77.595274753058973</v>
      </c>
      <c r="P34" s="683">
        <v>-1.2256777026576589</v>
      </c>
      <c r="Q34" s="682">
        <v>-5.5069541894946488E-3</v>
      </c>
      <c r="R34" s="682">
        <v>0</v>
      </c>
      <c r="S34" s="682">
        <v>-7.3078582566807708E-3</v>
      </c>
    </row>
    <row r="35" spans="1:19" ht="15.95" customHeight="1">
      <c r="A35" s="705" t="s">
        <v>356</v>
      </c>
      <c r="B35" s="706">
        <v>90887.131999999998</v>
      </c>
      <c r="C35" s="707">
        <v>56359.627</v>
      </c>
      <c r="D35" s="708">
        <v>34527.504999999997</v>
      </c>
      <c r="E35" s="706">
        <v>32987.534</v>
      </c>
      <c r="F35" s="707">
        <v>20359.348999999998</v>
      </c>
      <c r="G35" s="708">
        <v>12628.184999999999</v>
      </c>
      <c r="H35" s="706">
        <v>25444.337</v>
      </c>
      <c r="I35" s="707">
        <v>22365.65</v>
      </c>
      <c r="J35" s="708">
        <v>3078.6869999999999</v>
      </c>
      <c r="K35" s="706">
        <v>76517.912000000011</v>
      </c>
      <c r="L35" s="707">
        <v>28518.366000000002</v>
      </c>
      <c r="M35" s="708">
        <v>47999.546000000002</v>
      </c>
      <c r="N35" s="706">
        <v>38456.718000000001</v>
      </c>
      <c r="O35" s="707">
        <v>13050.805</v>
      </c>
      <c r="P35" s="708">
        <v>25405.913</v>
      </c>
      <c r="Q35" s="707">
        <v>6917.366</v>
      </c>
      <c r="R35" s="707">
        <v>1704.01</v>
      </c>
      <c r="S35" s="707">
        <v>5213.3559999999998</v>
      </c>
    </row>
    <row r="36" spans="1:19" ht="15" customHeight="1">
      <c r="A36" s="528" t="s">
        <v>420</v>
      </c>
      <c r="B36" s="522"/>
      <c r="C36" s="522"/>
      <c r="D36" s="522"/>
      <c r="E36" s="522"/>
      <c r="F36" s="522"/>
      <c r="G36" s="522"/>
      <c r="H36" s="522"/>
      <c r="I36" s="522"/>
      <c r="J36" s="522"/>
      <c r="K36" s="522"/>
      <c r="L36" s="522"/>
      <c r="M36" s="522"/>
      <c r="N36" s="522"/>
      <c r="O36" s="522"/>
      <c r="P36" s="522"/>
      <c r="Q36" s="522"/>
      <c r="R36" s="522"/>
      <c r="S36" s="522"/>
    </row>
    <row r="37" spans="1:19" ht="15" customHeight="1">
      <c r="A37" s="528" t="s">
        <v>364</v>
      </c>
      <c r="B37" s="522"/>
      <c r="C37" s="522"/>
      <c r="D37" s="522"/>
      <c r="E37" s="522"/>
      <c r="F37" s="522"/>
      <c r="G37" s="522"/>
      <c r="H37" s="522"/>
      <c r="I37" s="522"/>
      <c r="J37" s="522"/>
      <c r="K37" s="522"/>
      <c r="L37" s="522"/>
      <c r="M37" s="522"/>
      <c r="N37" s="522"/>
      <c r="O37" s="522"/>
      <c r="P37" s="522"/>
      <c r="Q37" s="522"/>
      <c r="R37" s="522"/>
      <c r="S37" s="522"/>
    </row>
    <row r="38" spans="1:19" ht="15" customHeight="1">
      <c r="A38" s="528" t="s">
        <v>365</v>
      </c>
    </row>
    <row r="39" spans="1:19" ht="15" customHeight="1"/>
  </sheetData>
  <mergeCells count="6">
    <mergeCell ref="Q6:S6"/>
    <mergeCell ref="B6:D6"/>
    <mergeCell ref="E6:G6"/>
    <mergeCell ref="H6:J6"/>
    <mergeCell ref="K6:M6"/>
    <mergeCell ref="N6:P6"/>
  </mergeCells>
  <pageMargins left="0.55118110236220497" right="0.35433070866141703" top="0.59055118110236204" bottom="0.98425196850393704" header="0.118110236220472" footer="0.511811023622047"/>
  <pageSetup paperSize="9" scale="55"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6"/>
  <sheetViews>
    <sheetView showGridLines="0" showZeros="0" view="pageBreakPreview" zoomScale="70" zoomScaleNormal="90" zoomScaleSheetLayoutView="70" workbookViewId="0">
      <selection activeCell="A2" sqref="A2:I46"/>
    </sheetView>
  </sheetViews>
  <sheetFormatPr defaultRowHeight="12.75"/>
  <cols>
    <col min="1" max="1" width="62.28515625" style="250" customWidth="1"/>
    <col min="2" max="8" width="20.85546875" style="250" customWidth="1"/>
    <col min="9" max="9" width="5.42578125" style="250" customWidth="1"/>
    <col min="10" max="10" width="15.7109375" style="250" customWidth="1"/>
    <col min="11" max="16384" width="9.140625" style="250"/>
  </cols>
  <sheetData>
    <row r="1" spans="1:33" s="248" customFormat="1" ht="50.1" customHeight="1">
      <c r="A1" s="247"/>
      <c r="I1" s="264"/>
      <c r="J1" s="264"/>
      <c r="K1" s="264"/>
    </row>
    <row r="2" spans="1:33" ht="39.950000000000003" customHeight="1">
      <c r="A2" s="249" t="s">
        <v>431</v>
      </c>
      <c r="B2" s="709"/>
      <c r="C2" s="710"/>
      <c r="D2" s="710"/>
      <c r="E2" s="710"/>
      <c r="F2" s="710"/>
      <c r="G2" s="710"/>
      <c r="H2" s="419" t="s">
        <v>276</v>
      </c>
      <c r="I2" s="419"/>
      <c r="M2" s="252"/>
      <c r="N2" s="252"/>
    </row>
    <row r="3" spans="1:33" ht="2.1" customHeight="1">
      <c r="A3" s="420"/>
      <c r="B3" s="421"/>
      <c r="C3" s="422"/>
      <c r="D3" s="422"/>
      <c r="E3" s="422"/>
      <c r="F3" s="422"/>
      <c r="G3" s="422"/>
      <c r="H3" s="421"/>
      <c r="I3" s="421"/>
      <c r="J3" s="421"/>
      <c r="K3" s="573"/>
      <c r="L3" s="573"/>
      <c r="M3" s="573"/>
      <c r="N3" s="573"/>
      <c r="O3" s="573"/>
      <c r="P3" s="573"/>
      <c r="Q3" s="573"/>
      <c r="R3" s="573"/>
      <c r="S3" s="573"/>
      <c r="T3" s="573"/>
      <c r="U3" s="573"/>
      <c r="V3" s="573"/>
      <c r="W3" s="573"/>
      <c r="X3" s="573"/>
      <c r="Y3" s="573"/>
      <c r="Z3" s="573"/>
      <c r="AA3" s="573"/>
      <c r="AB3" s="573"/>
      <c r="AC3" s="573"/>
      <c r="AD3" s="573"/>
      <c r="AE3" s="573"/>
      <c r="AF3" s="573"/>
      <c r="AG3" s="573"/>
    </row>
    <row r="4" spans="1:33" s="260" customFormat="1" ht="20.100000000000001" customHeight="1">
      <c r="A4" s="257"/>
      <c r="B4" s="257"/>
      <c r="C4" s="257"/>
      <c r="D4" s="257"/>
      <c r="E4" s="257"/>
      <c r="F4" s="257"/>
      <c r="G4" s="257"/>
      <c r="H4" s="258"/>
      <c r="I4" s="258"/>
      <c r="J4" s="258"/>
      <c r="K4" s="424"/>
      <c r="L4" s="424"/>
      <c r="M4" s="424"/>
      <c r="N4" s="424"/>
      <c r="O4" s="424"/>
      <c r="P4" s="424"/>
      <c r="Q4" s="424"/>
      <c r="R4" s="424"/>
      <c r="S4" s="424"/>
      <c r="T4" s="424"/>
      <c r="U4" s="424"/>
      <c r="V4" s="424"/>
      <c r="W4" s="424"/>
      <c r="X4" s="424"/>
      <c r="Y4" s="424"/>
      <c r="Z4" s="424"/>
      <c r="AA4" s="424"/>
      <c r="AB4" s="424"/>
      <c r="AC4" s="424"/>
      <c r="AD4" s="424"/>
      <c r="AE4" s="424"/>
      <c r="AF4" s="424"/>
      <c r="AG4" s="424"/>
    </row>
    <row r="5" spans="1:33" s="260" customFormat="1" ht="20.100000000000001" customHeight="1">
      <c r="A5" s="425" t="s">
        <v>432</v>
      </c>
      <c r="B5" s="426"/>
      <c r="C5" s="426"/>
      <c r="D5" s="426"/>
      <c r="E5" s="426"/>
      <c r="F5" s="426"/>
      <c r="G5" s="426"/>
      <c r="H5" s="427"/>
      <c r="I5" s="259"/>
      <c r="J5" s="259"/>
    </row>
    <row r="6" spans="1:33" ht="15.75" customHeight="1">
      <c r="A6" s="711"/>
      <c r="B6" s="712" t="s">
        <v>1</v>
      </c>
      <c r="C6" s="579" t="s">
        <v>316</v>
      </c>
      <c r="D6" s="579" t="s">
        <v>433</v>
      </c>
      <c r="E6" s="579" t="s">
        <v>434</v>
      </c>
      <c r="F6" s="579" t="s">
        <v>435</v>
      </c>
      <c r="G6" s="579" t="s">
        <v>2</v>
      </c>
      <c r="H6" s="579" t="s">
        <v>434</v>
      </c>
    </row>
    <row r="7" spans="1:33" ht="15.75" customHeight="1">
      <c r="A7" s="268" t="s">
        <v>15</v>
      </c>
      <c r="B7" s="713" t="s">
        <v>293</v>
      </c>
      <c r="C7" s="714" t="s">
        <v>436</v>
      </c>
      <c r="D7" s="714" t="s">
        <v>437</v>
      </c>
      <c r="E7" s="714" t="s">
        <v>436</v>
      </c>
      <c r="F7" s="714" t="s">
        <v>438</v>
      </c>
      <c r="G7" s="714" t="s">
        <v>439</v>
      </c>
      <c r="H7" s="714" t="s">
        <v>440</v>
      </c>
    </row>
    <row r="8" spans="1:33" ht="15.75" customHeight="1">
      <c r="A8" s="284" t="s">
        <v>441</v>
      </c>
      <c r="B8" s="712"/>
      <c r="C8" s="715"/>
      <c r="D8" s="715"/>
      <c r="E8" s="715"/>
      <c r="F8" s="715"/>
      <c r="G8" s="715"/>
      <c r="H8" s="715"/>
    </row>
    <row r="9" spans="1:33" s="324" customFormat="1" ht="15.75" customHeight="1">
      <c r="A9" s="539" t="s">
        <v>442</v>
      </c>
      <c r="B9" s="716">
        <v>107.8</v>
      </c>
      <c r="C9" s="717">
        <v>60.494682025000003</v>
      </c>
      <c r="D9" s="717">
        <v>19.017597362250459</v>
      </c>
      <c r="E9" s="717">
        <v>7.7861479709304033</v>
      </c>
      <c r="F9" s="717">
        <v>0</v>
      </c>
      <c r="G9" s="717">
        <v>4.9618292500000001</v>
      </c>
      <c r="H9" s="717">
        <v>15.613969089223419</v>
      </c>
      <c r="K9" s="718"/>
    </row>
    <row r="10" spans="1:33" ht="15.75" customHeight="1">
      <c r="A10" s="326" t="s">
        <v>443</v>
      </c>
      <c r="B10" s="719">
        <v>2.7208179232574099</v>
      </c>
      <c r="C10" s="720">
        <v>0.42043047500000003</v>
      </c>
      <c r="D10" s="720">
        <v>0.57834752052052296</v>
      </c>
      <c r="E10" s="720">
        <v>0.37589627979419704</v>
      </c>
      <c r="F10" s="720">
        <v>0</v>
      </c>
      <c r="G10" s="720">
        <v>1.3453707189999999</v>
      </c>
      <c r="H10" s="720">
        <v>7.7292462459194698E-4</v>
      </c>
      <c r="K10" s="718"/>
    </row>
    <row r="11" spans="1:33" ht="15.75" customHeight="1">
      <c r="A11" s="550" t="s">
        <v>444</v>
      </c>
      <c r="B11" s="721">
        <v>-3.31557544392694</v>
      </c>
      <c r="C11" s="722">
        <v>-1.254461888</v>
      </c>
      <c r="D11" s="722">
        <v>-0.78234268768253001</v>
      </c>
      <c r="E11" s="722">
        <v>-0.110925480939098</v>
      </c>
      <c r="F11" s="722">
        <v>0</v>
      </c>
      <c r="G11" s="722">
        <v>-0.55780382799999995</v>
      </c>
      <c r="H11" s="722">
        <v>-0.61004155391116099</v>
      </c>
      <c r="K11" s="718"/>
    </row>
    <row r="12" spans="1:33" ht="15.75" customHeight="1">
      <c r="A12" s="326" t="s">
        <v>372</v>
      </c>
      <c r="B12" s="719">
        <v>-0.59475752066953014</v>
      </c>
      <c r="C12" s="720">
        <v>-0.83403141299999994</v>
      </c>
      <c r="D12" s="720">
        <v>-0.20399516716200705</v>
      </c>
      <c r="E12" s="720">
        <v>0.26497079885509905</v>
      </c>
      <c r="F12" s="720">
        <v>0</v>
      </c>
      <c r="G12" s="720">
        <v>0.78756689099999999</v>
      </c>
      <c r="H12" s="720">
        <v>-0.609268629286569</v>
      </c>
      <c r="K12" s="718"/>
    </row>
    <row r="13" spans="1:33" ht="15.75" customHeight="1">
      <c r="A13" s="326" t="s">
        <v>445</v>
      </c>
      <c r="B13" s="719">
        <v>-3.1349043846130404E-9</v>
      </c>
      <c r="C13" s="720">
        <v>0</v>
      </c>
      <c r="D13" s="720">
        <v>0</v>
      </c>
      <c r="E13" s="720">
        <v>9.7603452316180606E-4</v>
      </c>
      <c r="F13" s="720">
        <v>0</v>
      </c>
      <c r="G13" s="720">
        <v>0</v>
      </c>
      <c r="H13" s="720">
        <v>-9.76034537711875E-4</v>
      </c>
      <c r="K13" s="718"/>
    </row>
    <row r="14" spans="1:33" ht="15.75" customHeight="1">
      <c r="A14" s="326" t="s">
        <v>446</v>
      </c>
      <c r="B14" s="719">
        <v>1.8467061472625999</v>
      </c>
      <c r="C14" s="720">
        <v>0.55952084400000002</v>
      </c>
      <c r="D14" s="720">
        <v>0.23037060670272599</v>
      </c>
      <c r="E14" s="720">
        <v>4.73018066674806E-2</v>
      </c>
      <c r="F14" s="720">
        <v>0</v>
      </c>
      <c r="G14" s="720">
        <v>0</v>
      </c>
      <c r="H14" s="720">
        <v>1.00951288672114</v>
      </c>
      <c r="K14" s="718"/>
    </row>
    <row r="15" spans="1:33" ht="15.75" customHeight="1">
      <c r="A15" s="326" t="s">
        <v>375</v>
      </c>
      <c r="B15" s="719">
        <v>-2.0676731944309159</v>
      </c>
      <c r="C15" s="720">
        <v>0</v>
      </c>
      <c r="D15" s="720">
        <v>-4.6873307764278192E-2</v>
      </c>
      <c r="E15" s="720">
        <v>-0.70591435737879504</v>
      </c>
      <c r="F15" s="720">
        <v>0</v>
      </c>
      <c r="G15" s="720">
        <v>0</v>
      </c>
      <c r="H15" s="720">
        <v>-1.31488552718548</v>
      </c>
      <c r="K15" s="718"/>
    </row>
    <row r="16" spans="1:33" ht="15.75" customHeight="1">
      <c r="A16" s="556" t="s">
        <v>376</v>
      </c>
      <c r="B16" s="723">
        <v>107.05850112477</v>
      </c>
      <c r="C16" s="724">
        <v>60.220171456000003</v>
      </c>
      <c r="D16" s="724">
        <v>18.997099494026902</v>
      </c>
      <c r="E16" s="724">
        <v>7.3934822535973499</v>
      </c>
      <c r="F16" s="724">
        <v>0</v>
      </c>
      <c r="G16" s="724">
        <v>5.7493961410000001</v>
      </c>
      <c r="H16" s="724">
        <v>14.698351784934799</v>
      </c>
      <c r="K16" s="718"/>
    </row>
    <row r="17" spans="1:11" ht="15.75" customHeight="1">
      <c r="A17" s="284" t="s">
        <v>447</v>
      </c>
      <c r="B17" s="716"/>
      <c r="C17" s="717"/>
      <c r="D17" s="717"/>
      <c r="E17" s="717"/>
      <c r="F17" s="717"/>
      <c r="G17" s="717"/>
      <c r="H17" s="717"/>
    </row>
    <row r="18" spans="1:11" s="324" customFormat="1" ht="15.75" customHeight="1">
      <c r="A18" s="539" t="s">
        <v>442</v>
      </c>
      <c r="B18" s="716">
        <v>78.588249657234485</v>
      </c>
      <c r="C18" s="717">
        <v>0</v>
      </c>
      <c r="D18" s="717">
        <v>0</v>
      </c>
      <c r="E18" s="717">
        <v>0</v>
      </c>
      <c r="F18" s="717">
        <v>78.588249657234485</v>
      </c>
      <c r="G18" s="717">
        <v>0</v>
      </c>
      <c r="H18" s="717">
        <v>0</v>
      </c>
      <c r="K18" s="718"/>
    </row>
    <row r="19" spans="1:11" ht="15.75" customHeight="1">
      <c r="A19" s="326" t="s">
        <v>443</v>
      </c>
      <c r="B19" s="719">
        <v>2.41793488376296</v>
      </c>
      <c r="C19" s="720">
        <v>0</v>
      </c>
      <c r="D19" s="720">
        <v>0</v>
      </c>
      <c r="E19" s="720">
        <v>0</v>
      </c>
      <c r="F19" s="720">
        <v>2.41793488376296</v>
      </c>
      <c r="G19" s="720">
        <v>0</v>
      </c>
      <c r="H19" s="720">
        <v>0</v>
      </c>
      <c r="K19" s="718"/>
    </row>
    <row r="20" spans="1:11" ht="15.75" customHeight="1">
      <c r="A20" s="550" t="s">
        <v>444</v>
      </c>
      <c r="B20" s="721">
        <v>-3.0266160487921399</v>
      </c>
      <c r="C20" s="722">
        <v>0</v>
      </c>
      <c r="D20" s="722">
        <v>0</v>
      </c>
      <c r="E20" s="722">
        <v>0</v>
      </c>
      <c r="F20" s="722">
        <v>-3.0266160487921399</v>
      </c>
      <c r="G20" s="722">
        <v>0</v>
      </c>
      <c r="H20" s="722">
        <v>0</v>
      </c>
      <c r="K20" s="718"/>
    </row>
    <row r="21" spans="1:11" ht="15.75" customHeight="1">
      <c r="A21" s="326" t="s">
        <v>372</v>
      </c>
      <c r="B21" s="719">
        <v>-0.6086811650291799</v>
      </c>
      <c r="C21" s="720">
        <v>0</v>
      </c>
      <c r="D21" s="720">
        <v>0</v>
      </c>
      <c r="E21" s="720">
        <v>0</v>
      </c>
      <c r="F21" s="720">
        <v>-0.6086811650291799</v>
      </c>
      <c r="G21" s="720">
        <v>0</v>
      </c>
      <c r="H21" s="720">
        <v>0</v>
      </c>
      <c r="K21" s="718"/>
    </row>
    <row r="22" spans="1:11" ht="15.75" customHeight="1">
      <c r="A22" s="326" t="s">
        <v>445</v>
      </c>
      <c r="B22" s="719">
        <v>-1.6066904067993199E-9</v>
      </c>
      <c r="C22" s="720">
        <v>0</v>
      </c>
      <c r="D22" s="720">
        <v>0</v>
      </c>
      <c r="E22" s="720">
        <v>0</v>
      </c>
      <c r="F22" s="720">
        <v>-1.6066904067993199E-9</v>
      </c>
      <c r="G22" s="720">
        <v>0</v>
      </c>
      <c r="H22" s="720">
        <v>0</v>
      </c>
      <c r="K22" s="718"/>
    </row>
    <row r="23" spans="1:11" ht="15.75" customHeight="1">
      <c r="A23" s="326" t="s">
        <v>446</v>
      </c>
      <c r="B23" s="719">
        <v>1.4361622207062701</v>
      </c>
      <c r="C23" s="720">
        <v>0</v>
      </c>
      <c r="D23" s="720">
        <v>0</v>
      </c>
      <c r="E23" s="720">
        <v>0</v>
      </c>
      <c r="F23" s="720">
        <v>1.4361622207062701</v>
      </c>
      <c r="G23" s="720">
        <v>0</v>
      </c>
      <c r="H23" s="720">
        <v>0</v>
      </c>
      <c r="K23" s="718"/>
    </row>
    <row r="24" spans="1:11" ht="15.75" customHeight="1">
      <c r="A24" s="326" t="s">
        <v>375</v>
      </c>
      <c r="B24" s="719">
        <v>4.497395971919789E-2</v>
      </c>
      <c r="C24" s="720">
        <v>0</v>
      </c>
      <c r="D24" s="720">
        <v>0</v>
      </c>
      <c r="E24" s="720">
        <v>0</v>
      </c>
      <c r="F24" s="720">
        <v>4.497395971919789E-2</v>
      </c>
      <c r="G24" s="720">
        <v>0</v>
      </c>
      <c r="H24" s="720">
        <v>0</v>
      </c>
      <c r="K24" s="718"/>
    </row>
    <row r="25" spans="1:11" ht="15.75" customHeight="1">
      <c r="A25" s="556" t="s">
        <v>376</v>
      </c>
      <c r="B25" s="723">
        <v>79.460704671024089</v>
      </c>
      <c r="C25" s="724">
        <v>0</v>
      </c>
      <c r="D25" s="724">
        <v>0</v>
      </c>
      <c r="E25" s="724">
        <v>0</v>
      </c>
      <c r="F25" s="724">
        <v>79.460704671024089</v>
      </c>
      <c r="G25" s="724">
        <v>0</v>
      </c>
      <c r="H25" s="724">
        <v>0</v>
      </c>
      <c r="K25" s="718"/>
    </row>
    <row r="26" spans="1:11" ht="15.75" customHeight="1">
      <c r="A26" s="284" t="s">
        <v>448</v>
      </c>
      <c r="B26" s="716"/>
      <c r="C26" s="717"/>
      <c r="D26" s="717"/>
      <c r="E26" s="717"/>
      <c r="F26" s="717"/>
      <c r="G26" s="717"/>
      <c r="H26" s="717"/>
    </row>
    <row r="27" spans="1:11" s="324" customFormat="1" ht="15.75" customHeight="1">
      <c r="A27" s="539" t="s">
        <v>442</v>
      </c>
      <c r="B27" s="716">
        <v>35.55361355459663</v>
      </c>
      <c r="C27" s="717">
        <v>0</v>
      </c>
      <c r="D27" s="717">
        <v>21.585488813244126</v>
      </c>
      <c r="E27" s="717">
        <v>0</v>
      </c>
      <c r="F27" s="717">
        <v>13.968124739167187</v>
      </c>
      <c r="G27" s="717">
        <v>0</v>
      </c>
      <c r="H27" s="717">
        <v>0</v>
      </c>
      <c r="K27" s="718"/>
    </row>
    <row r="28" spans="1:11" ht="15.75" customHeight="1">
      <c r="A28" s="326" t="s">
        <v>443</v>
      </c>
      <c r="B28" s="719">
        <v>3.37687228035003</v>
      </c>
      <c r="C28" s="720">
        <v>0</v>
      </c>
      <c r="D28" s="720">
        <v>0.36851768664211998</v>
      </c>
      <c r="E28" s="720">
        <v>0</v>
      </c>
      <c r="F28" s="720">
        <v>3.0083545931152202</v>
      </c>
      <c r="G28" s="720">
        <v>0</v>
      </c>
      <c r="H28" s="720">
        <v>0</v>
      </c>
      <c r="K28" s="718"/>
    </row>
    <row r="29" spans="1:11" ht="15.75" customHeight="1">
      <c r="A29" s="550" t="s">
        <v>444</v>
      </c>
      <c r="B29" s="721">
        <v>-2.4517369535928997</v>
      </c>
      <c r="C29" s="722">
        <v>0</v>
      </c>
      <c r="D29" s="722">
        <v>-0.108989977083967</v>
      </c>
      <c r="E29" s="722">
        <v>0</v>
      </c>
      <c r="F29" s="722">
        <v>-2.34274697572073</v>
      </c>
      <c r="G29" s="722">
        <v>0</v>
      </c>
      <c r="H29" s="722">
        <v>0</v>
      </c>
      <c r="K29" s="718"/>
    </row>
    <row r="30" spans="1:11" ht="15.75" customHeight="1">
      <c r="A30" s="326" t="s">
        <v>372</v>
      </c>
      <c r="B30" s="719">
        <v>0.92513532675713028</v>
      </c>
      <c r="C30" s="720">
        <v>0</v>
      </c>
      <c r="D30" s="720">
        <v>0.25952770955815296</v>
      </c>
      <c r="E30" s="720">
        <v>0</v>
      </c>
      <c r="F30" s="720">
        <v>0.66560761739449026</v>
      </c>
      <c r="G30" s="720">
        <v>0</v>
      </c>
      <c r="H30" s="720">
        <v>0</v>
      </c>
      <c r="K30" s="718"/>
    </row>
    <row r="31" spans="1:11" ht="15.75" customHeight="1">
      <c r="A31" s="326" t="s">
        <v>445</v>
      </c>
      <c r="B31" s="719">
        <v>-3.3275281190872201E-9</v>
      </c>
      <c r="C31" s="720">
        <v>0</v>
      </c>
      <c r="D31" s="720">
        <v>0</v>
      </c>
      <c r="E31" s="720">
        <v>0</v>
      </c>
      <c r="F31" s="720">
        <v>-1.8029301166534398E-9</v>
      </c>
      <c r="G31" s="720">
        <v>0</v>
      </c>
      <c r="H31" s="720">
        <v>0</v>
      </c>
      <c r="K31" s="718"/>
    </row>
    <row r="32" spans="1:11" ht="15.75" customHeight="1">
      <c r="A32" s="326" t="s">
        <v>446</v>
      </c>
      <c r="B32" s="719">
        <v>0.7377288982324639</v>
      </c>
      <c r="C32" s="720">
        <v>0</v>
      </c>
      <c r="D32" s="720">
        <v>0.46514495481465001</v>
      </c>
      <c r="E32" s="720">
        <v>0</v>
      </c>
      <c r="F32" s="720">
        <v>0.27258394287902898</v>
      </c>
      <c r="G32" s="720">
        <v>0</v>
      </c>
      <c r="H32" s="720">
        <v>0</v>
      </c>
      <c r="K32" s="718"/>
    </row>
    <row r="33" spans="1:11" ht="15.75" customHeight="1">
      <c r="A33" s="326" t="s">
        <v>375</v>
      </c>
      <c r="B33" s="719">
        <v>-0.10601752815709092</v>
      </c>
      <c r="C33" s="720">
        <v>0</v>
      </c>
      <c r="D33" s="720">
        <v>0.189288142250671</v>
      </c>
      <c r="E33" s="720">
        <v>0</v>
      </c>
      <c r="F33" s="720">
        <v>-0.29530567040377598</v>
      </c>
      <c r="G33" s="720">
        <v>0</v>
      </c>
      <c r="H33" s="720">
        <v>0</v>
      </c>
      <c r="K33" s="718"/>
    </row>
    <row r="34" spans="1:11" ht="15.75" customHeight="1">
      <c r="A34" s="556" t="s">
        <v>376</v>
      </c>
      <c r="B34" s="723">
        <v>37.110460248101603</v>
      </c>
      <c r="C34" s="724">
        <v>0</v>
      </c>
      <c r="D34" s="724">
        <v>22.499449619867601</v>
      </c>
      <c r="E34" s="724">
        <v>0</v>
      </c>
      <c r="F34" s="724">
        <v>14.611010627234</v>
      </c>
      <c r="G34" s="724">
        <v>0</v>
      </c>
      <c r="H34" s="724">
        <v>0</v>
      </c>
      <c r="K34" s="718"/>
    </row>
    <row r="35" spans="1:11" ht="15.75" customHeight="1">
      <c r="A35" s="284" t="s">
        <v>449</v>
      </c>
      <c r="B35" s="716"/>
      <c r="C35" s="717"/>
      <c r="D35" s="717"/>
      <c r="E35" s="717"/>
      <c r="F35" s="717"/>
      <c r="G35" s="717"/>
      <c r="H35" s="717"/>
    </row>
    <row r="36" spans="1:11" s="324" customFormat="1" ht="15.75" customHeight="1">
      <c r="A36" s="539" t="s">
        <v>442</v>
      </c>
      <c r="B36" s="716">
        <v>222.01608890757419</v>
      </c>
      <c r="C36" s="717">
        <v>60.494682025000003</v>
      </c>
      <c r="D36" s="717">
        <v>40.603086175494589</v>
      </c>
      <c r="E36" s="717">
        <v>7.7861479709304033</v>
      </c>
      <c r="F36" s="717">
        <v>92.556374396401793</v>
      </c>
      <c r="G36" s="717">
        <v>4.9618292500000001</v>
      </c>
      <c r="H36" s="717">
        <v>15.613969089223419</v>
      </c>
      <c r="K36" s="718"/>
    </row>
    <row r="37" spans="1:11" ht="15.75" customHeight="1">
      <c r="A37" s="326" t="s">
        <v>443</v>
      </c>
      <c r="B37" s="719">
        <v>8.5156250873704007</v>
      </c>
      <c r="C37" s="720">
        <v>0.42043047500000003</v>
      </c>
      <c r="D37" s="720">
        <v>0.94686520716264289</v>
      </c>
      <c r="E37" s="720">
        <v>0.37589627979419704</v>
      </c>
      <c r="F37" s="720">
        <v>5.4262894768781793</v>
      </c>
      <c r="G37" s="720">
        <v>1.3453707189999999</v>
      </c>
      <c r="H37" s="720">
        <v>7.7292462459194698E-4</v>
      </c>
      <c r="K37" s="718"/>
    </row>
    <row r="38" spans="1:11" ht="15.75" customHeight="1">
      <c r="A38" s="550" t="s">
        <v>444</v>
      </c>
      <c r="B38" s="721">
        <v>-8.7939284463119805</v>
      </c>
      <c r="C38" s="722">
        <v>-1.254461888</v>
      </c>
      <c r="D38" s="722">
        <v>-0.89133266476649697</v>
      </c>
      <c r="E38" s="722">
        <v>-0.110925480939098</v>
      </c>
      <c r="F38" s="722">
        <v>-5.3693630245128698</v>
      </c>
      <c r="G38" s="722">
        <v>-0.55780382799999995</v>
      </c>
      <c r="H38" s="722">
        <v>-0.61004155391116099</v>
      </c>
      <c r="K38" s="718"/>
    </row>
    <row r="39" spans="1:11" ht="15.75" customHeight="1">
      <c r="A39" s="326" t="s">
        <v>372</v>
      </c>
      <c r="B39" s="719">
        <v>-0.27830335894157976</v>
      </c>
      <c r="C39" s="720">
        <v>-0.83403141299999994</v>
      </c>
      <c r="D39" s="720">
        <v>5.5532542396145912E-2</v>
      </c>
      <c r="E39" s="720">
        <v>0.26497079885509905</v>
      </c>
      <c r="F39" s="720">
        <v>5.6926452365309466E-2</v>
      </c>
      <c r="G39" s="720">
        <v>0.78756689099999999</v>
      </c>
      <c r="H39" s="720">
        <v>-0.609268629286569</v>
      </c>
      <c r="K39" s="718"/>
    </row>
    <row r="40" spans="1:11" ht="15.75" customHeight="1">
      <c r="A40" s="326" t="s">
        <v>445</v>
      </c>
      <c r="B40" s="719">
        <v>-8.0691225528717092E-9</v>
      </c>
      <c r="C40" s="720">
        <v>0</v>
      </c>
      <c r="D40" s="720">
        <v>0</v>
      </c>
      <c r="E40" s="720">
        <v>9.7603452316180606E-4</v>
      </c>
      <c r="F40" s="720">
        <v>-3.4096204042434702E-9</v>
      </c>
      <c r="G40" s="720">
        <v>0</v>
      </c>
      <c r="H40" s="720">
        <v>-9.76034537711875E-4</v>
      </c>
      <c r="K40" s="718"/>
    </row>
    <row r="41" spans="1:11" ht="15.75" customHeight="1">
      <c r="A41" s="326" t="s">
        <v>446</v>
      </c>
      <c r="B41" s="719">
        <v>4.0205972662013396</v>
      </c>
      <c r="C41" s="720">
        <v>0.55952084400000002</v>
      </c>
      <c r="D41" s="720">
        <v>0.69551556151737604</v>
      </c>
      <c r="E41" s="720">
        <v>4.73018066674806E-2</v>
      </c>
      <c r="F41" s="720">
        <v>1.7087461635853001</v>
      </c>
      <c r="G41" s="720">
        <v>0</v>
      </c>
      <c r="H41" s="720">
        <v>1.00951288672114</v>
      </c>
      <c r="K41" s="718"/>
    </row>
    <row r="42" spans="1:11" ht="15.75" customHeight="1">
      <c r="A42" s="326" t="s">
        <v>375</v>
      </c>
      <c r="B42" s="719">
        <v>-2.1287167628688088</v>
      </c>
      <c r="C42" s="720">
        <v>0</v>
      </c>
      <c r="D42" s="720">
        <v>0.14241483448639283</v>
      </c>
      <c r="E42" s="720">
        <v>-0.70591435737879504</v>
      </c>
      <c r="F42" s="720">
        <v>-0.25033171068457771</v>
      </c>
      <c r="G42" s="720">
        <v>0</v>
      </c>
      <c r="H42" s="720">
        <v>-1.31488552718548</v>
      </c>
      <c r="K42" s="718"/>
    </row>
    <row r="43" spans="1:11" ht="15.75" customHeight="1">
      <c r="A43" s="725" t="s">
        <v>376</v>
      </c>
      <c r="B43" s="726">
        <v>223.62966604389601</v>
      </c>
      <c r="C43" s="727">
        <v>60.220171456000003</v>
      </c>
      <c r="D43" s="727">
        <v>41.496549113894503</v>
      </c>
      <c r="E43" s="727">
        <v>7.3934822535973499</v>
      </c>
      <c r="F43" s="727">
        <v>94.071715298258198</v>
      </c>
      <c r="G43" s="727">
        <v>5.7493961410000001</v>
      </c>
      <c r="H43" s="727">
        <v>14.698351784934799</v>
      </c>
      <c r="K43" s="718"/>
    </row>
    <row r="44" spans="1:11" ht="15.75" customHeight="1">
      <c r="A44" s="969" t="s">
        <v>450</v>
      </c>
      <c r="B44" s="970"/>
      <c r="C44" s="970"/>
      <c r="D44" s="970"/>
      <c r="E44" s="970"/>
      <c r="F44" s="970"/>
      <c r="G44" s="970"/>
      <c r="H44" s="970"/>
    </row>
    <row r="45" spans="1:11" ht="16.5" customHeight="1">
      <c r="A45" s="971" t="s">
        <v>451</v>
      </c>
      <c r="B45" s="972"/>
      <c r="C45" s="972"/>
      <c r="D45" s="972"/>
      <c r="E45" s="972"/>
      <c r="F45" s="972"/>
      <c r="G45" s="972"/>
      <c r="H45" s="972"/>
    </row>
    <row r="46" spans="1:11" ht="14.25" customHeight="1">
      <c r="A46" s="728"/>
      <c r="B46" s="729"/>
      <c r="C46" s="729"/>
      <c r="D46" s="729"/>
      <c r="E46" s="729"/>
      <c r="F46" s="729"/>
      <c r="G46" s="729"/>
      <c r="H46" s="729"/>
    </row>
  </sheetData>
  <mergeCells count="2">
    <mergeCell ref="A44:H44"/>
    <mergeCell ref="A45:H45"/>
  </mergeCells>
  <pageMargins left="0.55118110236220497" right="0.35433070866141703" top="0.59055118110236204" bottom="0.98425196850393704" header="0.118110236220472" footer="0.511811023622047"/>
  <pageSetup paperSize="9" scale="61"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27"/>
  <sheetViews>
    <sheetView showGridLines="0" view="pageBreakPreview" zoomScale="70" zoomScaleNormal="100" zoomScaleSheetLayoutView="70" workbookViewId="0">
      <selection activeCell="A2" sqref="A2:L24"/>
    </sheetView>
  </sheetViews>
  <sheetFormatPr defaultRowHeight="12.75"/>
  <cols>
    <col min="1" max="1" width="40.7109375" style="524" customWidth="1"/>
    <col min="2" max="4" width="12.7109375" style="524" customWidth="1"/>
    <col min="5" max="5" width="3.7109375" style="524" customWidth="1"/>
    <col min="6" max="6" width="40.7109375" style="524" customWidth="1"/>
    <col min="7" max="7" width="12.7109375" style="524" customWidth="1"/>
    <col min="8" max="8" width="14.140625" style="524" customWidth="1"/>
    <col min="9" max="9" width="13.7109375" style="524" customWidth="1"/>
    <col min="10" max="10" width="3" style="524" customWidth="1"/>
    <col min="11" max="11" width="9.140625" style="524"/>
    <col min="12" max="12" width="18.5703125" style="524" customWidth="1"/>
    <col min="13" max="15" width="9.140625" style="524"/>
    <col min="16" max="16" width="9.140625" style="524" customWidth="1"/>
    <col min="17" max="17" width="3" style="524" customWidth="1"/>
    <col min="18" max="16384" width="9.140625" style="524"/>
  </cols>
  <sheetData>
    <row r="1" spans="1:30" s="248" customFormat="1" ht="50.1" customHeight="1">
      <c r="A1" s="247"/>
    </row>
    <row r="2" spans="1:30" s="250" customFormat="1" ht="39.950000000000003" customHeight="1">
      <c r="A2" s="249" t="s">
        <v>452</v>
      </c>
      <c r="B2" s="730"/>
      <c r="C2" s="731"/>
      <c r="D2" s="731"/>
      <c r="E2" s="730"/>
      <c r="F2" s="730"/>
      <c r="G2" s="730"/>
      <c r="I2" s="574"/>
      <c r="J2" s="574"/>
      <c r="K2" s="574"/>
      <c r="L2" s="573"/>
      <c r="M2" s="573"/>
      <c r="N2" s="573"/>
      <c r="O2" s="573"/>
      <c r="P2" s="573"/>
      <c r="Q2" s="573"/>
      <c r="R2" s="573"/>
      <c r="S2" s="573"/>
      <c r="T2" s="573"/>
      <c r="U2" s="573"/>
      <c r="V2" s="573"/>
      <c r="W2" s="573"/>
      <c r="X2" s="573"/>
      <c r="Y2" s="573"/>
      <c r="Z2" s="573"/>
      <c r="AA2" s="573"/>
      <c r="AB2" s="573"/>
      <c r="AC2" s="573"/>
      <c r="AD2" s="573"/>
    </row>
    <row r="3" spans="1:30" s="250" customFormat="1" ht="2.1" customHeight="1">
      <c r="A3" s="420"/>
      <c r="B3" s="421"/>
      <c r="C3" s="422"/>
      <c r="D3" s="422"/>
      <c r="E3" s="421"/>
      <c r="F3" s="421"/>
      <c r="G3" s="421"/>
      <c r="H3" s="421"/>
      <c r="I3" s="423"/>
      <c r="J3" s="573"/>
      <c r="K3" s="573"/>
      <c r="L3" s="573"/>
      <c r="M3" s="573"/>
      <c r="N3" s="573"/>
      <c r="O3" s="573"/>
      <c r="P3" s="573"/>
      <c r="Q3" s="573"/>
      <c r="R3" s="573"/>
      <c r="S3" s="573"/>
      <c r="T3" s="573"/>
      <c r="U3" s="573"/>
      <c r="V3" s="573"/>
      <c r="W3" s="573"/>
      <c r="X3" s="573"/>
      <c r="Y3" s="573"/>
      <c r="Z3" s="573"/>
      <c r="AA3" s="573"/>
      <c r="AB3" s="573"/>
      <c r="AC3" s="573"/>
      <c r="AD3" s="573"/>
    </row>
    <row r="4" spans="1:30" s="260" customFormat="1" ht="20.100000000000001" customHeight="1">
      <c r="A4" s="257"/>
      <c r="B4" s="257"/>
      <c r="C4" s="257"/>
      <c r="D4" s="257"/>
      <c r="E4" s="258"/>
      <c r="F4" s="258"/>
      <c r="G4" s="258"/>
      <c r="H4" s="258"/>
      <c r="I4" s="258"/>
      <c r="J4" s="424"/>
      <c r="K4" s="424"/>
      <c r="L4" s="424"/>
      <c r="M4" s="424"/>
      <c r="N4" s="424"/>
      <c r="O4" s="424"/>
      <c r="P4" s="424"/>
      <c r="Q4" s="424"/>
      <c r="R4" s="424"/>
      <c r="S4" s="424"/>
      <c r="T4" s="424"/>
      <c r="U4" s="424"/>
      <c r="V4" s="424"/>
      <c r="W4" s="424"/>
      <c r="X4" s="424"/>
      <c r="Y4" s="424"/>
      <c r="Z4" s="424"/>
      <c r="AA4" s="424"/>
      <c r="AB4" s="424"/>
      <c r="AC4" s="424"/>
      <c r="AD4" s="424"/>
    </row>
    <row r="5" spans="1:30" s="260" customFormat="1" ht="20.100000000000001" customHeight="1">
      <c r="A5" s="425" t="s">
        <v>515</v>
      </c>
      <c r="B5" s="576"/>
      <c r="C5" s="576"/>
      <c r="D5" s="576"/>
      <c r="F5" s="425" t="s">
        <v>453</v>
      </c>
      <c r="G5" s="576"/>
      <c r="H5" s="576"/>
      <c r="I5" s="576"/>
    </row>
    <row r="6" spans="1:30" ht="15.95" customHeight="1">
      <c r="A6" s="268" t="s">
        <v>14</v>
      </c>
      <c r="B6" s="732" t="s">
        <v>276</v>
      </c>
      <c r="C6" s="733" t="s">
        <v>283</v>
      </c>
      <c r="D6" s="734" t="s">
        <v>274</v>
      </c>
      <c r="F6" s="580" t="s">
        <v>14</v>
      </c>
      <c r="G6" s="732" t="s">
        <v>276</v>
      </c>
      <c r="H6" s="733" t="s">
        <v>283</v>
      </c>
      <c r="I6" s="734" t="s">
        <v>274</v>
      </c>
    </row>
    <row r="7" spans="1:30" ht="15.95" customHeight="1">
      <c r="A7" s="607" t="s">
        <v>317</v>
      </c>
      <c r="B7" s="735">
        <v>122.57779704000001</v>
      </c>
      <c r="C7" s="736">
        <v>133.87906654</v>
      </c>
      <c r="D7" s="737">
        <v>112.58877124999999</v>
      </c>
      <c r="F7" s="607" t="s">
        <v>317</v>
      </c>
      <c r="G7" s="735">
        <v>8.6596997099999005</v>
      </c>
      <c r="H7" s="736">
        <v>11.2897610699995</v>
      </c>
      <c r="I7" s="737">
        <v>13.0867415800003</v>
      </c>
      <c r="L7" s="738"/>
      <c r="M7" s="738"/>
      <c r="N7" s="738"/>
      <c r="O7" s="738"/>
      <c r="P7" s="738"/>
      <c r="Q7" s="739"/>
      <c r="R7" s="739"/>
      <c r="S7" s="739"/>
      <c r="T7" s="739"/>
    </row>
    <row r="8" spans="1:30" ht="15.95" customHeight="1">
      <c r="A8" s="326" t="s">
        <v>454</v>
      </c>
      <c r="B8" s="740">
        <v>119.50750179696999</v>
      </c>
      <c r="C8" s="507">
        <v>92.538098595060802</v>
      </c>
      <c r="D8" s="741">
        <v>136.549453383882</v>
      </c>
      <c r="F8" s="608" t="s">
        <v>454</v>
      </c>
      <c r="G8" s="740">
        <v>33.695857098144003</v>
      </c>
      <c r="H8" s="507">
        <v>24.5800448521784</v>
      </c>
      <c r="I8" s="741">
        <v>25.3259318056819</v>
      </c>
      <c r="L8" s="738"/>
      <c r="M8" s="738"/>
      <c r="N8" s="738"/>
      <c r="O8" s="738"/>
      <c r="P8" s="738"/>
      <c r="Q8" s="739"/>
      <c r="R8" s="739"/>
      <c r="S8" s="739"/>
      <c r="T8" s="739"/>
    </row>
    <row r="9" spans="1:30" ht="15.95" customHeight="1">
      <c r="A9" s="326" t="s">
        <v>455</v>
      </c>
      <c r="B9" s="740">
        <v>53.093360522809803</v>
      </c>
      <c r="C9" s="507">
        <v>88.806538974649101</v>
      </c>
      <c r="D9" s="741">
        <v>48.023760086847496</v>
      </c>
      <c r="F9" s="608" t="s">
        <v>455</v>
      </c>
      <c r="G9" s="740">
        <v>4.5599069916745707</v>
      </c>
      <c r="H9" s="507">
        <v>9.7297863270726292</v>
      </c>
      <c r="I9" s="741">
        <v>5.5264727205511202</v>
      </c>
      <c r="L9" s="738"/>
      <c r="M9" s="738"/>
      <c r="N9" s="738"/>
      <c r="O9" s="738"/>
      <c r="P9" s="738"/>
      <c r="Q9" s="739"/>
      <c r="R9" s="739"/>
      <c r="S9" s="739"/>
      <c r="T9" s="739"/>
    </row>
    <row r="10" spans="1:30" ht="15.95" customHeight="1">
      <c r="A10" s="326" t="s">
        <v>456</v>
      </c>
      <c r="B10" s="740">
        <v>60.866408059310196</v>
      </c>
      <c r="C10" s="507">
        <v>61.816515238075198</v>
      </c>
      <c r="D10" s="741">
        <v>58.367911005449201</v>
      </c>
      <c r="F10" s="608" t="s">
        <v>456</v>
      </c>
      <c r="G10" s="740">
        <v>-0.156321311732806</v>
      </c>
      <c r="H10" s="507">
        <v>0.169314061730896</v>
      </c>
      <c r="I10" s="741">
        <v>4.0653037150185902</v>
      </c>
      <c r="L10" s="738"/>
      <c r="M10" s="738"/>
      <c r="N10" s="738"/>
      <c r="O10" s="738"/>
      <c r="P10" s="738"/>
      <c r="Q10" s="739"/>
      <c r="R10" s="739"/>
      <c r="S10" s="739"/>
      <c r="T10" s="739"/>
    </row>
    <row r="11" spans="1:30" ht="15.95" customHeight="1">
      <c r="A11" s="326" t="s">
        <v>403</v>
      </c>
      <c r="B11" s="740">
        <v>144.89019375000001</v>
      </c>
      <c r="C11" s="507">
        <v>119.63295245</v>
      </c>
      <c r="D11" s="741">
        <v>94.6029333500001</v>
      </c>
      <c r="F11" s="608" t="s">
        <v>403</v>
      </c>
      <c r="G11" s="740">
        <v>3.01428777000022</v>
      </c>
      <c r="H11" s="507">
        <v>9.1640375499997102</v>
      </c>
      <c r="I11" s="741">
        <v>4.6926534799996906</v>
      </c>
      <c r="L11" s="738"/>
      <c r="M11" s="738"/>
      <c r="N11" s="738"/>
      <c r="O11" s="738"/>
      <c r="P11" s="738"/>
      <c r="Q11" s="739"/>
      <c r="R11" s="739"/>
      <c r="S11" s="739"/>
      <c r="T11" s="739"/>
    </row>
    <row r="12" spans="1:30" ht="15.95" customHeight="1">
      <c r="A12" s="550" t="s">
        <v>2</v>
      </c>
      <c r="B12" s="742">
        <v>145.50210954868595</v>
      </c>
      <c r="C12" s="743">
        <v>183.92139088232284</v>
      </c>
      <c r="D12" s="744">
        <v>113.77650128323124</v>
      </c>
      <c r="F12" s="630" t="s">
        <v>2</v>
      </c>
      <c r="G12" s="742">
        <v>-2.0778260116180842</v>
      </c>
      <c r="H12" s="743">
        <v>13.636263508872659</v>
      </c>
      <c r="I12" s="744">
        <v>4.3741909232721952</v>
      </c>
      <c r="L12" s="738"/>
      <c r="M12" s="738"/>
      <c r="N12" s="738"/>
      <c r="O12" s="738"/>
      <c r="P12" s="738"/>
      <c r="Q12" s="739"/>
      <c r="R12" s="739"/>
      <c r="S12" s="739"/>
      <c r="T12" s="739"/>
    </row>
    <row r="13" spans="1:30" ht="15.95" customHeight="1">
      <c r="A13" s="725" t="s">
        <v>457</v>
      </c>
      <c r="B13" s="745">
        <v>646.43737071777593</v>
      </c>
      <c r="C13" s="746">
        <v>680.59456268010797</v>
      </c>
      <c r="D13" s="747">
        <v>563.90933035941009</v>
      </c>
      <c r="F13" s="646" t="s">
        <v>457</v>
      </c>
      <c r="G13" s="745">
        <v>47.695604246467802</v>
      </c>
      <c r="H13" s="746">
        <v>68.5692073698538</v>
      </c>
      <c r="I13" s="747">
        <v>57.071294224523797</v>
      </c>
      <c r="L13" s="738"/>
      <c r="M13" s="738"/>
      <c r="N13" s="738"/>
      <c r="O13" s="738"/>
      <c r="P13" s="738"/>
      <c r="Q13" s="739"/>
      <c r="R13" s="739"/>
      <c r="S13" s="739"/>
      <c r="T13" s="739"/>
    </row>
    <row r="14" spans="1:30" ht="30.75" customHeight="1">
      <c r="F14" s="973"/>
      <c r="G14" s="973"/>
      <c r="H14" s="973"/>
      <c r="I14" s="973"/>
    </row>
    <row r="15" spans="1:30" ht="15.95" customHeight="1"/>
    <row r="16" spans="1:30" ht="20.100000000000001" customHeight="1">
      <c r="A16" s="425" t="s">
        <v>458</v>
      </c>
      <c r="B16" s="576"/>
      <c r="C16" s="576"/>
      <c r="D16" s="576"/>
      <c r="F16" s="524" t="s">
        <v>459</v>
      </c>
    </row>
    <row r="17" spans="1:16" ht="15.95" customHeight="1">
      <c r="A17" s="580" t="s">
        <v>14</v>
      </c>
      <c r="B17" s="732" t="s">
        <v>276</v>
      </c>
      <c r="C17" s="733" t="s">
        <v>283</v>
      </c>
      <c r="D17" s="734" t="s">
        <v>274</v>
      </c>
    </row>
    <row r="18" spans="1:16" ht="15.95" customHeight="1">
      <c r="A18" s="607" t="s">
        <v>317</v>
      </c>
      <c r="B18" s="735">
        <v>12.4278949</v>
      </c>
      <c r="C18" s="736">
        <v>14.917675854560001</v>
      </c>
      <c r="D18" s="737">
        <v>9.0995601006500006</v>
      </c>
      <c r="L18" s="739"/>
      <c r="M18" s="739"/>
      <c r="N18" s="739"/>
      <c r="O18" s="739"/>
      <c r="P18" s="739"/>
    </row>
    <row r="19" spans="1:16" ht="15.95" customHeight="1">
      <c r="A19" s="608" t="s">
        <v>454</v>
      </c>
      <c r="B19" s="740">
        <v>29.598351241507899</v>
      </c>
      <c r="C19" s="507">
        <v>18.422325309450102</v>
      </c>
      <c r="D19" s="741">
        <v>26.890666523737472</v>
      </c>
      <c r="L19" s="739"/>
      <c r="M19" s="739"/>
      <c r="N19" s="739"/>
      <c r="O19" s="739"/>
      <c r="P19" s="739"/>
    </row>
    <row r="20" spans="1:16" ht="15.95" customHeight="1">
      <c r="A20" s="608" t="s">
        <v>455</v>
      </c>
      <c r="B20" s="740">
        <v>6.65345761487605</v>
      </c>
      <c r="C20" s="507">
        <v>18.643257485492562</v>
      </c>
      <c r="D20" s="741">
        <v>6.7856444526416908</v>
      </c>
      <c r="L20" s="739"/>
      <c r="M20" s="739"/>
      <c r="N20" s="739"/>
      <c r="O20" s="739"/>
      <c r="P20" s="739"/>
    </row>
    <row r="21" spans="1:16" ht="15.95" customHeight="1">
      <c r="A21" s="608" t="s">
        <v>456</v>
      </c>
      <c r="B21" s="740">
        <v>6.1980892615294305</v>
      </c>
      <c r="C21" s="507">
        <v>7.3525115480443999</v>
      </c>
      <c r="D21" s="741">
        <v>5.5506775305029308</v>
      </c>
      <c r="L21" s="739"/>
      <c r="M21" s="739"/>
      <c r="N21" s="739"/>
      <c r="O21" s="739"/>
      <c r="P21" s="739"/>
    </row>
    <row r="22" spans="1:16" ht="15.95" customHeight="1">
      <c r="A22" s="608" t="s">
        <v>403</v>
      </c>
      <c r="B22" s="740">
        <v>20.1013637</v>
      </c>
      <c r="C22" s="507">
        <v>15.548249300000002</v>
      </c>
      <c r="D22" s="741">
        <v>13.0906386</v>
      </c>
      <c r="L22" s="739"/>
      <c r="M22" s="739"/>
      <c r="N22" s="739"/>
      <c r="O22" s="739"/>
      <c r="P22" s="739"/>
    </row>
    <row r="23" spans="1:16" ht="15.95" customHeight="1">
      <c r="A23" s="630" t="s">
        <v>2</v>
      </c>
      <c r="B23" s="742">
        <v>65.331144132427923</v>
      </c>
      <c r="C23" s="743">
        <v>83.797435431774915</v>
      </c>
      <c r="D23" s="744">
        <v>46.442690688171126</v>
      </c>
      <c r="L23" s="739"/>
      <c r="M23" s="739"/>
      <c r="N23" s="739"/>
      <c r="O23" s="739"/>
      <c r="P23" s="739"/>
    </row>
    <row r="24" spans="1:16" ht="15.95" customHeight="1">
      <c r="A24" s="646" t="s">
        <v>457</v>
      </c>
      <c r="B24" s="745">
        <v>140.31030085034129</v>
      </c>
      <c r="C24" s="746">
        <v>158.681454929322</v>
      </c>
      <c r="D24" s="747">
        <v>107.85987789570321</v>
      </c>
      <c r="L24" s="739"/>
      <c r="M24" s="739"/>
      <c r="N24" s="739"/>
      <c r="O24" s="739"/>
      <c r="P24" s="739"/>
    </row>
    <row r="25" spans="1:16" ht="15.95" customHeight="1"/>
    <row r="26" spans="1:16">
      <c r="B26" s="748"/>
      <c r="C26" s="748"/>
      <c r="D26" s="748"/>
      <c r="G26" s="748"/>
      <c r="H26" s="748"/>
      <c r="I26" s="748"/>
    </row>
    <row r="27" spans="1:16">
      <c r="B27" s="748"/>
      <c r="C27" s="748"/>
      <c r="D27" s="748"/>
    </row>
  </sheetData>
  <mergeCells count="1">
    <mergeCell ref="F14:I14"/>
  </mergeCells>
  <pageMargins left="0.55118110236220497" right="0.35433070866141703" top="0.59055118110236204" bottom="0.98425196850393704" header="0.118110236220472" footer="0.511811023622047"/>
  <pageSetup paperSize="9" scale="72"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31"/>
  <sheetViews>
    <sheetView showGridLines="0" showZeros="0" view="pageBreakPreview" zoomScale="70" zoomScaleNormal="85" zoomScaleSheetLayoutView="70" workbookViewId="0">
      <selection activeCell="A2" sqref="A2:K27"/>
    </sheetView>
  </sheetViews>
  <sheetFormatPr defaultRowHeight="12.75"/>
  <cols>
    <col min="1" max="1" width="62.28515625" style="524" customWidth="1"/>
    <col min="2" max="4" width="10.85546875" style="524" customWidth="1"/>
    <col min="5" max="6" width="12.7109375" style="524" customWidth="1"/>
    <col min="7" max="7" width="14.7109375" style="524" customWidth="1"/>
    <col min="8" max="8" width="12.7109375" style="524" customWidth="1"/>
    <col min="9" max="9" width="4.28515625" style="524" customWidth="1"/>
    <col min="10" max="16384" width="9.140625" style="524"/>
  </cols>
  <sheetData>
    <row r="1" spans="1:29" s="248" customFormat="1" ht="50.1" customHeight="1">
      <c r="A1" s="247"/>
    </row>
    <row r="2" spans="1:29" s="250" customFormat="1" ht="39.950000000000003" customHeight="1">
      <c r="A2" s="249" t="s">
        <v>460</v>
      </c>
      <c r="B2" s="730"/>
      <c r="C2" s="731"/>
      <c r="D2" s="731"/>
      <c r="E2" s="730"/>
      <c r="F2" s="730"/>
      <c r="G2" s="730"/>
      <c r="I2" s="574"/>
      <c r="J2" s="574"/>
      <c r="K2" s="573"/>
      <c r="L2" s="573"/>
      <c r="M2" s="573"/>
      <c r="N2" s="573"/>
      <c r="O2" s="573"/>
      <c r="P2" s="573"/>
      <c r="Q2" s="573"/>
      <c r="R2" s="573"/>
      <c r="S2" s="573"/>
      <c r="T2" s="573"/>
      <c r="U2" s="573"/>
      <c r="V2" s="573"/>
      <c r="W2" s="573"/>
      <c r="X2" s="573"/>
      <c r="Y2" s="573"/>
      <c r="Z2" s="573"/>
      <c r="AA2" s="573"/>
      <c r="AB2" s="573"/>
      <c r="AC2" s="573"/>
    </row>
    <row r="3" spans="1:29" s="250" customFormat="1" ht="2.1" customHeight="1">
      <c r="A3" s="420"/>
      <c r="B3" s="421"/>
      <c r="C3" s="422"/>
      <c r="D3" s="422"/>
      <c r="E3" s="421"/>
      <c r="F3" s="421"/>
      <c r="G3" s="421"/>
      <c r="I3" s="573"/>
      <c r="J3" s="573"/>
      <c r="K3" s="573"/>
      <c r="L3" s="573"/>
      <c r="M3" s="573"/>
      <c r="N3" s="573"/>
      <c r="O3" s="573"/>
      <c r="P3" s="573"/>
      <c r="Q3" s="573"/>
      <c r="R3" s="573"/>
      <c r="S3" s="573"/>
      <c r="T3" s="573"/>
      <c r="U3" s="573"/>
      <c r="V3" s="573"/>
      <c r="W3" s="573"/>
      <c r="X3" s="573"/>
      <c r="Y3" s="573"/>
      <c r="Z3" s="573"/>
      <c r="AA3" s="573"/>
      <c r="AB3" s="573"/>
      <c r="AC3" s="573"/>
    </row>
    <row r="4" spans="1:29" s="260" customFormat="1" ht="20.100000000000001" customHeight="1">
      <c r="A4" s="257"/>
      <c r="B4" s="257"/>
      <c r="C4" s="257"/>
      <c r="D4" s="257"/>
      <c r="E4" s="258"/>
      <c r="F4" s="258"/>
      <c r="G4" s="575"/>
      <c r="H4" s="259"/>
      <c r="I4" s="424"/>
      <c r="J4" s="424"/>
      <c r="K4" s="424"/>
      <c r="L4" s="424"/>
      <c r="M4" s="424"/>
      <c r="N4" s="424"/>
      <c r="O4" s="424"/>
      <c r="P4" s="424"/>
      <c r="Q4" s="424"/>
      <c r="R4" s="424"/>
      <c r="S4" s="424"/>
      <c r="T4" s="424"/>
      <c r="U4" s="424"/>
      <c r="V4" s="424"/>
      <c r="W4" s="424"/>
      <c r="X4" s="424"/>
      <c r="Y4" s="424"/>
      <c r="Z4" s="424"/>
      <c r="AA4" s="424"/>
      <c r="AB4" s="424"/>
      <c r="AC4" s="424"/>
    </row>
    <row r="5" spans="1:29" s="260" customFormat="1" ht="15.95" customHeight="1">
      <c r="A5" s="248"/>
      <c r="B5" s="749"/>
      <c r="C5" s="749"/>
      <c r="D5" s="749"/>
      <c r="E5" s="259"/>
      <c r="F5" s="259"/>
      <c r="G5" s="259"/>
      <c r="H5" s="259"/>
    </row>
    <row r="6" spans="1:29" s="260" customFormat="1" ht="20.100000000000001" customHeight="1">
      <c r="A6" s="425" t="s">
        <v>516</v>
      </c>
      <c r="B6" s="750"/>
      <c r="C6" s="750"/>
      <c r="D6" s="750"/>
      <c r="E6" s="259"/>
      <c r="F6" s="259"/>
      <c r="G6" s="259"/>
      <c r="H6" s="259"/>
    </row>
    <row r="7" spans="1:29" s="424" customFormat="1" ht="15.95" customHeight="1">
      <c r="A7" s="751" t="s">
        <v>14</v>
      </c>
      <c r="B7" s="732" t="s">
        <v>276</v>
      </c>
      <c r="C7" s="733" t="s">
        <v>283</v>
      </c>
      <c r="D7" s="734" t="s">
        <v>274</v>
      </c>
      <c r="E7" s="259"/>
      <c r="F7" s="259"/>
      <c r="G7" s="259"/>
      <c r="H7" s="259"/>
      <c r="N7" s="748"/>
    </row>
    <row r="8" spans="1:29" s="260" customFormat="1" ht="15.95" customHeight="1">
      <c r="A8" s="248" t="s">
        <v>461</v>
      </c>
      <c r="B8" s="752">
        <v>72.819479000000001</v>
      </c>
      <c r="C8" s="753">
        <v>75.706382000000005</v>
      </c>
      <c r="D8" s="754">
        <v>74.756086999999994</v>
      </c>
      <c r="E8" s="259"/>
      <c r="F8" s="259"/>
      <c r="G8" s="259"/>
      <c r="H8" s="259"/>
      <c r="K8" s="755"/>
      <c r="L8" s="755"/>
      <c r="M8" s="755"/>
      <c r="N8" s="748"/>
      <c r="O8" s="748"/>
      <c r="P8" s="748"/>
    </row>
    <row r="9" spans="1:29" s="260" customFormat="1" ht="15.95" customHeight="1">
      <c r="A9" s="248" t="s">
        <v>462</v>
      </c>
      <c r="B9" s="756">
        <v>3.598061</v>
      </c>
      <c r="C9" s="757">
        <v>3.6227429999999998</v>
      </c>
      <c r="D9" s="758">
        <v>3.8631509999999998</v>
      </c>
      <c r="E9" s="259"/>
      <c r="F9" s="259"/>
      <c r="G9" s="259"/>
      <c r="H9" s="259"/>
      <c r="K9" s="755"/>
      <c r="L9" s="755"/>
      <c r="M9" s="755"/>
      <c r="N9" s="748"/>
      <c r="O9" s="748"/>
      <c r="P9" s="748"/>
    </row>
    <row r="10" spans="1:29" s="260" customFormat="1" ht="15.95" customHeight="1">
      <c r="A10" s="248" t="s">
        <v>463</v>
      </c>
      <c r="B10" s="756">
        <v>71.611093999999994</v>
      </c>
      <c r="C10" s="757">
        <v>68.849536000000001</v>
      </c>
      <c r="D10" s="758">
        <v>72.229864000000006</v>
      </c>
      <c r="E10" s="259"/>
      <c r="F10" s="259"/>
      <c r="G10" s="259"/>
      <c r="H10" s="259"/>
      <c r="K10" s="755"/>
      <c r="L10" s="755"/>
      <c r="M10" s="755"/>
      <c r="N10" s="748"/>
      <c r="O10" s="748"/>
      <c r="P10" s="748"/>
    </row>
    <row r="11" spans="1:29" s="260" customFormat="1" ht="15.95" customHeight="1">
      <c r="A11" s="248" t="s">
        <v>464</v>
      </c>
      <c r="B11" s="756">
        <v>0</v>
      </c>
      <c r="C11" s="757">
        <v>0</v>
      </c>
      <c r="D11" s="758">
        <v>0</v>
      </c>
      <c r="E11" s="259"/>
      <c r="F11" s="259"/>
      <c r="G11" s="259"/>
      <c r="H11" s="259"/>
      <c r="K11" s="755"/>
      <c r="L11" s="755"/>
      <c r="M11" s="755"/>
      <c r="N11" s="748"/>
      <c r="O11" s="748"/>
      <c r="P11" s="748"/>
    </row>
    <row r="12" spans="1:29" s="260" customFormat="1" ht="15.95" customHeight="1">
      <c r="A12" s="248" t="s">
        <v>465</v>
      </c>
      <c r="B12" s="756">
        <v>61.167766100000001</v>
      </c>
      <c r="C12" s="757">
        <v>78.708173739999992</v>
      </c>
      <c r="D12" s="758">
        <v>104.59307200000001</v>
      </c>
      <c r="E12" s="259"/>
      <c r="F12" s="259"/>
      <c r="G12" s="259"/>
      <c r="H12" s="259"/>
      <c r="K12" s="755"/>
      <c r="L12" s="755"/>
      <c r="M12" s="755"/>
      <c r="N12" s="748"/>
      <c r="O12" s="748"/>
      <c r="P12" s="748"/>
    </row>
    <row r="13" spans="1:29" s="260" customFormat="1" ht="15.95" customHeight="1">
      <c r="A13" s="248" t="s">
        <v>466</v>
      </c>
      <c r="B13" s="756">
        <v>29.548376000000001</v>
      </c>
      <c r="C13" s="757">
        <v>29.387922</v>
      </c>
      <c r="D13" s="758">
        <v>29.639703999999998</v>
      </c>
      <c r="E13" s="259"/>
      <c r="F13" s="259"/>
      <c r="G13" s="259"/>
      <c r="H13" s="259"/>
      <c r="K13" s="755"/>
      <c r="L13" s="755"/>
      <c r="M13" s="755"/>
      <c r="N13" s="748"/>
      <c r="O13" s="748"/>
      <c r="P13" s="748"/>
    </row>
    <row r="14" spans="1:29" s="260" customFormat="1" ht="15.95" customHeight="1">
      <c r="A14" s="248" t="s">
        <v>467</v>
      </c>
      <c r="B14" s="756">
        <v>1.7513780000000001</v>
      </c>
      <c r="C14" s="757">
        <v>1.4505000000000001E-2</v>
      </c>
      <c r="D14" s="758">
        <v>-0.53523100000000001</v>
      </c>
      <c r="E14" s="259"/>
      <c r="F14" s="259"/>
      <c r="G14" s="259"/>
      <c r="H14" s="259"/>
      <c r="K14" s="755"/>
      <c r="L14" s="755"/>
      <c r="M14" s="755"/>
      <c r="N14" s="748"/>
      <c r="O14" s="748"/>
      <c r="P14" s="748"/>
    </row>
    <row r="15" spans="1:29" s="260" customFormat="1" ht="15.95" customHeight="1">
      <c r="A15" s="759" t="s">
        <v>1</v>
      </c>
      <c r="B15" s="760">
        <v>240.49615409999998</v>
      </c>
      <c r="C15" s="761">
        <v>256.28926174000003</v>
      </c>
      <c r="D15" s="762">
        <v>284.54664700000001</v>
      </c>
      <c r="E15" s="259"/>
      <c r="F15" s="259"/>
      <c r="G15" s="259"/>
      <c r="H15" s="259"/>
      <c r="K15" s="755"/>
      <c r="L15" s="755"/>
      <c r="M15" s="755"/>
      <c r="N15" s="748"/>
      <c r="O15" s="748"/>
      <c r="P15" s="748"/>
    </row>
    <row r="16" spans="1:29" s="260" customFormat="1" ht="15.95" customHeight="1">
      <c r="A16" s="248"/>
      <c r="B16" s="749"/>
      <c r="C16" s="749"/>
      <c r="D16" s="749"/>
      <c r="E16" s="259"/>
      <c r="F16" s="259"/>
      <c r="G16" s="259"/>
      <c r="H16" s="259"/>
    </row>
    <row r="17" spans="1:16" s="260" customFormat="1" ht="19.5" customHeight="1">
      <c r="A17" s="425" t="s">
        <v>468</v>
      </c>
      <c r="B17" s="576"/>
      <c r="C17" s="576"/>
      <c r="D17" s="576"/>
      <c r="E17" s="259"/>
      <c r="F17" s="259"/>
      <c r="G17" s="259"/>
      <c r="H17" s="259"/>
    </row>
    <row r="18" spans="1:16" s="424" customFormat="1" ht="15.95" customHeight="1">
      <c r="A18" s="751" t="s">
        <v>14</v>
      </c>
      <c r="B18" s="732" t="s">
        <v>276</v>
      </c>
      <c r="C18" s="733" t="s">
        <v>283</v>
      </c>
      <c r="D18" s="734" t="s">
        <v>274</v>
      </c>
      <c r="E18" s="259"/>
      <c r="F18" s="259"/>
      <c r="G18" s="259"/>
      <c r="H18" s="259"/>
    </row>
    <row r="19" spans="1:16" s="260" customFormat="1" ht="15.95" customHeight="1">
      <c r="A19" s="763" t="s">
        <v>461</v>
      </c>
      <c r="B19" s="752">
        <v>-18.738807647473028</v>
      </c>
      <c r="C19" s="753">
        <v>12.219616637622364</v>
      </c>
      <c r="D19" s="754">
        <v>-2.7533077511938209</v>
      </c>
      <c r="E19" s="259"/>
      <c r="F19" s="259"/>
      <c r="G19" s="259"/>
      <c r="H19" s="259"/>
      <c r="K19" s="755"/>
      <c r="L19" s="755"/>
      <c r="M19" s="755"/>
      <c r="N19" s="748"/>
      <c r="O19" s="748"/>
      <c r="P19" s="748"/>
    </row>
    <row r="20" spans="1:16" s="260" customFormat="1" ht="15.95" customHeight="1">
      <c r="A20" s="248" t="s">
        <v>462</v>
      </c>
      <c r="B20" s="756">
        <v>1.018480958693156</v>
      </c>
      <c r="C20" s="757">
        <v>1.5175752467845651</v>
      </c>
      <c r="D20" s="758">
        <v>0.61733660744343255</v>
      </c>
      <c r="E20" s="259"/>
      <c r="F20" s="259"/>
      <c r="G20" s="259"/>
      <c r="H20" s="259"/>
      <c r="K20" s="755"/>
      <c r="L20" s="755"/>
      <c r="M20" s="755"/>
      <c r="N20" s="748"/>
      <c r="O20" s="748"/>
      <c r="P20" s="748"/>
    </row>
    <row r="21" spans="1:16" s="260" customFormat="1" ht="15.95" customHeight="1">
      <c r="A21" s="248" t="s">
        <v>463</v>
      </c>
      <c r="B21" s="756">
        <v>-6.0359607623864404</v>
      </c>
      <c r="C21" s="757">
        <v>3.8131233620484792</v>
      </c>
      <c r="D21" s="758">
        <v>11.803857106249474</v>
      </c>
      <c r="E21" s="259"/>
      <c r="F21" s="259"/>
      <c r="G21" s="259"/>
      <c r="H21" s="259"/>
      <c r="K21" s="755"/>
      <c r="L21" s="755"/>
      <c r="M21" s="755"/>
      <c r="N21" s="748"/>
      <c r="O21" s="748"/>
      <c r="P21" s="748"/>
    </row>
    <row r="22" spans="1:16" s="260" customFormat="1" ht="15.95" customHeight="1">
      <c r="A22" s="248" t="s">
        <v>464</v>
      </c>
      <c r="B22" s="756">
        <v>0</v>
      </c>
      <c r="C22" s="757">
        <v>0</v>
      </c>
      <c r="D22" s="758">
        <v>0</v>
      </c>
      <c r="E22" s="259"/>
      <c r="F22" s="259"/>
      <c r="G22" s="259"/>
      <c r="H22" s="259"/>
      <c r="K22" s="755"/>
      <c r="L22" s="755"/>
      <c r="M22" s="755"/>
      <c r="N22" s="748"/>
      <c r="O22" s="748"/>
      <c r="P22" s="748"/>
    </row>
    <row r="23" spans="1:16" s="260" customFormat="1" ht="15.95" customHeight="1">
      <c r="A23" s="248" t="s">
        <v>465</v>
      </c>
      <c r="B23" s="756">
        <v>30.216634153596722</v>
      </c>
      <c r="C23" s="757">
        <v>8.2698720049628687</v>
      </c>
      <c r="D23" s="758">
        <v>14.721331477097142</v>
      </c>
      <c r="E23" s="259"/>
      <c r="F23" s="259"/>
      <c r="G23" s="259"/>
      <c r="H23" s="259"/>
      <c r="K23" s="755"/>
      <c r="L23" s="755"/>
      <c r="M23" s="755"/>
      <c r="N23" s="748"/>
      <c r="O23" s="748"/>
      <c r="P23" s="748"/>
    </row>
    <row r="24" spans="1:16" s="260" customFormat="1" ht="15.95" customHeight="1">
      <c r="A24" s="248" t="s">
        <v>466</v>
      </c>
      <c r="B24" s="756">
        <v>4.4807531410048824</v>
      </c>
      <c r="C24" s="757">
        <v>15.644146625824078</v>
      </c>
      <c r="D24" s="758">
        <v>3.3968636032093098</v>
      </c>
      <c r="E24" s="259"/>
      <c r="F24" s="259"/>
      <c r="G24" s="259"/>
      <c r="H24" s="259"/>
      <c r="K24" s="755"/>
      <c r="L24" s="755"/>
      <c r="M24" s="755"/>
      <c r="N24" s="748"/>
      <c r="O24" s="748"/>
      <c r="P24" s="748"/>
    </row>
    <row r="25" spans="1:16" s="260" customFormat="1" ht="15.95" customHeight="1">
      <c r="A25" s="248" t="s">
        <v>467</v>
      </c>
      <c r="B25" s="756">
        <v>0.57429650136030752</v>
      </c>
      <c r="C25" s="757">
        <v>0.65446132994716355</v>
      </c>
      <c r="D25" s="758">
        <v>-0.1652291456246196</v>
      </c>
      <c r="E25" s="259"/>
      <c r="F25" s="259"/>
      <c r="G25" s="764"/>
      <c r="H25" s="259"/>
      <c r="K25" s="755"/>
      <c r="L25" s="755"/>
      <c r="M25" s="755"/>
      <c r="N25" s="748"/>
      <c r="O25" s="748"/>
      <c r="P25" s="748"/>
    </row>
    <row r="26" spans="1:16" s="260" customFormat="1" ht="15.95" customHeight="1">
      <c r="A26" s="759" t="s">
        <v>1</v>
      </c>
      <c r="B26" s="760">
        <v>11.515396344795601</v>
      </c>
      <c r="C26" s="761">
        <v>42.118795207189507</v>
      </c>
      <c r="D26" s="762">
        <v>27.620851897180916</v>
      </c>
      <c r="E26" s="259"/>
      <c r="F26" s="259"/>
      <c r="G26" s="259"/>
      <c r="H26" s="259"/>
      <c r="K26" s="755"/>
      <c r="L26" s="755"/>
      <c r="M26" s="755"/>
      <c r="N26" s="748"/>
      <c r="O26" s="748"/>
      <c r="P26" s="748"/>
    </row>
    <row r="27" spans="1:16" s="260" customFormat="1" ht="30.75" customHeight="1">
      <c r="A27" s="974"/>
      <c r="B27" s="975"/>
      <c r="C27" s="975"/>
      <c r="D27" s="975"/>
      <c r="E27" s="974"/>
      <c r="F27" s="975"/>
      <c r="G27" s="975"/>
      <c r="H27" s="975"/>
    </row>
    <row r="28" spans="1:16">
      <c r="B28" s="523"/>
      <c r="C28" s="523"/>
      <c r="D28" s="523"/>
    </row>
    <row r="30" spans="1:16">
      <c r="B30" s="748"/>
      <c r="C30" s="748"/>
      <c r="D30" s="748"/>
    </row>
    <row r="31" spans="1:16">
      <c r="B31" s="748"/>
      <c r="C31" s="748"/>
      <c r="D31" s="748"/>
    </row>
  </sheetData>
  <mergeCells count="2">
    <mergeCell ref="A27:D27"/>
    <mergeCell ref="E27:H27"/>
  </mergeCells>
  <pageMargins left="0.55118110236220497" right="0.35433070866141703" top="0.59055118110236204" bottom="0.98425196850393704" header="0.118110236220472" footer="0.511811023622047"/>
  <pageSetup paperSize="9" scale="80"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51"/>
  <sheetViews>
    <sheetView showGridLines="0" showZeros="0" view="pageBreakPreview" zoomScale="70" zoomScaleNormal="100" zoomScaleSheetLayoutView="70" workbookViewId="0">
      <selection activeCell="A2" sqref="A2:H27"/>
    </sheetView>
  </sheetViews>
  <sheetFormatPr defaultRowHeight="12.75"/>
  <cols>
    <col min="1" max="1" width="46.85546875" style="524" customWidth="1"/>
    <col min="2" max="5" width="12.7109375" style="773" customWidth="1"/>
    <col min="6" max="6" width="1.85546875" style="524" customWidth="1"/>
    <col min="7" max="7" width="21.28515625" style="524" customWidth="1"/>
    <col min="8" max="8" width="46.28515625" style="524" customWidth="1"/>
    <col min="9" max="11" width="12.7109375" style="524" customWidth="1"/>
    <col min="12" max="12" width="1.85546875" style="524" customWidth="1"/>
    <col min="13" max="16384" width="9.140625" style="524"/>
  </cols>
  <sheetData>
    <row r="1" spans="1:28" s="248" customFormat="1" ht="50.1" customHeight="1">
      <c r="A1" s="247"/>
      <c r="B1" s="749"/>
      <c r="C1" s="749"/>
      <c r="D1" s="749"/>
      <c r="E1" s="749"/>
    </row>
    <row r="2" spans="1:28" s="250" customFormat="1" ht="39.950000000000003" customHeight="1">
      <c r="A2" s="249" t="s">
        <v>508</v>
      </c>
      <c r="B2" s="765"/>
      <c r="C2" s="766"/>
      <c r="D2" s="766"/>
      <c r="E2" s="765"/>
      <c r="F2" s="573"/>
      <c r="I2" s="574"/>
      <c r="J2" s="573"/>
      <c r="K2" s="573"/>
      <c r="L2" s="573"/>
      <c r="M2" s="573"/>
      <c r="N2" s="573"/>
      <c r="O2" s="573"/>
      <c r="P2" s="573"/>
      <c r="Q2" s="573"/>
      <c r="R2" s="573"/>
      <c r="S2" s="573"/>
      <c r="T2" s="573"/>
      <c r="U2" s="573"/>
      <c r="V2" s="573"/>
      <c r="W2" s="573"/>
      <c r="X2" s="573"/>
      <c r="Y2" s="573"/>
      <c r="Z2" s="573"/>
      <c r="AA2" s="573"/>
      <c r="AB2" s="573"/>
    </row>
    <row r="3" spans="1:28" s="250" customFormat="1" ht="2.1" customHeight="1">
      <c r="A3" s="420"/>
      <c r="B3" s="767"/>
      <c r="C3" s="768"/>
      <c r="D3" s="768"/>
      <c r="E3" s="767"/>
      <c r="F3" s="421"/>
      <c r="G3" s="421"/>
      <c r="H3" s="421"/>
      <c r="I3" s="573"/>
      <c r="J3" s="573"/>
      <c r="K3" s="573"/>
      <c r="L3" s="573"/>
      <c r="M3" s="573"/>
      <c r="N3" s="573"/>
      <c r="O3" s="573"/>
      <c r="P3" s="573"/>
      <c r="Q3" s="573"/>
      <c r="R3" s="573"/>
      <c r="S3" s="573"/>
      <c r="T3" s="573"/>
      <c r="U3" s="573"/>
      <c r="V3" s="573"/>
      <c r="W3" s="573"/>
      <c r="X3" s="573"/>
      <c r="Y3" s="573"/>
      <c r="Z3" s="573"/>
      <c r="AA3" s="573"/>
      <c r="AB3" s="573"/>
    </row>
    <row r="4" spans="1:28" s="260" customFormat="1" ht="20.100000000000001" customHeight="1">
      <c r="A4" s="257"/>
      <c r="B4" s="769"/>
      <c r="C4" s="769"/>
      <c r="D4" s="769"/>
      <c r="E4" s="770"/>
      <c r="F4" s="424"/>
      <c r="G4" s="424"/>
      <c r="H4" s="424"/>
      <c r="I4" s="424"/>
      <c r="J4" s="424"/>
      <c r="K4" s="424"/>
      <c r="L4" s="424"/>
      <c r="M4" s="424"/>
      <c r="N4" s="424"/>
      <c r="O4" s="424"/>
      <c r="P4" s="424"/>
      <c r="Q4" s="424"/>
      <c r="R4" s="424"/>
      <c r="S4" s="424"/>
      <c r="T4" s="424"/>
      <c r="U4" s="424"/>
      <c r="V4" s="424"/>
      <c r="W4" s="424"/>
      <c r="X4" s="424"/>
      <c r="Y4" s="424"/>
      <c r="Z4" s="424"/>
      <c r="AA4" s="424"/>
      <c r="AB4" s="424"/>
    </row>
    <row r="5" spans="1:28" s="260" customFormat="1" ht="20.100000000000001" customHeight="1">
      <c r="A5" s="425" t="s">
        <v>469</v>
      </c>
      <c r="B5" s="576"/>
      <c r="C5" s="576"/>
      <c r="D5" s="576"/>
      <c r="E5" s="771"/>
    </row>
    <row r="6" spans="1:28" ht="15.95" customHeight="1">
      <c r="A6" s="772" t="s">
        <v>15</v>
      </c>
      <c r="B6" s="732" t="s">
        <v>276</v>
      </c>
      <c r="C6" s="733" t="s">
        <v>283</v>
      </c>
      <c r="D6" s="582" t="s">
        <v>274</v>
      </c>
    </row>
    <row r="7" spans="1:28" ht="15.95" customHeight="1">
      <c r="A7" s="774" t="s">
        <v>470</v>
      </c>
      <c r="B7" s="855">
        <v>69.943967222442907</v>
      </c>
      <c r="C7" s="856">
        <v>78.977825276750508</v>
      </c>
      <c r="D7" s="857">
        <v>73.182664430335691</v>
      </c>
      <c r="E7" s="858"/>
    </row>
    <row r="8" spans="1:28" ht="15.95" customHeight="1">
      <c r="A8" s="774" t="s">
        <v>306</v>
      </c>
      <c r="B8" s="855">
        <v>47.161874210281006</v>
      </c>
      <c r="C8" s="859">
        <v>44.220780390862807</v>
      </c>
      <c r="D8" s="860">
        <v>46.415164017372355</v>
      </c>
      <c r="E8" s="858"/>
    </row>
    <row r="9" spans="1:28" ht="15.95" customHeight="1">
      <c r="A9" s="774" t="s">
        <v>471</v>
      </c>
      <c r="B9" s="855">
        <v>57.018434497219204</v>
      </c>
      <c r="C9" s="859">
        <v>61.596528415913198</v>
      </c>
      <c r="D9" s="860">
        <v>56.519744213643499</v>
      </c>
      <c r="E9" s="858"/>
    </row>
    <row r="10" spans="1:28" ht="15.95" customHeight="1">
      <c r="A10" s="775" t="s">
        <v>472</v>
      </c>
      <c r="B10" s="861">
        <v>174.12427592994311</v>
      </c>
      <c r="C10" s="862">
        <v>184.79513408352653</v>
      </c>
      <c r="D10" s="863">
        <v>176.11757266135155</v>
      </c>
      <c r="E10" s="858"/>
    </row>
    <row r="11" spans="1:28" ht="15.95" customHeight="1">
      <c r="A11" s="776" t="s">
        <v>473</v>
      </c>
      <c r="B11" s="864">
        <v>39.365363857609495</v>
      </c>
      <c r="C11" s="865">
        <v>28.0557638254922</v>
      </c>
      <c r="D11" s="866">
        <v>38.637214717837701</v>
      </c>
      <c r="E11" s="858"/>
    </row>
    <row r="12" spans="1:28" s="251" customFormat="1" ht="15.95" customHeight="1">
      <c r="A12" s="774"/>
      <c r="B12" s="274"/>
      <c r="C12" s="860"/>
      <c r="D12" s="860"/>
      <c r="E12" s="867"/>
    </row>
    <row r="13" spans="1:28" ht="20.100000000000001" customHeight="1">
      <c r="A13" s="425" t="s">
        <v>474</v>
      </c>
      <c r="B13" s="868"/>
      <c r="C13" s="868"/>
      <c r="D13" s="868"/>
      <c r="E13" s="868"/>
    </row>
    <row r="14" spans="1:28" ht="15.95" customHeight="1">
      <c r="A14" s="772" t="s">
        <v>15</v>
      </c>
      <c r="B14" s="869" t="s">
        <v>475</v>
      </c>
      <c r="C14" s="870" t="s">
        <v>306</v>
      </c>
      <c r="D14" s="870" t="s">
        <v>471</v>
      </c>
      <c r="E14" s="871" t="s">
        <v>1</v>
      </c>
    </row>
    <row r="15" spans="1:28" ht="15.95" customHeight="1">
      <c r="A15" s="774" t="s">
        <v>476</v>
      </c>
      <c r="B15" s="872">
        <v>2.2231155371693805</v>
      </c>
      <c r="C15" s="867">
        <v>20.589857733269351</v>
      </c>
      <c r="D15" s="867">
        <v>11.172212102224286</v>
      </c>
      <c r="E15" s="873">
        <v>33.985185372663054</v>
      </c>
    </row>
    <row r="16" spans="1:28" ht="15.95" customHeight="1">
      <c r="A16" s="774" t="s">
        <v>477</v>
      </c>
      <c r="B16" s="872">
        <v>67.051282195666403</v>
      </c>
      <c r="C16" s="867">
        <v>25.560424308591301</v>
      </c>
      <c r="D16" s="867">
        <v>44.201711000508801</v>
      </c>
      <c r="E16" s="873">
        <v>136.81341750476699</v>
      </c>
    </row>
    <row r="17" spans="1:5" ht="15.95" customHeight="1">
      <c r="A17" s="774" t="s">
        <v>478</v>
      </c>
      <c r="B17" s="872">
        <v>0.66956949161664603</v>
      </c>
      <c r="C17" s="867">
        <v>1.0115921757377528</v>
      </c>
      <c r="D17" s="867">
        <v>1.6445113983355799</v>
      </c>
      <c r="E17" s="873">
        <v>3.3256730656899798</v>
      </c>
    </row>
    <row r="18" spans="1:5" ht="15.95" customHeight="1">
      <c r="A18" s="777" t="s">
        <v>1</v>
      </c>
      <c r="B18" s="874">
        <v>69.943967224452422</v>
      </c>
      <c r="C18" s="875">
        <v>47.161874217598402</v>
      </c>
      <c r="D18" s="875">
        <v>57.018434501068668</v>
      </c>
      <c r="E18" s="297">
        <v>174.12427594312001</v>
      </c>
    </row>
    <row r="19" spans="1:5" ht="15.95" customHeight="1">
      <c r="A19" s="259"/>
      <c r="B19" s="876"/>
      <c r="C19" s="274"/>
      <c r="D19" s="274"/>
      <c r="E19" s="858"/>
    </row>
    <row r="20" spans="1:5" ht="20.100000000000001" customHeight="1">
      <c r="A20" s="425" t="s">
        <v>479</v>
      </c>
      <c r="B20" s="868"/>
      <c r="C20" s="868"/>
      <c r="D20" s="868"/>
      <c r="E20" s="868"/>
    </row>
    <row r="21" spans="1:5" ht="15.95" customHeight="1">
      <c r="A21" s="772" t="s">
        <v>15</v>
      </c>
      <c r="B21" s="869" t="s">
        <v>475</v>
      </c>
      <c r="C21" s="870" t="s">
        <v>306</v>
      </c>
      <c r="D21" s="870" t="s">
        <v>471</v>
      </c>
      <c r="E21" s="871" t="s">
        <v>1</v>
      </c>
    </row>
    <row r="22" spans="1:5" ht="15.95" customHeight="1">
      <c r="A22" s="775" t="s">
        <v>442</v>
      </c>
      <c r="B22" s="877">
        <v>73.182664430335691</v>
      </c>
      <c r="C22" s="878">
        <v>46.415164017372355</v>
      </c>
      <c r="D22" s="878">
        <v>56.519744213643499</v>
      </c>
      <c r="E22" s="879">
        <v>176.117572661352</v>
      </c>
    </row>
    <row r="23" spans="1:5" ht="15.95" customHeight="1">
      <c r="A23" s="774" t="s">
        <v>480</v>
      </c>
      <c r="B23" s="872">
        <v>-2.4576431260734024</v>
      </c>
      <c r="C23" s="867">
        <v>0.18854457648393055</v>
      </c>
      <c r="D23" s="867">
        <v>-0.35413707343068473</v>
      </c>
      <c r="E23" s="873">
        <v>-2.6232356230201912</v>
      </c>
    </row>
    <row r="24" spans="1:5" ht="15.95" customHeight="1">
      <c r="A24" s="774" t="s">
        <v>481</v>
      </c>
      <c r="B24" s="872">
        <v>-1.3374595642089799E-9</v>
      </c>
      <c r="C24" s="867">
        <v>-1.4196295738220179E-9</v>
      </c>
      <c r="D24" s="867">
        <v>-1.9064702987670902E-9</v>
      </c>
      <c r="E24" s="873">
        <v>-4.6635603904724072E-9</v>
      </c>
    </row>
    <row r="25" spans="1:5" ht="15.95" customHeight="1">
      <c r="A25" s="774" t="s">
        <v>374</v>
      </c>
      <c r="B25" s="872">
        <v>4.3833120009289357E-2</v>
      </c>
      <c r="C25" s="867">
        <v>1.1402318445180899</v>
      </c>
      <c r="D25" s="867">
        <v>0.8645015397703868</v>
      </c>
      <c r="E25" s="873">
        <v>2.0485665042977614</v>
      </c>
    </row>
    <row r="26" spans="1:5" ht="15.95" customHeight="1">
      <c r="A26" s="778" t="s">
        <v>375</v>
      </c>
      <c r="B26" s="869">
        <v>-0.82488720049122588</v>
      </c>
      <c r="C26" s="870">
        <v>-0.58206622667383434</v>
      </c>
      <c r="D26" s="870">
        <v>-1.1674180857536954E-2</v>
      </c>
      <c r="E26" s="871">
        <v>-1.4186276080225995</v>
      </c>
    </row>
    <row r="27" spans="1:5" ht="15.95" customHeight="1">
      <c r="A27" s="779" t="s">
        <v>376</v>
      </c>
      <c r="B27" s="880">
        <v>69.943967222442893</v>
      </c>
      <c r="C27" s="881">
        <v>47.161874210280914</v>
      </c>
      <c r="D27" s="881">
        <v>57.018434497219189</v>
      </c>
      <c r="E27" s="882">
        <v>174.124275929943</v>
      </c>
    </row>
    <row r="28" spans="1:5" ht="15.95" customHeight="1"/>
    <row r="29" spans="1:5" ht="15.75" customHeight="1"/>
    <row r="30" spans="1:5" ht="15.75" customHeight="1"/>
    <row r="31" spans="1:5" ht="15.75" customHeight="1"/>
    <row r="32" spans="1:5" ht="15.75" customHeight="1"/>
    <row r="33" spans="2:2" ht="15.75" customHeight="1"/>
    <row r="34" spans="2:2" ht="15.75" customHeight="1"/>
    <row r="35" spans="2:2" ht="15.75" customHeight="1"/>
    <row r="36" spans="2:2" ht="15.75" customHeight="1"/>
    <row r="37" spans="2:2" ht="15.75" customHeight="1"/>
    <row r="38" spans="2:2" ht="15.75" customHeight="1"/>
    <row r="39" spans="2:2" ht="15.75" customHeight="1"/>
    <row r="40" spans="2:2" ht="15.75" customHeight="1"/>
    <row r="41" spans="2:2" ht="15.75" customHeight="1"/>
    <row r="42" spans="2:2" ht="15.75" customHeight="1">
      <c r="B42" s="773" t="s">
        <v>18</v>
      </c>
    </row>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sheetData>
  <pageMargins left="0.55118110236220497" right="0.35433070866141703" top="0.59055118110236204" bottom="0.98425196850393704" header="0.118110236220472" footer="0.511811023622047"/>
  <pageSetup paperSize="9" scale="83"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B42"/>
  <sheetViews>
    <sheetView showGridLines="0" showZeros="0" view="pageBreakPreview" zoomScale="70" zoomScaleNormal="100" zoomScaleSheetLayoutView="70" workbookViewId="0">
      <selection activeCell="A2" sqref="A2:D32"/>
    </sheetView>
  </sheetViews>
  <sheetFormatPr defaultRowHeight="12.75"/>
  <cols>
    <col min="1" max="1" width="67.7109375" style="524" customWidth="1"/>
    <col min="2" max="4" width="10.85546875" style="524" customWidth="1"/>
    <col min="5" max="16384" width="9.140625" style="524"/>
  </cols>
  <sheetData>
    <row r="1" spans="1:28" s="248" customFormat="1" ht="50.1" customHeight="1">
      <c r="A1" s="247"/>
    </row>
    <row r="2" spans="1:28" s="250" customFormat="1" ht="39.950000000000003" customHeight="1">
      <c r="A2" s="249" t="s">
        <v>482</v>
      </c>
      <c r="B2" s="780"/>
      <c r="C2" s="781"/>
      <c r="D2" s="781"/>
      <c r="E2" s="782"/>
      <c r="F2" s="783"/>
      <c r="G2" s="783"/>
      <c r="H2" s="783"/>
      <c r="I2" s="783"/>
      <c r="J2" s="783"/>
      <c r="K2" s="783"/>
      <c r="L2" s="783"/>
      <c r="M2" s="783"/>
      <c r="N2" s="573"/>
      <c r="O2" s="573"/>
      <c r="P2" s="573"/>
      <c r="Q2" s="573"/>
      <c r="R2" s="573"/>
      <c r="S2" s="573"/>
      <c r="T2" s="573"/>
      <c r="U2" s="573"/>
      <c r="V2" s="573"/>
      <c r="W2" s="573"/>
      <c r="X2" s="573"/>
      <c r="Y2" s="573"/>
      <c r="Z2" s="573"/>
      <c r="AA2" s="573"/>
      <c r="AB2" s="573"/>
    </row>
    <row r="3" spans="1:28" s="250" customFormat="1" ht="1.5" customHeight="1">
      <c r="A3" s="420"/>
      <c r="B3" s="420"/>
      <c r="C3" s="420"/>
      <c r="D3" s="420"/>
      <c r="E3" s="782"/>
      <c r="F3" s="783"/>
      <c r="G3" s="783"/>
      <c r="H3" s="783"/>
      <c r="I3" s="783"/>
      <c r="J3" s="783"/>
      <c r="K3" s="783"/>
      <c r="L3" s="783"/>
      <c r="M3" s="783"/>
      <c r="N3" s="573"/>
      <c r="O3" s="573"/>
      <c r="P3" s="573"/>
      <c r="Q3" s="573"/>
      <c r="R3" s="573"/>
      <c r="S3" s="573"/>
      <c r="T3" s="573"/>
      <c r="U3" s="573"/>
      <c r="V3" s="573"/>
      <c r="W3" s="573"/>
      <c r="X3" s="573"/>
      <c r="Y3" s="573"/>
      <c r="Z3" s="573"/>
      <c r="AA3" s="573"/>
      <c r="AB3" s="573"/>
    </row>
    <row r="4" spans="1:28" s="260" customFormat="1" ht="20.100000000000001" customHeight="1">
      <c r="A4" s="257"/>
      <c r="B4" s="257"/>
      <c r="C4" s="257"/>
      <c r="D4" s="257"/>
      <c r="E4" s="784"/>
      <c r="F4" s="785"/>
      <c r="G4" s="785"/>
      <c r="H4" s="785"/>
      <c r="I4" s="785"/>
      <c r="J4" s="785"/>
      <c r="K4" s="785"/>
      <c r="L4" s="785"/>
      <c r="M4" s="785"/>
      <c r="N4" s="424"/>
      <c r="O4" s="424"/>
      <c r="P4" s="424"/>
      <c r="Q4" s="424"/>
      <c r="R4" s="424"/>
      <c r="S4" s="424"/>
      <c r="T4" s="424"/>
      <c r="U4" s="424"/>
      <c r="V4" s="424"/>
      <c r="W4" s="424"/>
      <c r="X4" s="424"/>
      <c r="Y4" s="424"/>
      <c r="Z4" s="424"/>
      <c r="AA4" s="424"/>
      <c r="AB4" s="424"/>
    </row>
    <row r="5" spans="1:28" s="260" customFormat="1" ht="20.100000000000001" customHeight="1">
      <c r="A5" s="655" t="s">
        <v>483</v>
      </c>
      <c r="B5" s="426"/>
      <c r="C5" s="426"/>
      <c r="D5" s="426"/>
      <c r="E5" s="784"/>
      <c r="F5" s="785"/>
      <c r="G5" s="785"/>
      <c r="H5" s="785"/>
      <c r="I5" s="785"/>
      <c r="J5" s="785"/>
      <c r="K5" s="785"/>
      <c r="L5" s="785"/>
      <c r="M5" s="785"/>
    </row>
    <row r="6" spans="1:28" s="573" customFormat="1" ht="15.95" customHeight="1">
      <c r="A6" s="264" t="s">
        <v>14</v>
      </c>
      <c r="B6" s="712" t="s">
        <v>276</v>
      </c>
      <c r="C6" s="786" t="s">
        <v>283</v>
      </c>
      <c r="D6" s="786" t="s">
        <v>274</v>
      </c>
      <c r="E6" s="787"/>
      <c r="F6" s="788"/>
      <c r="G6" s="788"/>
      <c r="H6" s="789"/>
      <c r="I6" s="789"/>
      <c r="J6" s="789"/>
      <c r="K6" s="788"/>
      <c r="L6" s="788"/>
      <c r="M6" s="788"/>
    </row>
    <row r="7" spans="1:28" s="526" customFormat="1" ht="15.95" customHeight="1">
      <c r="A7" s="616" t="s">
        <v>55</v>
      </c>
      <c r="B7" s="790">
        <v>4.8254355162690281</v>
      </c>
      <c r="C7" s="791">
        <v>-1.9446546061774257</v>
      </c>
      <c r="D7" s="791">
        <v>-1.9634791783395185</v>
      </c>
      <c r="E7" s="792"/>
      <c r="F7" s="793"/>
      <c r="G7" s="793"/>
      <c r="H7" s="794"/>
      <c r="I7" s="794"/>
      <c r="J7" s="794"/>
      <c r="K7" s="793"/>
      <c r="L7" s="793"/>
      <c r="M7" s="793"/>
    </row>
    <row r="8" spans="1:28" s="526" customFormat="1" ht="15.95" customHeight="1">
      <c r="A8" s="795" t="s">
        <v>3</v>
      </c>
      <c r="B8" s="796">
        <v>14</v>
      </c>
      <c r="C8" s="797">
        <v>-9.9999999999997424</v>
      </c>
      <c r="D8" s="797">
        <v>-1.9371509552002E-13</v>
      </c>
      <c r="E8" s="792"/>
      <c r="F8" s="793"/>
      <c r="G8" s="793"/>
      <c r="H8" s="794"/>
      <c r="I8" s="794"/>
      <c r="J8" s="794"/>
      <c r="K8" s="793"/>
      <c r="L8" s="793"/>
      <c r="M8" s="793"/>
    </row>
    <row r="9" spans="1:28" s="526" customFormat="1" ht="15.95" customHeight="1">
      <c r="A9" s="580" t="s">
        <v>484</v>
      </c>
      <c r="B9" s="798">
        <v>16.686895027881985</v>
      </c>
      <c r="C9" s="799">
        <v>21.283964296959624</v>
      </c>
      <c r="D9" s="799">
        <v>3.3406630976375546</v>
      </c>
      <c r="E9" s="792"/>
      <c r="F9" s="793"/>
      <c r="G9" s="793"/>
      <c r="H9" s="794"/>
      <c r="I9" s="794"/>
      <c r="J9" s="794"/>
      <c r="K9" s="793"/>
      <c r="L9" s="793"/>
      <c r="M9" s="793"/>
    </row>
    <row r="10" spans="1:28" s="526" customFormat="1" ht="15.95" customHeight="1">
      <c r="A10" s="330" t="s">
        <v>4</v>
      </c>
      <c r="B10" s="800">
        <v>35.51233054415853</v>
      </c>
      <c r="C10" s="801">
        <v>9.3393096907891753</v>
      </c>
      <c r="D10" s="801">
        <v>1.3771839193007911</v>
      </c>
      <c r="E10" s="792"/>
      <c r="F10" s="793"/>
      <c r="G10" s="793"/>
      <c r="H10" s="794"/>
      <c r="I10" s="794"/>
      <c r="J10" s="794"/>
      <c r="K10" s="793"/>
      <c r="L10" s="793"/>
      <c r="M10" s="793"/>
    </row>
    <row r="11" spans="1:28" ht="15.95" customHeight="1">
      <c r="A11" s="287" t="s">
        <v>485</v>
      </c>
      <c r="B11" s="796">
        <v>4.8254355162673139</v>
      </c>
      <c r="C11" s="797">
        <v>-1.9446546062058887</v>
      </c>
      <c r="D11" s="797">
        <v>-1.9634791782966303</v>
      </c>
      <c r="E11" s="792"/>
      <c r="F11" s="793"/>
      <c r="G11" s="793"/>
      <c r="H11" s="794"/>
      <c r="I11" s="794"/>
      <c r="J11" s="794"/>
      <c r="K11" s="793"/>
      <c r="L11" s="793"/>
      <c r="M11" s="793"/>
    </row>
    <row r="12" spans="1:28" ht="15.95" customHeight="1">
      <c r="A12" s="287" t="s">
        <v>486</v>
      </c>
      <c r="B12" s="796">
        <v>1.002271892502909E-11</v>
      </c>
      <c r="C12" s="797">
        <v>9.0021698269993019E-11</v>
      </c>
      <c r="D12" s="797">
        <v>-9.138602763389595E-15</v>
      </c>
      <c r="E12" s="792"/>
      <c r="F12" s="793"/>
      <c r="G12" s="793"/>
      <c r="H12" s="794"/>
      <c r="I12" s="794"/>
      <c r="J12" s="794"/>
      <c r="K12" s="793"/>
      <c r="L12" s="793"/>
      <c r="M12" s="793"/>
    </row>
    <row r="13" spans="1:28" ht="15.95" customHeight="1">
      <c r="A13" s="287" t="s">
        <v>487</v>
      </c>
      <c r="B13" s="796">
        <v>2.3509579478128696E-11</v>
      </c>
      <c r="C13" s="797">
        <v>6.0980324633419511E-11</v>
      </c>
      <c r="D13" s="797">
        <v>1.952290767803783E-11</v>
      </c>
      <c r="E13" s="792"/>
      <c r="F13" s="793"/>
      <c r="G13" s="793"/>
      <c r="H13" s="794"/>
      <c r="I13" s="794"/>
      <c r="J13" s="794"/>
      <c r="K13" s="793"/>
      <c r="L13" s="793"/>
      <c r="M13" s="793"/>
    </row>
    <row r="14" spans="1:28" ht="15.95" customHeight="1">
      <c r="A14" s="287" t="s">
        <v>488</v>
      </c>
      <c r="B14" s="796">
        <v>-2.935958036687221E-13</v>
      </c>
      <c r="C14" s="797">
        <v>-2.2732820070810192E-15</v>
      </c>
      <c r="D14" s="797">
        <v>-1.2794316717194818E-15</v>
      </c>
      <c r="E14" s="792"/>
      <c r="F14" s="793"/>
      <c r="G14" s="793"/>
      <c r="H14" s="794"/>
      <c r="I14" s="794"/>
      <c r="J14" s="794"/>
      <c r="K14" s="793"/>
      <c r="L14" s="793"/>
      <c r="M14" s="793"/>
    </row>
    <row r="15" spans="1:28" ht="15.95" customHeight="1">
      <c r="A15" s="287" t="s">
        <v>489</v>
      </c>
      <c r="B15" s="796">
        <v>-9.672759915702044E-12</v>
      </c>
      <c r="C15" s="797">
        <v>-1.0125233984581428E-13</v>
      </c>
      <c r="D15" s="797">
        <v>-1.0658141036401503E-14</v>
      </c>
      <c r="E15" s="792"/>
      <c r="F15" s="793"/>
      <c r="G15" s="793"/>
      <c r="H15" s="794"/>
      <c r="I15" s="794"/>
      <c r="J15" s="794"/>
      <c r="K15" s="793"/>
      <c r="L15" s="793"/>
      <c r="M15" s="793"/>
    </row>
    <row r="16" spans="1:28" ht="15.95" customHeight="1">
      <c r="A16" s="287" t="s">
        <v>490</v>
      </c>
      <c r="B16" s="796">
        <v>-2.01165676116943E-13</v>
      </c>
      <c r="C16" s="797">
        <v>-6.529708116431716E-12</v>
      </c>
      <c r="D16" s="797">
        <v>1.01514160633087E-13</v>
      </c>
      <c r="E16" s="792"/>
      <c r="F16" s="793"/>
      <c r="G16" s="793"/>
      <c r="H16" s="794"/>
      <c r="I16" s="794"/>
      <c r="J16" s="794"/>
      <c r="K16" s="793"/>
      <c r="L16" s="793"/>
      <c r="M16" s="793"/>
    </row>
    <row r="17" spans="1:13" s="526" customFormat="1" ht="15.95" customHeight="1">
      <c r="A17" s="802" t="s">
        <v>54</v>
      </c>
      <c r="B17" s="803">
        <v>4.8254355163148173</v>
      </c>
      <c r="C17" s="804">
        <v>-1.9446546060677417</v>
      </c>
      <c r="D17" s="804">
        <v>-1.9634791782987944</v>
      </c>
      <c r="E17" s="792"/>
      <c r="F17" s="793"/>
      <c r="G17" s="793"/>
      <c r="H17" s="794"/>
      <c r="I17" s="794"/>
      <c r="J17" s="794"/>
      <c r="K17" s="793"/>
      <c r="L17" s="793"/>
      <c r="M17" s="793"/>
    </row>
    <row r="18" spans="1:13" ht="15.95" customHeight="1">
      <c r="A18" s="264" t="s">
        <v>5</v>
      </c>
      <c r="B18" s="796">
        <v>22.799643345154262</v>
      </c>
      <c r="C18" s="797">
        <v>-3.829350431629019</v>
      </c>
      <c r="D18" s="797">
        <v>5.611344445325491</v>
      </c>
      <c r="E18" s="792"/>
      <c r="F18" s="793"/>
      <c r="G18" s="793"/>
      <c r="H18" s="794"/>
      <c r="I18" s="794"/>
      <c r="J18" s="794"/>
      <c r="K18" s="793"/>
      <c r="L18" s="793"/>
      <c r="M18" s="793"/>
    </row>
    <row r="19" spans="1:13" ht="15.95" customHeight="1">
      <c r="A19" s="264" t="s">
        <v>491</v>
      </c>
      <c r="B19" s="796">
        <v>4.1677083486850108</v>
      </c>
      <c r="C19" s="797">
        <v>-1.5084578205794612</v>
      </c>
      <c r="D19" s="797">
        <v>-4.1876222486789683E-2</v>
      </c>
      <c r="E19" s="792"/>
      <c r="F19" s="793"/>
      <c r="G19" s="793"/>
      <c r="H19" s="794"/>
      <c r="I19" s="794"/>
      <c r="J19" s="794"/>
      <c r="K19" s="793"/>
      <c r="L19" s="793"/>
      <c r="M19" s="793"/>
    </row>
    <row r="20" spans="1:13" ht="15.95" customHeight="1">
      <c r="A20" s="264" t="s">
        <v>2</v>
      </c>
      <c r="B20" s="796">
        <v>-3.0496494218859521E-17</v>
      </c>
      <c r="C20" s="797">
        <v>0</v>
      </c>
      <c r="D20" s="797">
        <v>4.0190073491430667E-14</v>
      </c>
      <c r="E20" s="792"/>
      <c r="F20" s="793"/>
      <c r="G20" s="793"/>
      <c r="H20" s="794"/>
      <c r="I20" s="794"/>
      <c r="J20" s="794"/>
      <c r="K20" s="793"/>
      <c r="L20" s="793"/>
      <c r="M20" s="793"/>
    </row>
    <row r="21" spans="1:13" s="526" customFormat="1" ht="15.95" customHeight="1">
      <c r="A21" s="330" t="s">
        <v>53</v>
      </c>
      <c r="B21" s="800">
        <v>31.792787210140823</v>
      </c>
      <c r="C21" s="801">
        <v>-7.2824628582916322</v>
      </c>
      <c r="D21" s="801">
        <v>3.6059890445387</v>
      </c>
      <c r="E21" s="792"/>
      <c r="F21" s="793"/>
      <c r="G21" s="793"/>
      <c r="H21" s="794"/>
      <c r="I21" s="794"/>
      <c r="J21" s="794"/>
      <c r="K21" s="793"/>
      <c r="L21" s="793"/>
      <c r="M21" s="793"/>
    </row>
    <row r="22" spans="1:13" s="526" customFormat="1" ht="15.95" customHeight="1">
      <c r="A22" s="330" t="s">
        <v>6</v>
      </c>
      <c r="B22" s="800">
        <v>3.7195433340162709</v>
      </c>
      <c r="C22" s="801">
        <v>16.621772372268435</v>
      </c>
      <c r="D22" s="801">
        <v>-2.2288051252668133</v>
      </c>
      <c r="E22" s="792"/>
      <c r="F22" s="793"/>
      <c r="G22" s="793"/>
      <c r="H22" s="794"/>
      <c r="I22" s="794"/>
      <c r="J22" s="794"/>
      <c r="K22" s="793"/>
      <c r="L22" s="793"/>
      <c r="M22" s="793"/>
    </row>
    <row r="23" spans="1:13" ht="15.95" customHeight="1">
      <c r="A23" s="264" t="s">
        <v>7</v>
      </c>
      <c r="B23" s="796">
        <v>-1.2537499999998305</v>
      </c>
      <c r="C23" s="797">
        <v>-1.8654410000004087</v>
      </c>
      <c r="D23" s="797">
        <v>-1.026540999999954</v>
      </c>
      <c r="E23" s="792"/>
      <c r="F23" s="793"/>
      <c r="G23" s="793"/>
      <c r="H23" s="794"/>
      <c r="I23" s="794"/>
      <c r="J23" s="794"/>
      <c r="K23" s="793"/>
      <c r="L23" s="793"/>
      <c r="M23" s="793"/>
    </row>
    <row r="24" spans="1:13" ht="15.95" customHeight="1">
      <c r="A24" s="264" t="s">
        <v>8</v>
      </c>
      <c r="B24" s="796">
        <v>-3.1096180000000615</v>
      </c>
      <c r="C24" s="797">
        <v>-1.7560629999999999</v>
      </c>
      <c r="D24" s="797">
        <v>-2.1502059999999541</v>
      </c>
      <c r="E24" s="792"/>
      <c r="F24" s="793"/>
      <c r="G24" s="793"/>
      <c r="H24" s="794"/>
      <c r="I24" s="794"/>
      <c r="J24" s="794"/>
      <c r="K24" s="793"/>
      <c r="L24" s="793"/>
      <c r="M24" s="793"/>
    </row>
    <row r="25" spans="1:13" s="526" customFormat="1" ht="15.95" customHeight="1">
      <c r="A25" s="330" t="s">
        <v>9</v>
      </c>
      <c r="B25" s="800">
        <v>8.0829113340404408</v>
      </c>
      <c r="C25" s="801">
        <v>20.243276372340148</v>
      </c>
      <c r="D25" s="801">
        <v>0.94794187477635405</v>
      </c>
      <c r="E25" s="792"/>
      <c r="F25" s="793"/>
      <c r="G25" s="793"/>
      <c r="H25" s="794"/>
      <c r="I25" s="794"/>
      <c r="J25" s="794"/>
      <c r="K25" s="793"/>
      <c r="L25" s="793"/>
      <c r="M25" s="793"/>
    </row>
    <row r="26" spans="1:13" ht="15.95" customHeight="1">
      <c r="A26" s="264" t="s">
        <v>10</v>
      </c>
      <c r="B26" s="796">
        <v>-34.657313000000002</v>
      </c>
      <c r="C26" s="797">
        <v>0</v>
      </c>
      <c r="D26" s="797">
        <v>0</v>
      </c>
      <c r="E26" s="792"/>
      <c r="F26" s="793"/>
      <c r="G26" s="793"/>
      <c r="H26" s="794"/>
      <c r="I26" s="794"/>
      <c r="J26" s="794"/>
      <c r="K26" s="793"/>
      <c r="L26" s="793"/>
      <c r="M26" s="793"/>
    </row>
    <row r="27" spans="1:13" ht="15.95" customHeight="1">
      <c r="A27" s="264" t="s">
        <v>492</v>
      </c>
      <c r="B27" s="796">
        <v>0</v>
      </c>
      <c r="C27" s="797">
        <v>0</v>
      </c>
      <c r="D27" s="797">
        <v>0</v>
      </c>
      <c r="E27" s="792"/>
      <c r="F27" s="793"/>
      <c r="G27" s="793"/>
      <c r="H27" s="794"/>
      <c r="I27" s="794"/>
      <c r="J27" s="794"/>
      <c r="K27" s="793"/>
      <c r="L27" s="793"/>
      <c r="M27" s="793"/>
    </row>
    <row r="28" spans="1:13" ht="15.95" customHeight="1">
      <c r="A28" s="264" t="s">
        <v>493</v>
      </c>
      <c r="B28" s="796">
        <v>-2.4016344468691386E-12</v>
      </c>
      <c r="C28" s="797">
        <v>-1.9895196601282805E-12</v>
      </c>
      <c r="D28" s="797">
        <v>1.2178702490928117E-11</v>
      </c>
      <c r="E28" s="792"/>
      <c r="F28" s="793"/>
      <c r="G28" s="793"/>
      <c r="H28" s="794"/>
      <c r="I28" s="794"/>
      <c r="J28" s="794"/>
      <c r="K28" s="793"/>
      <c r="L28" s="793"/>
      <c r="M28" s="793"/>
    </row>
    <row r="29" spans="1:13" ht="15.95" customHeight="1">
      <c r="A29" s="264" t="s">
        <v>12</v>
      </c>
      <c r="B29" s="796">
        <v>7.3420096789970094E-14</v>
      </c>
      <c r="C29" s="797">
        <v>7.5</v>
      </c>
      <c r="D29" s="797">
        <v>-3.2896421860422603E-15</v>
      </c>
      <c r="E29" s="792"/>
      <c r="F29" s="793"/>
      <c r="G29" s="793"/>
      <c r="H29" s="794"/>
      <c r="I29" s="794"/>
      <c r="J29" s="794"/>
      <c r="K29" s="793"/>
      <c r="L29" s="793"/>
      <c r="M29" s="793"/>
    </row>
    <row r="30" spans="1:13" s="526" customFormat="1" ht="15.95" customHeight="1">
      <c r="A30" s="330" t="s">
        <v>13</v>
      </c>
      <c r="B30" s="800">
        <v>-26.574401665976048</v>
      </c>
      <c r="C30" s="801">
        <v>27.74327637233705</v>
      </c>
      <c r="D30" s="801">
        <v>0.94794187480115966</v>
      </c>
      <c r="E30" s="792"/>
      <c r="F30" s="793"/>
      <c r="G30" s="793"/>
      <c r="H30" s="794"/>
      <c r="I30" s="794"/>
      <c r="J30" s="794"/>
      <c r="K30" s="793"/>
      <c r="L30" s="793"/>
      <c r="M30" s="793"/>
    </row>
    <row r="31" spans="1:13" ht="15.95" hidden="1" customHeight="1">
      <c r="A31" s="284" t="s">
        <v>494</v>
      </c>
      <c r="B31" s="796"/>
      <c r="C31" s="805"/>
      <c r="E31" s="806"/>
      <c r="F31" s="807"/>
      <c r="G31" s="807"/>
      <c r="H31" s="794"/>
      <c r="I31" s="807"/>
      <c r="J31" s="807"/>
      <c r="K31" s="807"/>
      <c r="L31" s="807"/>
      <c r="M31" s="807"/>
    </row>
    <row r="32" spans="1:13" ht="15.95" hidden="1" customHeight="1">
      <c r="A32" s="808" t="s">
        <v>495</v>
      </c>
      <c r="B32" s="809"/>
      <c r="C32" s="810"/>
      <c r="E32" s="792"/>
      <c r="F32" s="793"/>
      <c r="G32" s="793"/>
      <c r="H32" s="794"/>
      <c r="I32" s="793"/>
      <c r="J32" s="793"/>
      <c r="K32" s="793"/>
      <c r="L32" s="793"/>
      <c r="M32" s="793"/>
    </row>
    <row r="33" spans="1:13" ht="15.95" customHeight="1">
      <c r="A33" s="811"/>
      <c r="B33" s="654"/>
      <c r="C33" s="812"/>
      <c r="E33" s="792"/>
      <c r="F33" s="793"/>
      <c r="G33" s="793"/>
      <c r="H33" s="793"/>
      <c r="I33" s="793"/>
      <c r="J33" s="793"/>
      <c r="K33" s="793"/>
      <c r="L33" s="793"/>
      <c r="M33" s="793"/>
    </row>
    <row r="34" spans="1:13">
      <c r="B34" s="813"/>
    </row>
    <row r="35" spans="1:13" ht="15">
      <c r="A35" s="814"/>
      <c r="B35" s="813"/>
    </row>
    <row r="36" spans="1:13">
      <c r="B36" s="813"/>
    </row>
    <row r="37" spans="1:13">
      <c r="B37" s="813"/>
    </row>
    <row r="38" spans="1:13">
      <c r="B38" s="813"/>
    </row>
    <row r="39" spans="1:13">
      <c r="B39" s="813"/>
    </row>
    <row r="40" spans="1:13">
      <c r="B40" s="813"/>
    </row>
    <row r="41" spans="1:13">
      <c r="B41" s="813"/>
    </row>
    <row r="42" spans="1:13">
      <c r="B42" s="813"/>
    </row>
  </sheetData>
  <pageMargins left="0.55118110236220497" right="0.35433070866141703" top="0.59055118110236204" bottom="0.98425196850393704" header="0.118110236220472" footer="0.511811023622047"/>
  <pageSetup paperSize="9"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B30"/>
  <sheetViews>
    <sheetView showGridLines="0" view="pageBreakPreview" zoomScale="70" zoomScaleNormal="130" zoomScaleSheetLayoutView="70" workbookViewId="0">
      <selection activeCell="A2" sqref="A2:D15"/>
    </sheetView>
  </sheetViews>
  <sheetFormatPr defaultRowHeight="12.75"/>
  <cols>
    <col min="1" max="1" width="79.7109375" style="524" customWidth="1"/>
    <col min="2" max="2" width="10.85546875" style="524" customWidth="1"/>
    <col min="3" max="3" width="10.85546875" style="773" customWidth="1"/>
    <col min="4" max="4" width="10.85546875" style="523" customWidth="1"/>
    <col min="5" max="16384" width="9.140625" style="524"/>
  </cols>
  <sheetData>
    <row r="1" spans="1:28" s="248" customFormat="1" ht="50.1" customHeight="1">
      <c r="A1" s="247"/>
      <c r="B1" s="749"/>
      <c r="C1" s="749"/>
    </row>
    <row r="2" spans="1:28" s="250" customFormat="1" ht="39.950000000000003" customHeight="1">
      <c r="A2" s="249" t="s">
        <v>496</v>
      </c>
      <c r="B2" s="730"/>
      <c r="C2" s="781"/>
      <c r="D2" s="781"/>
      <c r="E2" s="815"/>
      <c r="F2" s="816"/>
      <c r="G2" s="816"/>
      <c r="H2" s="817"/>
      <c r="I2" s="817"/>
      <c r="J2" s="816"/>
      <c r="K2" s="816"/>
      <c r="L2" s="816"/>
      <c r="M2" s="816"/>
      <c r="N2" s="573"/>
      <c r="O2" s="573"/>
      <c r="P2" s="573"/>
      <c r="Q2" s="573"/>
      <c r="R2" s="573"/>
      <c r="S2" s="573"/>
      <c r="T2" s="573"/>
      <c r="U2" s="573"/>
      <c r="V2" s="573"/>
      <c r="W2" s="573"/>
      <c r="X2" s="573"/>
      <c r="Y2" s="573"/>
      <c r="Z2" s="573"/>
      <c r="AA2" s="573"/>
      <c r="AB2" s="573"/>
    </row>
    <row r="3" spans="1:28" s="250" customFormat="1" ht="2.1" customHeight="1">
      <c r="A3" s="420"/>
      <c r="B3" s="421"/>
      <c r="C3" s="423"/>
      <c r="D3" s="423"/>
      <c r="E3" s="815"/>
      <c r="F3" s="816"/>
      <c r="G3" s="816"/>
      <c r="H3" s="816"/>
      <c r="I3" s="816"/>
      <c r="J3" s="816"/>
      <c r="K3" s="816"/>
      <c r="L3" s="816"/>
      <c r="M3" s="816"/>
      <c r="N3" s="573"/>
      <c r="O3" s="573"/>
      <c r="P3" s="573"/>
      <c r="Q3" s="573"/>
      <c r="R3" s="573"/>
      <c r="S3" s="573"/>
      <c r="T3" s="573"/>
      <c r="U3" s="573"/>
      <c r="V3" s="573"/>
      <c r="W3" s="573"/>
      <c r="X3" s="573"/>
      <c r="Y3" s="573"/>
      <c r="Z3" s="573"/>
      <c r="AA3" s="573"/>
      <c r="AB3" s="573"/>
    </row>
    <row r="4" spans="1:28" s="260" customFormat="1" ht="20.100000000000001" customHeight="1">
      <c r="A4" s="257"/>
      <c r="B4" s="257"/>
      <c r="C4" s="258"/>
      <c r="D4" s="258"/>
      <c r="E4" s="818"/>
      <c r="F4" s="819"/>
      <c r="G4" s="820"/>
      <c r="H4" s="820"/>
      <c r="I4" s="820"/>
      <c r="J4" s="820"/>
      <c r="K4" s="820"/>
      <c r="L4" s="820"/>
      <c r="M4" s="820"/>
      <c r="N4" s="424"/>
      <c r="O4" s="424"/>
      <c r="P4" s="424"/>
      <c r="Q4" s="424"/>
      <c r="R4" s="424"/>
      <c r="S4" s="424"/>
      <c r="T4" s="424"/>
      <c r="U4" s="424"/>
      <c r="V4" s="424"/>
      <c r="W4" s="424"/>
      <c r="X4" s="424"/>
      <c r="Y4" s="424"/>
      <c r="Z4" s="424"/>
      <c r="AA4" s="424"/>
      <c r="AB4" s="424"/>
    </row>
    <row r="5" spans="1:28" s="260" customFormat="1" ht="20.100000000000001" customHeight="1">
      <c r="A5" s="425" t="s">
        <v>497</v>
      </c>
      <c r="B5" s="426"/>
      <c r="C5" s="426"/>
      <c r="D5" s="426"/>
      <c r="E5" s="821"/>
      <c r="F5" s="819"/>
      <c r="G5" s="822"/>
      <c r="H5" s="822"/>
      <c r="I5" s="822"/>
      <c r="J5" s="822"/>
      <c r="K5" s="822"/>
      <c r="L5" s="822"/>
      <c r="M5" s="822"/>
      <c r="N5" s="248"/>
    </row>
    <row r="6" spans="1:28" s="573" customFormat="1" ht="15.95" customHeight="1">
      <c r="A6" s="823" t="s">
        <v>14</v>
      </c>
      <c r="B6" s="713" t="s">
        <v>276</v>
      </c>
      <c r="C6" s="824" t="s">
        <v>283</v>
      </c>
      <c r="D6" s="824" t="s">
        <v>274</v>
      </c>
      <c r="E6" s="786"/>
      <c r="F6" s="819"/>
      <c r="G6" s="825"/>
      <c r="H6" s="825"/>
      <c r="I6" s="825"/>
      <c r="J6" s="825"/>
      <c r="K6" s="825"/>
      <c r="L6" s="825"/>
      <c r="M6" s="825"/>
      <c r="N6" s="578"/>
    </row>
    <row r="7" spans="1:28" ht="15.95" customHeight="1">
      <c r="A7" s="284" t="s">
        <v>498</v>
      </c>
      <c r="B7" s="796"/>
      <c r="C7" s="797"/>
      <c r="D7" s="797"/>
      <c r="E7" s="826"/>
      <c r="F7" s="819"/>
      <c r="G7" s="827"/>
      <c r="H7" s="827"/>
      <c r="I7" s="827"/>
      <c r="J7" s="827"/>
      <c r="K7" s="827"/>
      <c r="L7" s="827"/>
      <c r="M7" s="827"/>
      <c r="N7" s="523"/>
    </row>
    <row r="8" spans="1:28" ht="15.95" customHeight="1">
      <c r="A8" s="330" t="s">
        <v>499</v>
      </c>
      <c r="B8" s="800">
        <v>3.719543334011354</v>
      </c>
      <c r="C8" s="801">
        <v>16.621772372259919</v>
      </c>
      <c r="D8" s="801">
        <v>-2.2288051252678365</v>
      </c>
      <c r="E8" s="828"/>
      <c r="F8" s="819"/>
      <c r="G8" s="829"/>
      <c r="H8" s="829"/>
      <c r="I8" s="829"/>
      <c r="J8" s="819"/>
      <c r="K8" s="819"/>
      <c r="L8" s="819"/>
      <c r="M8" s="819"/>
    </row>
    <row r="9" spans="1:28" ht="15.95" customHeight="1">
      <c r="A9" s="830" t="s">
        <v>500</v>
      </c>
      <c r="B9" s="790">
        <v>4.1141106521536159E-13</v>
      </c>
      <c r="C9" s="791">
        <v>-3.0154387786751602E-13</v>
      </c>
      <c r="D9" s="791">
        <v>-3.9679707697359813E-13</v>
      </c>
      <c r="E9" s="828"/>
      <c r="F9" s="819"/>
      <c r="G9" s="829"/>
      <c r="H9" s="829"/>
      <c r="I9" s="829"/>
      <c r="J9" s="819"/>
      <c r="K9" s="819"/>
      <c r="L9" s="819"/>
      <c r="M9" s="819"/>
    </row>
    <row r="10" spans="1:28" ht="15.95" customHeight="1">
      <c r="A10" s="264" t="s">
        <v>501</v>
      </c>
      <c r="B10" s="796">
        <v>5.0093262871087063E-13</v>
      </c>
      <c r="C10" s="797">
        <v>9.0011599240824622E-13</v>
      </c>
      <c r="D10" s="797">
        <v>-5.3753234396936015E-13</v>
      </c>
      <c r="E10" s="828"/>
      <c r="F10" s="819"/>
      <c r="G10" s="829"/>
      <c r="H10" s="829"/>
      <c r="I10" s="829"/>
      <c r="J10" s="819"/>
      <c r="K10" s="819"/>
      <c r="L10" s="819"/>
      <c r="M10" s="819"/>
    </row>
    <row r="11" spans="1:28" ht="15.95" customHeight="1">
      <c r="A11" s="268" t="s">
        <v>502</v>
      </c>
      <c r="B11" s="798">
        <v>-1.0231815394945443E-12</v>
      </c>
      <c r="C11" s="799">
        <v>0</v>
      </c>
      <c r="D11" s="799">
        <v>6.0040861171728466E-13</v>
      </c>
      <c r="E11" s="828"/>
      <c r="F11" s="819"/>
      <c r="G11" s="829"/>
      <c r="H11" s="829"/>
      <c r="I11" s="829"/>
      <c r="J11" s="819"/>
      <c r="K11" s="819"/>
      <c r="L11" s="819"/>
      <c r="M11" s="819"/>
    </row>
    <row r="12" spans="1:28" ht="15.95" customHeight="1">
      <c r="A12" s="831" t="s">
        <v>6</v>
      </c>
      <c r="B12" s="800">
        <v>3.7195433340162709</v>
      </c>
      <c r="C12" s="801">
        <v>16.621772372268435</v>
      </c>
      <c r="D12" s="801">
        <v>-2.2288051252668133</v>
      </c>
      <c r="E12" s="828"/>
      <c r="F12" s="819"/>
      <c r="G12" s="829"/>
      <c r="H12" s="829"/>
      <c r="I12" s="829"/>
      <c r="J12" s="819"/>
      <c r="K12" s="819"/>
      <c r="L12" s="819"/>
      <c r="M12" s="819"/>
    </row>
    <row r="13" spans="1:28" ht="15.95" customHeight="1">
      <c r="A13" s="284" t="s">
        <v>56</v>
      </c>
      <c r="B13" s="832"/>
      <c r="C13" s="833"/>
      <c r="D13" s="833"/>
      <c r="E13" s="834"/>
      <c r="F13" s="819"/>
      <c r="G13" s="835"/>
      <c r="H13" s="835"/>
      <c r="I13" s="835"/>
      <c r="J13" s="835"/>
      <c r="K13" s="835"/>
      <c r="L13" s="835"/>
      <c r="M13" s="835"/>
    </row>
    <row r="14" spans="1:28" ht="15.95" customHeight="1">
      <c r="A14" s="251" t="s">
        <v>55</v>
      </c>
      <c r="B14" s="836">
        <v>4.8254355162690574</v>
      </c>
      <c r="C14" s="837">
        <v>-1.9446546061774257</v>
      </c>
      <c r="D14" s="837">
        <v>-1.9634791783395185</v>
      </c>
      <c r="E14" s="828"/>
      <c r="F14" s="819"/>
      <c r="G14" s="829"/>
      <c r="H14" s="829"/>
      <c r="I14" s="829"/>
      <c r="J14" s="819"/>
      <c r="K14" s="819"/>
      <c r="L14" s="819"/>
      <c r="M14" s="819"/>
    </row>
    <row r="15" spans="1:28" ht="15.95" customHeight="1">
      <c r="A15" s="838" t="s">
        <v>503</v>
      </c>
      <c r="B15" s="839">
        <v>22.7996433451558</v>
      </c>
      <c r="C15" s="840">
        <v>-3.8293504316320202</v>
      </c>
      <c r="D15" s="840">
        <v>5.6113444453269405</v>
      </c>
      <c r="E15" s="828"/>
      <c r="F15" s="819"/>
      <c r="G15" s="829"/>
      <c r="H15" s="829"/>
      <c r="I15" s="829"/>
      <c r="J15" s="819"/>
      <c r="K15" s="819"/>
      <c r="L15" s="819"/>
      <c r="M15" s="819"/>
    </row>
    <row r="16" spans="1:28" ht="15.95" customHeight="1">
      <c r="A16" s="841"/>
      <c r="B16" s="842"/>
      <c r="C16" s="843"/>
      <c r="D16" s="251"/>
      <c r="E16" s="844"/>
      <c r="F16" s="835"/>
      <c r="G16" s="835"/>
      <c r="H16" s="835"/>
      <c r="I16" s="835"/>
      <c r="J16" s="835"/>
      <c r="K16" s="835"/>
      <c r="L16" s="835"/>
      <c r="M16" s="835"/>
    </row>
    <row r="17" spans="2:3" ht="15.75" customHeight="1">
      <c r="B17" s="842"/>
      <c r="C17" s="524"/>
    </row>
    <row r="18" spans="2:3">
      <c r="C18" s="524"/>
    </row>
    <row r="19" spans="2:3">
      <c r="C19" s="524"/>
    </row>
    <row r="20" spans="2:3">
      <c r="C20" s="524"/>
    </row>
    <row r="21" spans="2:3">
      <c r="C21" s="524"/>
    </row>
    <row r="22" spans="2:3">
      <c r="C22" s="524"/>
    </row>
    <row r="23" spans="2:3">
      <c r="C23" s="524"/>
    </row>
    <row r="24" spans="2:3">
      <c r="C24" s="524"/>
    </row>
    <row r="25" spans="2:3">
      <c r="C25" s="524"/>
    </row>
    <row r="26" spans="2:3">
      <c r="C26" s="524"/>
    </row>
    <row r="27" spans="2:3">
      <c r="C27" s="524"/>
    </row>
    <row r="28" spans="2:3">
      <c r="C28" s="524"/>
    </row>
    <row r="29" spans="2:3">
      <c r="C29" s="524"/>
    </row>
    <row r="30" spans="2:3">
      <c r="C30" s="524"/>
    </row>
  </sheetData>
  <pageMargins left="0.55118110236220497" right="0.35433070866141703" top="0.59055118110236204" bottom="0.98425196850393704" header="0.118110236220472" footer="0.511811023622047"/>
  <pageSetup paperSize="9"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H25"/>
  <sheetViews>
    <sheetView showGridLines="0" view="pageBreakPreview" zoomScale="70" zoomScaleNormal="85" zoomScaleSheetLayoutView="70" workbookViewId="0"/>
  </sheetViews>
  <sheetFormatPr defaultRowHeight="12.75"/>
  <cols>
    <col min="1" max="1" width="65.7109375" style="11" customWidth="1"/>
    <col min="2" max="2" width="96.7109375" style="11" customWidth="1"/>
    <col min="3" max="3" width="3.7109375" style="2" customWidth="1"/>
    <col min="4" max="16384" width="9.140625" style="11"/>
  </cols>
  <sheetData>
    <row r="1" spans="1:34" s="10" customFormat="1" ht="50.1" customHeight="1">
      <c r="A1" s="9"/>
    </row>
    <row r="2" spans="1:34" ht="39.950000000000003" customHeight="1">
      <c r="A2" s="1" t="s">
        <v>16</v>
      </c>
      <c r="B2" s="32"/>
      <c r="C2" s="31"/>
      <c r="D2" s="31"/>
      <c r="E2" s="32"/>
      <c r="F2" s="32"/>
      <c r="G2" s="28"/>
      <c r="H2" s="28"/>
      <c r="I2" s="30"/>
      <c r="J2" s="30"/>
      <c r="K2" s="28"/>
      <c r="L2" s="28"/>
      <c r="M2" s="28"/>
      <c r="N2" s="28"/>
      <c r="O2" s="28"/>
      <c r="P2" s="28"/>
      <c r="Q2" s="28"/>
      <c r="R2" s="28"/>
      <c r="S2" s="28"/>
      <c r="T2" s="28"/>
      <c r="U2" s="28"/>
      <c r="V2" s="28"/>
      <c r="W2" s="28"/>
      <c r="X2" s="28"/>
      <c r="Y2" s="28"/>
      <c r="Z2" s="28"/>
      <c r="AA2" s="28"/>
      <c r="AB2" s="28"/>
      <c r="AC2" s="28"/>
    </row>
    <row r="3" spans="1:34" ht="2.1" customHeight="1">
      <c r="A3" s="162"/>
      <c r="B3" s="163"/>
      <c r="C3" s="25"/>
      <c r="D3" s="25"/>
      <c r="E3" s="28"/>
      <c r="F3" s="28"/>
      <c r="G3" s="28"/>
      <c r="H3" s="34"/>
      <c r="I3" s="28"/>
      <c r="J3" s="28"/>
      <c r="K3" s="28"/>
      <c r="L3" s="28"/>
      <c r="M3" s="28"/>
      <c r="N3" s="28"/>
      <c r="O3" s="28"/>
      <c r="P3" s="28"/>
      <c r="Q3" s="28"/>
      <c r="R3" s="28"/>
      <c r="S3" s="28"/>
      <c r="T3" s="28"/>
      <c r="U3" s="28"/>
      <c r="V3" s="28"/>
      <c r="W3" s="28"/>
      <c r="X3" s="28"/>
      <c r="Y3" s="28"/>
      <c r="Z3" s="28"/>
      <c r="AA3" s="28"/>
      <c r="AB3" s="28"/>
      <c r="AC3" s="28"/>
    </row>
    <row r="4" spans="1:34" s="14" customFormat="1" ht="20.100000000000001" customHeight="1">
      <c r="A4" s="12"/>
      <c r="B4" s="12"/>
      <c r="C4" s="33"/>
      <c r="D4" s="33"/>
      <c r="E4" s="20"/>
      <c r="F4" s="20"/>
      <c r="G4" s="19"/>
      <c r="H4" s="19"/>
      <c r="I4" s="19"/>
      <c r="J4" s="19"/>
      <c r="K4" s="19"/>
      <c r="L4" s="19"/>
      <c r="M4" s="19"/>
      <c r="N4" s="19"/>
      <c r="O4" s="19"/>
      <c r="P4" s="19"/>
      <c r="Q4" s="19"/>
      <c r="R4" s="19"/>
      <c r="S4" s="19"/>
      <c r="T4" s="19"/>
      <c r="U4" s="19"/>
      <c r="V4" s="19"/>
      <c r="W4" s="19"/>
      <c r="X4" s="19"/>
      <c r="Y4" s="19"/>
      <c r="Z4" s="19"/>
      <c r="AA4" s="19"/>
      <c r="AB4" s="19"/>
      <c r="AC4" s="19"/>
    </row>
    <row r="5" spans="1:34" s="5" customFormat="1" ht="20.100000000000001" customHeight="1">
      <c r="A5" s="38"/>
      <c r="B5" s="38"/>
      <c r="C5" s="3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ht="18" customHeight="1">
      <c r="A6" s="981" t="s">
        <v>33</v>
      </c>
      <c r="B6" s="982"/>
      <c r="C6" s="982"/>
    </row>
    <row r="7" spans="1:34" ht="35.25" customHeight="1">
      <c r="A7" s="983" t="s">
        <v>291</v>
      </c>
      <c r="B7" s="984"/>
      <c r="C7" s="223"/>
    </row>
    <row r="8" spans="1:34" ht="18" customHeight="1">
      <c r="A8" s="151" t="s">
        <v>249</v>
      </c>
      <c r="B8" s="152"/>
      <c r="C8" s="152"/>
    </row>
    <row r="9" spans="1:34" ht="18" customHeight="1">
      <c r="A9" s="976" t="s">
        <v>232</v>
      </c>
      <c r="B9" s="977"/>
      <c r="C9" s="977"/>
    </row>
    <row r="10" spans="1:34" ht="18" customHeight="1">
      <c r="A10" s="976" t="s">
        <v>250</v>
      </c>
      <c r="B10" s="977"/>
      <c r="C10" s="977"/>
    </row>
    <row r="11" spans="1:34" ht="18" customHeight="1">
      <c r="A11" s="976" t="s">
        <v>34</v>
      </c>
      <c r="B11" s="976"/>
      <c r="C11" s="980"/>
    </row>
    <row r="12" spans="1:34" ht="18" customHeight="1">
      <c r="A12" s="976" t="s">
        <v>35</v>
      </c>
      <c r="B12" s="977"/>
      <c r="C12" s="977"/>
    </row>
    <row r="13" spans="1:34" ht="18" customHeight="1">
      <c r="A13" s="976" t="s">
        <v>36</v>
      </c>
      <c r="B13" s="977"/>
      <c r="C13" s="977"/>
    </row>
    <row r="14" spans="1:34" ht="18" customHeight="1">
      <c r="A14" s="976" t="s">
        <v>37</v>
      </c>
      <c r="B14" s="977"/>
      <c r="C14" s="977"/>
    </row>
    <row r="15" spans="1:34" ht="18" customHeight="1">
      <c r="A15" s="976" t="s">
        <v>38</v>
      </c>
      <c r="B15" s="978"/>
      <c r="C15" s="978"/>
    </row>
    <row r="16" spans="1:34" ht="18" customHeight="1">
      <c r="A16" s="976" t="s">
        <v>39</v>
      </c>
      <c r="B16" s="978"/>
      <c r="C16" s="978"/>
    </row>
    <row r="17" spans="1:3" ht="18" customHeight="1">
      <c r="A17" s="976" t="s">
        <v>40</v>
      </c>
      <c r="B17" s="978"/>
      <c r="C17" s="978"/>
    </row>
    <row r="18" spans="1:3" ht="18" customHeight="1">
      <c r="A18" s="976" t="s">
        <v>41</v>
      </c>
      <c r="B18" s="978"/>
      <c r="C18" s="978"/>
    </row>
    <row r="19" spans="1:3" ht="18" customHeight="1">
      <c r="A19" s="976" t="s">
        <v>42</v>
      </c>
      <c r="B19" s="978"/>
      <c r="C19" s="978"/>
    </row>
    <row r="20" spans="1:3" ht="18" customHeight="1">
      <c r="A20" s="979" t="s">
        <v>43</v>
      </c>
      <c r="B20" s="978"/>
      <c r="C20" s="978"/>
    </row>
    <row r="21" spans="1:3" ht="18" customHeight="1">
      <c r="A21" s="976" t="s">
        <v>44</v>
      </c>
      <c r="B21" s="978"/>
      <c r="C21" s="978"/>
    </row>
    <row r="22" spans="1:3" ht="18" customHeight="1">
      <c r="A22" s="976" t="s">
        <v>45</v>
      </c>
      <c r="B22" s="978"/>
      <c r="C22" s="978"/>
    </row>
    <row r="23" spans="1:3" ht="18" customHeight="1">
      <c r="A23" s="976" t="s">
        <v>46</v>
      </c>
      <c r="B23" s="978"/>
      <c r="C23" s="978"/>
    </row>
    <row r="24" spans="1:3" ht="18" customHeight="1">
      <c r="A24" s="976" t="s">
        <v>47</v>
      </c>
      <c r="B24" s="978"/>
      <c r="C24" s="978"/>
    </row>
    <row r="25" spans="1:3" ht="18" customHeight="1">
      <c r="A25" s="976" t="s">
        <v>48</v>
      </c>
      <c r="B25" s="978"/>
      <c r="C25" s="978"/>
    </row>
  </sheetData>
  <mergeCells count="19">
    <mergeCell ref="A11:C11"/>
    <mergeCell ref="A6:C6"/>
    <mergeCell ref="A9:C9"/>
    <mergeCell ref="A10:C10"/>
    <mergeCell ref="A7:B7"/>
    <mergeCell ref="A12:C12"/>
    <mergeCell ref="A25:C25"/>
    <mergeCell ref="A20:C20"/>
    <mergeCell ref="A21:C21"/>
    <mergeCell ref="A22:C22"/>
    <mergeCell ref="A23:C23"/>
    <mergeCell ref="A13:C13"/>
    <mergeCell ref="A14:C14"/>
    <mergeCell ref="A15:C15"/>
    <mergeCell ref="A16:C16"/>
    <mergeCell ref="A17:C17"/>
    <mergeCell ref="A24:C24"/>
    <mergeCell ref="A18:C18"/>
    <mergeCell ref="A19:C19"/>
  </mergeCells>
  <phoneticPr fontId="3" type="noConversion"/>
  <pageMargins left="0.55118110236220497" right="0.35433070866141703" top="0.59055118110236204" bottom="0.98425196850393704" header="0.118110236220472" footer="0.511811023622047"/>
  <pageSetup paperSize="9" scale="83"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T51"/>
  <sheetViews>
    <sheetView showGridLines="0" showZeros="0" view="pageBreakPreview" zoomScale="70" zoomScaleNormal="70" zoomScaleSheetLayoutView="70" workbookViewId="0"/>
  </sheetViews>
  <sheetFormatPr defaultColWidth="9.140625" defaultRowHeight="9"/>
  <cols>
    <col min="1" max="1" width="62.28515625" style="99" customWidth="1"/>
    <col min="2" max="4" width="10" style="99" customWidth="1"/>
    <col min="5" max="8" width="10" style="100" customWidth="1"/>
    <col min="9" max="13" width="10" style="99" customWidth="1"/>
    <col min="14" max="14" width="10" style="100" customWidth="1"/>
    <col min="15" max="16" width="10" style="99" customWidth="1"/>
    <col min="17" max="17" width="3.7109375" style="63" customWidth="1"/>
    <col min="18" max="16384" width="9.140625" style="99"/>
  </cols>
  <sheetData>
    <row r="1" spans="1:20" s="10" customFormat="1" ht="50.1" customHeight="1">
      <c r="A1" s="9"/>
      <c r="B1" s="9"/>
      <c r="C1" s="9"/>
      <c r="D1" s="9"/>
      <c r="Q1" s="4"/>
    </row>
    <row r="2" spans="1:20" s="11" customFormat="1" ht="39.950000000000003" customHeight="1">
      <c r="A2" s="236" t="s">
        <v>252</v>
      </c>
      <c r="B2" s="237"/>
      <c r="C2" s="237"/>
      <c r="D2" s="237"/>
      <c r="G2" s="2"/>
      <c r="H2" s="2"/>
      <c r="N2" s="2"/>
      <c r="Q2" s="2"/>
    </row>
    <row r="3" spans="1:20" s="11" customFormat="1" ht="2.1" customHeight="1">
      <c r="A3" s="238"/>
      <c r="B3" s="238"/>
      <c r="C3" s="238"/>
      <c r="D3" s="238"/>
      <c r="E3" s="163"/>
      <c r="F3" s="163"/>
      <c r="G3" s="161"/>
      <c r="H3" s="161"/>
      <c r="I3" s="163"/>
      <c r="J3" s="163"/>
      <c r="K3" s="163"/>
      <c r="L3" s="163"/>
      <c r="M3" s="163"/>
      <c r="N3" s="161"/>
      <c r="O3" s="163"/>
      <c r="P3" s="163"/>
      <c r="Q3" s="2"/>
    </row>
    <row r="4" spans="1:20" s="14" customFormat="1" ht="20.100000000000001" customHeight="1">
      <c r="A4" s="12"/>
      <c r="B4" s="12"/>
      <c r="C4" s="12"/>
      <c r="D4" s="12"/>
      <c r="E4" s="12"/>
      <c r="F4" s="12"/>
      <c r="G4" s="12"/>
      <c r="H4" s="12"/>
      <c r="I4" s="13"/>
      <c r="J4" s="13"/>
      <c r="K4" s="13"/>
      <c r="L4" s="13"/>
      <c r="M4" s="13"/>
      <c r="N4" s="12"/>
      <c r="O4" s="13"/>
      <c r="P4" s="13"/>
      <c r="Q4" s="59"/>
    </row>
    <row r="5" spans="1:20" s="14" customFormat="1" ht="20.100000000000001" customHeight="1">
      <c r="A5" s="3" t="s">
        <v>253</v>
      </c>
      <c r="B5" s="3"/>
      <c r="C5" s="3"/>
      <c r="D5" s="3"/>
      <c r="E5" s="15"/>
      <c r="F5" s="15"/>
      <c r="G5" s="15"/>
      <c r="H5" s="15"/>
      <c r="I5" s="15"/>
      <c r="J5" s="15"/>
      <c r="K5" s="15"/>
      <c r="L5" s="15"/>
      <c r="M5" s="15"/>
      <c r="N5" s="15"/>
      <c r="O5" s="15"/>
      <c r="P5" s="15"/>
      <c r="Q5" s="59"/>
    </row>
    <row r="6" spans="1:20" ht="15.95" customHeight="1">
      <c r="B6" s="938" t="s">
        <v>233</v>
      </c>
      <c r="C6" s="939"/>
      <c r="D6" s="940"/>
      <c r="E6" s="938" t="s">
        <v>260</v>
      </c>
      <c r="F6" s="939"/>
      <c r="G6" s="940"/>
      <c r="H6" s="938" t="s">
        <v>293</v>
      </c>
      <c r="I6" s="939"/>
      <c r="J6" s="939"/>
      <c r="K6" s="938" t="s">
        <v>259</v>
      </c>
      <c r="L6" s="939"/>
      <c r="M6" s="939"/>
      <c r="N6" s="938" t="s">
        <v>235</v>
      </c>
      <c r="O6" s="939"/>
      <c r="P6" s="939"/>
    </row>
    <row r="7" spans="1:20" ht="15.95" customHeight="1">
      <c r="A7" s="167" t="s">
        <v>85</v>
      </c>
      <c r="B7" s="166" t="s">
        <v>276</v>
      </c>
      <c r="C7" s="165" t="s">
        <v>281</v>
      </c>
      <c r="D7" s="165" t="s">
        <v>274</v>
      </c>
      <c r="E7" s="166" t="s">
        <v>276</v>
      </c>
      <c r="F7" s="165" t="s">
        <v>281</v>
      </c>
      <c r="G7" s="165" t="s">
        <v>274</v>
      </c>
      <c r="H7" s="166" t="s">
        <v>276</v>
      </c>
      <c r="I7" s="165" t="s">
        <v>281</v>
      </c>
      <c r="J7" s="165" t="s">
        <v>274</v>
      </c>
      <c r="K7" s="166" t="s">
        <v>276</v>
      </c>
      <c r="L7" s="165" t="s">
        <v>281</v>
      </c>
      <c r="M7" s="165" t="s">
        <v>274</v>
      </c>
      <c r="N7" s="166" t="s">
        <v>276</v>
      </c>
      <c r="O7" s="165" t="s">
        <v>281</v>
      </c>
      <c r="P7" s="165" t="s">
        <v>274</v>
      </c>
      <c r="Q7" s="4"/>
    </row>
    <row r="8" spans="1:20" s="102" customFormat="1" ht="15.95" customHeight="1">
      <c r="A8" s="5" t="s">
        <v>55</v>
      </c>
      <c r="B8" s="186">
        <v>1922</v>
      </c>
      <c r="C8" s="192">
        <v>2066</v>
      </c>
      <c r="D8" s="192">
        <v>1959</v>
      </c>
      <c r="E8" s="186"/>
      <c r="F8" s="192"/>
      <c r="G8" s="192"/>
      <c r="H8" s="186">
        <v>1917</v>
      </c>
      <c r="I8" s="192">
        <v>2068</v>
      </c>
      <c r="J8" s="192">
        <v>1961</v>
      </c>
      <c r="K8" s="186"/>
      <c r="L8" s="192"/>
      <c r="M8" s="180"/>
      <c r="N8" s="186">
        <v>5</v>
      </c>
      <c r="O8" s="192">
        <v>-2</v>
      </c>
      <c r="P8" s="192">
        <v>-2</v>
      </c>
      <c r="Q8" s="4"/>
      <c r="R8" s="883">
        <f>E8+H8+K8+N8-B8</f>
        <v>0</v>
      </c>
      <c r="S8" s="883">
        <f t="shared" ref="S8:T23" si="0">F8+I8+L8+O8-C8</f>
        <v>0</v>
      </c>
      <c r="T8" s="883">
        <f t="shared" si="0"/>
        <v>0</v>
      </c>
    </row>
    <row r="9" spans="1:20" s="102" customFormat="1" ht="15.95" customHeight="1">
      <c r="A9" s="5" t="s">
        <v>94</v>
      </c>
      <c r="B9" s="187">
        <v>2914</v>
      </c>
      <c r="C9" s="176">
        <v>2841</v>
      </c>
      <c r="D9" s="176">
        <v>2919</v>
      </c>
      <c r="E9" s="187">
        <v>2946</v>
      </c>
      <c r="F9" s="176">
        <v>2867</v>
      </c>
      <c r="G9" s="176">
        <v>2936</v>
      </c>
      <c r="H9" s="187"/>
      <c r="I9" s="176"/>
      <c r="J9" s="176"/>
      <c r="K9" s="187"/>
      <c r="L9" s="176"/>
      <c r="M9" s="180"/>
      <c r="N9" s="187"/>
      <c r="O9" s="176"/>
      <c r="P9" s="176"/>
      <c r="Q9" s="4"/>
      <c r="R9" s="883">
        <f t="shared" ref="R9:R31" si="1">E9+H9+K9+N9-B9</f>
        <v>32</v>
      </c>
      <c r="S9" s="883">
        <f t="shared" si="0"/>
        <v>26</v>
      </c>
      <c r="T9" s="883">
        <f t="shared" si="0"/>
        <v>17</v>
      </c>
    </row>
    <row r="10" spans="1:20" s="102" customFormat="1" ht="15.95" customHeight="1">
      <c r="A10" s="5" t="s">
        <v>3</v>
      </c>
      <c r="B10" s="187">
        <v>737</v>
      </c>
      <c r="C10" s="176">
        <v>646</v>
      </c>
      <c r="D10" s="176">
        <v>700</v>
      </c>
      <c r="E10" s="187">
        <v>562</v>
      </c>
      <c r="F10" s="176">
        <v>510</v>
      </c>
      <c r="G10" s="176">
        <v>546</v>
      </c>
      <c r="H10" s="187">
        <v>161</v>
      </c>
      <c r="I10" s="176">
        <v>146</v>
      </c>
      <c r="J10" s="176">
        <v>154</v>
      </c>
      <c r="K10" s="187"/>
      <c r="L10" s="176"/>
      <c r="M10" s="180"/>
      <c r="N10" s="187">
        <v>14</v>
      </c>
      <c r="O10" s="176">
        <v>-10</v>
      </c>
      <c r="P10" s="176"/>
      <c r="Q10" s="4"/>
      <c r="R10" s="883">
        <f t="shared" si="1"/>
        <v>0</v>
      </c>
      <c r="S10" s="883">
        <f t="shared" si="0"/>
        <v>0</v>
      </c>
      <c r="T10" s="883">
        <f t="shared" si="0"/>
        <v>0</v>
      </c>
    </row>
    <row r="11" spans="1:20" s="102" customFormat="1" ht="15.95" customHeight="1">
      <c r="A11" s="5" t="s">
        <v>93</v>
      </c>
      <c r="B11" s="187">
        <v>672</v>
      </c>
      <c r="C11" s="176">
        <v>-362</v>
      </c>
      <c r="D11" s="176">
        <v>809</v>
      </c>
      <c r="E11" s="187">
        <v>307</v>
      </c>
      <c r="F11" s="176">
        <v>-166</v>
      </c>
      <c r="G11" s="176">
        <v>292</v>
      </c>
      <c r="H11" s="187">
        <v>346</v>
      </c>
      <c r="I11" s="176">
        <v>-208</v>
      </c>
      <c r="J11" s="176">
        <v>531</v>
      </c>
      <c r="K11" s="187"/>
      <c r="L11" s="176"/>
      <c r="M11" s="180"/>
      <c r="N11" s="187">
        <v>17</v>
      </c>
      <c r="O11" s="176">
        <v>21</v>
      </c>
      <c r="P11" s="176">
        <v>3</v>
      </c>
      <c r="Q11" s="4"/>
      <c r="R11" s="883">
        <f t="shared" si="1"/>
        <v>-2</v>
      </c>
      <c r="S11" s="883">
        <f t="shared" si="0"/>
        <v>9</v>
      </c>
      <c r="T11" s="883">
        <f t="shared" si="0"/>
        <v>17</v>
      </c>
    </row>
    <row r="12" spans="1:20" s="60" customFormat="1" ht="15.95" customHeight="1">
      <c r="A12" s="56" t="s">
        <v>4</v>
      </c>
      <c r="B12" s="188">
        <v>6245</v>
      </c>
      <c r="C12" s="177">
        <v>5192</v>
      </c>
      <c r="D12" s="177">
        <v>6386</v>
      </c>
      <c r="E12" s="188">
        <v>3815</v>
      </c>
      <c r="F12" s="177">
        <v>3211</v>
      </c>
      <c r="G12" s="177">
        <v>3774</v>
      </c>
      <c r="H12" s="188">
        <v>2424</v>
      </c>
      <c r="I12" s="177">
        <v>2006</v>
      </c>
      <c r="J12" s="177">
        <v>2646</v>
      </c>
      <c r="K12" s="188"/>
      <c r="L12" s="177"/>
      <c r="M12" s="181"/>
      <c r="N12" s="188">
        <v>36</v>
      </c>
      <c r="O12" s="177">
        <v>9</v>
      </c>
      <c r="P12" s="177">
        <v>1</v>
      </c>
      <c r="Q12" s="59"/>
      <c r="R12" s="883">
        <f t="shared" si="1"/>
        <v>30</v>
      </c>
      <c r="S12" s="883">
        <f t="shared" si="0"/>
        <v>34</v>
      </c>
      <c r="T12" s="883">
        <f t="shared" si="0"/>
        <v>35</v>
      </c>
    </row>
    <row r="13" spans="1:20" s="102" customFormat="1" ht="15.95" customHeight="1">
      <c r="A13" s="5" t="s">
        <v>54</v>
      </c>
      <c r="B13" s="187">
        <v>2257</v>
      </c>
      <c r="C13" s="176">
        <v>1383</v>
      </c>
      <c r="D13" s="176">
        <v>1796</v>
      </c>
      <c r="E13" s="187"/>
      <c r="F13" s="176"/>
      <c r="G13" s="176"/>
      <c r="H13" s="187">
        <v>2252</v>
      </c>
      <c r="I13" s="176">
        <v>1385</v>
      </c>
      <c r="J13" s="176">
        <v>1798</v>
      </c>
      <c r="K13" s="187"/>
      <c r="L13" s="176"/>
      <c r="M13" s="180"/>
      <c r="N13" s="187">
        <v>5</v>
      </c>
      <c r="O13" s="176">
        <v>-2</v>
      </c>
      <c r="P13" s="176">
        <v>-2</v>
      </c>
      <c r="Q13" s="4"/>
      <c r="R13" s="883">
        <f t="shared" si="1"/>
        <v>0</v>
      </c>
      <c r="S13" s="883">
        <f t="shared" si="0"/>
        <v>0</v>
      </c>
      <c r="T13" s="883">
        <f t="shared" si="0"/>
        <v>0</v>
      </c>
    </row>
    <row r="14" spans="1:20" s="102" customFormat="1" ht="15.95" customHeight="1">
      <c r="A14" s="239" t="s">
        <v>92</v>
      </c>
      <c r="B14" s="189">
        <v>1479</v>
      </c>
      <c r="C14" s="65">
        <v>1491</v>
      </c>
      <c r="D14" s="65">
        <v>1487</v>
      </c>
      <c r="E14" s="189">
        <v>1194</v>
      </c>
      <c r="F14" s="65">
        <v>1209</v>
      </c>
      <c r="G14" s="65">
        <v>1194</v>
      </c>
      <c r="H14" s="189">
        <v>285</v>
      </c>
      <c r="I14" s="65">
        <v>282</v>
      </c>
      <c r="J14" s="65">
        <v>293</v>
      </c>
      <c r="K14" s="189"/>
      <c r="L14" s="65"/>
      <c r="M14" s="182"/>
      <c r="N14" s="189"/>
      <c r="O14" s="65"/>
      <c r="P14" s="65"/>
      <c r="Q14" s="4"/>
      <c r="R14" s="883">
        <f t="shared" si="1"/>
        <v>0</v>
      </c>
      <c r="S14" s="883">
        <f t="shared" si="0"/>
        <v>0</v>
      </c>
      <c r="T14" s="883">
        <f t="shared" si="0"/>
        <v>0</v>
      </c>
    </row>
    <row r="15" spans="1:20" s="102" customFormat="1" ht="15.95" customHeight="1">
      <c r="A15" s="240" t="s">
        <v>91</v>
      </c>
      <c r="B15" s="189">
        <v>1342</v>
      </c>
      <c r="C15" s="65">
        <v>1296</v>
      </c>
      <c r="D15" s="65">
        <v>1055</v>
      </c>
      <c r="E15" s="189">
        <v>1125</v>
      </c>
      <c r="F15" s="65">
        <v>1095</v>
      </c>
      <c r="G15" s="65">
        <v>888</v>
      </c>
      <c r="H15" s="189">
        <v>194</v>
      </c>
      <c r="I15" s="65">
        <v>205</v>
      </c>
      <c r="J15" s="65">
        <v>161</v>
      </c>
      <c r="K15" s="189"/>
      <c r="L15" s="65"/>
      <c r="M15" s="182"/>
      <c r="N15" s="189">
        <v>23</v>
      </c>
      <c r="O15" s="65">
        <v>-4</v>
      </c>
      <c r="P15" s="65">
        <v>6</v>
      </c>
      <c r="Q15" s="4"/>
      <c r="R15" s="883">
        <f t="shared" si="1"/>
        <v>0</v>
      </c>
      <c r="S15" s="883">
        <f t="shared" si="0"/>
        <v>0</v>
      </c>
      <c r="T15" s="883">
        <f t="shared" si="0"/>
        <v>0</v>
      </c>
    </row>
    <row r="16" spans="1:20" s="102" customFormat="1" ht="15.95" customHeight="1">
      <c r="A16" s="6" t="s">
        <v>17</v>
      </c>
      <c r="B16" s="190">
        <v>32</v>
      </c>
      <c r="C16" s="178">
        <v>35</v>
      </c>
      <c r="D16" s="178">
        <v>39</v>
      </c>
      <c r="E16" s="190">
        <v>32</v>
      </c>
      <c r="F16" s="178">
        <v>35</v>
      </c>
      <c r="G16" s="178">
        <v>39</v>
      </c>
      <c r="H16" s="190"/>
      <c r="I16" s="178"/>
      <c r="J16" s="178"/>
      <c r="K16" s="190"/>
      <c r="L16" s="178"/>
      <c r="M16" s="183"/>
      <c r="N16" s="190"/>
      <c r="O16" s="178"/>
      <c r="P16" s="178"/>
      <c r="Q16" s="4"/>
      <c r="R16" s="883">
        <f t="shared" si="1"/>
        <v>0</v>
      </c>
      <c r="S16" s="883">
        <f t="shared" si="0"/>
        <v>0</v>
      </c>
      <c r="T16" s="883">
        <f t="shared" si="0"/>
        <v>0</v>
      </c>
    </row>
    <row r="17" spans="1:20" s="102" customFormat="1" ht="15.95" customHeight="1">
      <c r="A17" s="5" t="s">
        <v>5</v>
      </c>
      <c r="B17" s="189">
        <v>2853</v>
      </c>
      <c r="C17" s="65">
        <v>2824</v>
      </c>
      <c r="D17" s="65">
        <v>2580</v>
      </c>
      <c r="E17" s="189">
        <v>2351</v>
      </c>
      <c r="F17" s="65">
        <v>2340</v>
      </c>
      <c r="G17" s="65">
        <v>2120</v>
      </c>
      <c r="H17" s="189">
        <v>479</v>
      </c>
      <c r="I17" s="65">
        <v>488</v>
      </c>
      <c r="J17" s="65">
        <v>454</v>
      </c>
      <c r="K17" s="189"/>
      <c r="L17" s="65"/>
      <c r="M17" s="182"/>
      <c r="N17" s="189">
        <v>23</v>
      </c>
      <c r="O17" s="65">
        <v>-4</v>
      </c>
      <c r="P17" s="65">
        <v>6</v>
      </c>
      <c r="Q17" s="4"/>
      <c r="R17" s="883">
        <f t="shared" si="1"/>
        <v>0</v>
      </c>
      <c r="S17" s="883">
        <f t="shared" si="0"/>
        <v>0</v>
      </c>
      <c r="T17" s="883">
        <f t="shared" si="0"/>
        <v>0</v>
      </c>
    </row>
    <row r="18" spans="1:20" s="102" customFormat="1" ht="15.95" customHeight="1">
      <c r="A18" s="5" t="s">
        <v>90</v>
      </c>
      <c r="B18" s="187">
        <v>106</v>
      </c>
      <c r="C18" s="176">
        <v>121</v>
      </c>
      <c r="D18" s="176">
        <v>112</v>
      </c>
      <c r="E18" s="187"/>
      <c r="F18" s="176"/>
      <c r="G18" s="176"/>
      <c r="H18" s="187">
        <v>132</v>
      </c>
      <c r="I18" s="176">
        <v>157</v>
      </c>
      <c r="J18" s="176">
        <v>147</v>
      </c>
      <c r="K18" s="187"/>
      <c r="L18" s="176"/>
      <c r="M18" s="180"/>
      <c r="N18" s="187">
        <v>4</v>
      </c>
      <c r="O18" s="176">
        <v>-2</v>
      </c>
      <c r="P18" s="176"/>
      <c r="Q18" s="4"/>
      <c r="R18" s="883">
        <f t="shared" si="1"/>
        <v>30</v>
      </c>
      <c r="S18" s="883">
        <f t="shared" si="0"/>
        <v>34</v>
      </c>
      <c r="T18" s="883">
        <f t="shared" si="0"/>
        <v>35</v>
      </c>
    </row>
    <row r="19" spans="1:20" s="102" customFormat="1" ht="15.95" customHeight="1">
      <c r="A19" s="5" t="s">
        <v>89</v>
      </c>
      <c r="B19" s="187">
        <v>560</v>
      </c>
      <c r="C19" s="176">
        <v>589</v>
      </c>
      <c r="D19" s="176">
        <v>552</v>
      </c>
      <c r="E19" s="187">
        <v>560</v>
      </c>
      <c r="F19" s="176">
        <v>589</v>
      </c>
      <c r="G19" s="176">
        <v>552</v>
      </c>
      <c r="H19" s="187"/>
      <c r="I19" s="176"/>
      <c r="J19" s="176"/>
      <c r="K19" s="187"/>
      <c r="L19" s="176"/>
      <c r="M19" s="180"/>
      <c r="N19" s="187"/>
      <c r="O19" s="176"/>
      <c r="P19" s="176"/>
      <c r="Q19" s="4"/>
      <c r="R19" s="883">
        <f t="shared" si="1"/>
        <v>0</v>
      </c>
      <c r="S19" s="883">
        <f t="shared" si="0"/>
        <v>0</v>
      </c>
      <c r="T19" s="883">
        <f t="shared" si="0"/>
        <v>0</v>
      </c>
    </row>
    <row r="20" spans="1:20" s="102" customFormat="1" ht="15.95" customHeight="1">
      <c r="A20" s="5" t="s">
        <v>88</v>
      </c>
      <c r="B20" s="187">
        <v>3</v>
      </c>
      <c r="C20" s="176">
        <v>3</v>
      </c>
      <c r="D20" s="176">
        <v>2</v>
      </c>
      <c r="E20" s="187"/>
      <c r="F20" s="176"/>
      <c r="G20" s="176"/>
      <c r="H20" s="187">
        <v>3</v>
      </c>
      <c r="I20" s="176">
        <v>3</v>
      </c>
      <c r="J20" s="176">
        <v>2</v>
      </c>
      <c r="K20" s="187"/>
      <c r="L20" s="176"/>
      <c r="M20" s="180"/>
      <c r="N20" s="187"/>
      <c r="O20" s="176"/>
      <c r="P20" s="176"/>
      <c r="Q20" s="4"/>
      <c r="R20" s="883">
        <f t="shared" si="1"/>
        <v>0</v>
      </c>
      <c r="S20" s="883">
        <f t="shared" si="0"/>
        <v>0</v>
      </c>
      <c r="T20" s="883">
        <f t="shared" si="0"/>
        <v>0</v>
      </c>
    </row>
    <row r="21" spans="1:20" s="60" customFormat="1" ht="15.95" customHeight="1">
      <c r="A21" s="56" t="s">
        <v>53</v>
      </c>
      <c r="B21" s="188">
        <v>5779</v>
      </c>
      <c r="C21" s="177">
        <v>4918</v>
      </c>
      <c r="D21" s="177">
        <v>5041</v>
      </c>
      <c r="E21" s="188">
        <v>2911</v>
      </c>
      <c r="F21" s="177">
        <v>2928</v>
      </c>
      <c r="G21" s="177">
        <v>2671</v>
      </c>
      <c r="H21" s="188">
        <v>2866</v>
      </c>
      <c r="I21" s="177">
        <v>2031</v>
      </c>
      <c r="J21" s="177">
        <v>2401</v>
      </c>
      <c r="K21" s="188"/>
      <c r="L21" s="177"/>
      <c r="M21" s="181"/>
      <c r="N21" s="188">
        <v>32</v>
      </c>
      <c r="O21" s="177">
        <v>-7</v>
      </c>
      <c r="P21" s="177">
        <v>4</v>
      </c>
      <c r="Q21" s="59"/>
      <c r="R21" s="883">
        <f t="shared" si="1"/>
        <v>30</v>
      </c>
      <c r="S21" s="883">
        <f t="shared" si="0"/>
        <v>34</v>
      </c>
      <c r="T21" s="883">
        <f t="shared" si="0"/>
        <v>35</v>
      </c>
    </row>
    <row r="22" spans="1:20" s="60" customFormat="1" ht="15.95" customHeight="1">
      <c r="A22" s="56" t="s">
        <v>6</v>
      </c>
      <c r="B22" s="188">
        <v>467</v>
      </c>
      <c r="C22" s="177">
        <v>275</v>
      </c>
      <c r="D22" s="177">
        <v>1346</v>
      </c>
      <c r="E22" s="188">
        <v>904</v>
      </c>
      <c r="F22" s="177">
        <v>283</v>
      </c>
      <c r="G22" s="177">
        <v>1103</v>
      </c>
      <c r="H22" s="188">
        <v>-441</v>
      </c>
      <c r="I22" s="177">
        <v>-25</v>
      </c>
      <c r="J22" s="177">
        <v>245</v>
      </c>
      <c r="K22" s="188"/>
      <c r="L22" s="177"/>
      <c r="M22" s="181"/>
      <c r="N22" s="188">
        <v>4</v>
      </c>
      <c r="O22" s="177">
        <v>17</v>
      </c>
      <c r="P22" s="177">
        <v>-2</v>
      </c>
      <c r="Q22" s="59"/>
      <c r="R22" s="883">
        <f t="shared" si="1"/>
        <v>0</v>
      </c>
      <c r="S22" s="883">
        <f t="shared" si="0"/>
        <v>0</v>
      </c>
      <c r="T22" s="883">
        <f t="shared" si="0"/>
        <v>0</v>
      </c>
    </row>
    <row r="23" spans="1:20" s="102" customFormat="1" ht="15.95" customHeight="1">
      <c r="A23" s="4" t="s">
        <v>7</v>
      </c>
      <c r="B23" s="187">
        <v>38</v>
      </c>
      <c r="C23" s="176">
        <v>90</v>
      </c>
      <c r="D23" s="176">
        <v>349</v>
      </c>
      <c r="E23" s="187">
        <v>199</v>
      </c>
      <c r="F23" s="176">
        <v>137</v>
      </c>
      <c r="G23" s="176">
        <v>265</v>
      </c>
      <c r="H23" s="187">
        <v>-160</v>
      </c>
      <c r="I23" s="176">
        <v>-45</v>
      </c>
      <c r="J23" s="176">
        <v>85</v>
      </c>
      <c r="K23" s="187"/>
      <c r="L23" s="176"/>
      <c r="M23" s="180"/>
      <c r="N23" s="187">
        <v>-1</v>
      </c>
      <c r="O23" s="176">
        <v>-2</v>
      </c>
      <c r="P23" s="176">
        <v>-1</v>
      </c>
      <c r="Q23" s="4"/>
      <c r="R23" s="883">
        <f t="shared" si="1"/>
        <v>0</v>
      </c>
      <c r="S23" s="883">
        <f t="shared" si="0"/>
        <v>0</v>
      </c>
      <c r="T23" s="883">
        <f t="shared" si="0"/>
        <v>0</v>
      </c>
    </row>
    <row r="24" spans="1:20" s="102" customFormat="1" ht="15.95" customHeight="1">
      <c r="A24" s="5" t="s">
        <v>8</v>
      </c>
      <c r="B24" s="187">
        <v>23</v>
      </c>
      <c r="C24" s="176">
        <v>21</v>
      </c>
      <c r="D24" s="176">
        <v>19</v>
      </c>
      <c r="E24" s="187">
        <v>19</v>
      </c>
      <c r="F24" s="176">
        <v>20</v>
      </c>
      <c r="G24" s="176">
        <v>18</v>
      </c>
      <c r="H24" s="187">
        <v>7</v>
      </c>
      <c r="I24" s="176">
        <v>3</v>
      </c>
      <c r="J24" s="176">
        <v>3</v>
      </c>
      <c r="K24" s="187"/>
      <c r="L24" s="176"/>
      <c r="M24" s="180"/>
      <c r="N24" s="187">
        <v>-3</v>
      </c>
      <c r="O24" s="176">
        <v>-2</v>
      </c>
      <c r="P24" s="176">
        <v>-2</v>
      </c>
      <c r="Q24" s="4"/>
      <c r="R24" s="883">
        <f t="shared" si="1"/>
        <v>0</v>
      </c>
      <c r="S24" s="883">
        <f t="shared" ref="S24:S31" si="2">F24+I24+L24+O24-C24</f>
        <v>0</v>
      </c>
      <c r="T24" s="883">
        <f t="shared" ref="T24:T31" si="3">G24+J24+M24+P24-D24</f>
        <v>0</v>
      </c>
    </row>
    <row r="25" spans="1:20" s="60" customFormat="1" ht="15.95" customHeight="1">
      <c r="A25" s="56" t="s">
        <v>9</v>
      </c>
      <c r="B25" s="188">
        <v>405</v>
      </c>
      <c r="C25" s="177">
        <v>163</v>
      </c>
      <c r="D25" s="177">
        <v>978</v>
      </c>
      <c r="E25" s="188">
        <v>686</v>
      </c>
      <c r="F25" s="177">
        <v>126</v>
      </c>
      <c r="G25" s="177">
        <v>820</v>
      </c>
      <c r="H25" s="188">
        <v>-289</v>
      </c>
      <c r="I25" s="177">
        <v>17</v>
      </c>
      <c r="J25" s="177">
        <v>157</v>
      </c>
      <c r="K25" s="188"/>
      <c r="L25" s="177"/>
      <c r="M25" s="181"/>
      <c r="N25" s="188">
        <v>8</v>
      </c>
      <c r="O25" s="177">
        <v>20</v>
      </c>
      <c r="P25" s="177">
        <v>1</v>
      </c>
      <c r="Q25" s="59"/>
      <c r="R25" s="883">
        <f t="shared" si="1"/>
        <v>0</v>
      </c>
      <c r="S25" s="883">
        <f t="shared" si="2"/>
        <v>0</v>
      </c>
      <c r="T25" s="883">
        <f t="shared" si="3"/>
        <v>0</v>
      </c>
    </row>
    <row r="26" spans="1:20" s="60" customFormat="1" ht="15.95" customHeight="1">
      <c r="A26" s="4" t="s">
        <v>10</v>
      </c>
      <c r="B26" s="187">
        <v>-38</v>
      </c>
      <c r="C26" s="176">
        <v>1612</v>
      </c>
      <c r="D26" s="176">
        <v>-950</v>
      </c>
      <c r="E26" s="187"/>
      <c r="F26" s="176">
        <v>891</v>
      </c>
      <c r="G26" s="176"/>
      <c r="H26" s="187">
        <v>-3</v>
      </c>
      <c r="I26" s="176">
        <v>721</v>
      </c>
      <c r="J26" s="176">
        <v>-950</v>
      </c>
      <c r="K26" s="187"/>
      <c r="L26" s="176"/>
      <c r="M26" s="180"/>
      <c r="N26" s="187">
        <v>-35</v>
      </c>
      <c r="O26" s="176"/>
      <c r="P26" s="176"/>
      <c r="Q26" s="59"/>
      <c r="R26" s="883">
        <f t="shared" si="1"/>
        <v>0</v>
      </c>
      <c r="S26" s="883">
        <f t="shared" si="2"/>
        <v>0</v>
      </c>
      <c r="T26" s="883">
        <f t="shared" si="3"/>
        <v>0</v>
      </c>
    </row>
    <row r="27" spans="1:20" s="60" customFormat="1" ht="15.95" customHeight="1">
      <c r="A27" s="4" t="s">
        <v>11</v>
      </c>
      <c r="B27" s="187"/>
      <c r="C27" s="176">
        <v>-50</v>
      </c>
      <c r="D27" s="176">
        <v>1</v>
      </c>
      <c r="E27" s="187"/>
      <c r="F27" s="176">
        <v>-55</v>
      </c>
      <c r="G27" s="176"/>
      <c r="H27" s="187"/>
      <c r="I27" s="176">
        <v>5</v>
      </c>
      <c r="J27" s="176">
        <v>1</v>
      </c>
      <c r="K27" s="187"/>
      <c r="L27" s="176"/>
      <c r="M27" s="180"/>
      <c r="N27" s="187"/>
      <c r="O27" s="176"/>
      <c r="P27" s="176"/>
      <c r="Q27" s="59"/>
      <c r="R27" s="883">
        <f t="shared" si="1"/>
        <v>0</v>
      </c>
      <c r="S27" s="883">
        <f t="shared" si="2"/>
        <v>0</v>
      </c>
      <c r="T27" s="883">
        <f t="shared" si="3"/>
        <v>0</v>
      </c>
    </row>
    <row r="28" spans="1:20" s="60" customFormat="1" ht="15.95" customHeight="1">
      <c r="A28" s="4" t="s">
        <v>277</v>
      </c>
      <c r="B28" s="187">
        <v>33</v>
      </c>
      <c r="C28" s="176">
        <v>78</v>
      </c>
      <c r="D28" s="176">
        <v>56</v>
      </c>
      <c r="E28" s="187"/>
      <c r="F28" s="176"/>
      <c r="G28" s="176"/>
      <c r="H28" s="187">
        <v>33</v>
      </c>
      <c r="I28" s="176">
        <v>78</v>
      </c>
      <c r="J28" s="176">
        <v>56</v>
      </c>
      <c r="K28" s="187"/>
      <c r="L28" s="176"/>
      <c r="M28" s="180"/>
      <c r="N28" s="187"/>
      <c r="O28" s="176"/>
      <c r="P28" s="176"/>
      <c r="Q28" s="59"/>
      <c r="R28" s="883">
        <f t="shared" si="1"/>
        <v>0</v>
      </c>
      <c r="S28" s="883">
        <f t="shared" si="2"/>
        <v>0</v>
      </c>
      <c r="T28" s="883">
        <f t="shared" si="3"/>
        <v>0</v>
      </c>
    </row>
    <row r="29" spans="1:20" s="60" customFormat="1" ht="15.95" customHeight="1">
      <c r="A29" s="4" t="s">
        <v>300</v>
      </c>
      <c r="B29" s="187">
        <v>179</v>
      </c>
      <c r="C29" s="176">
        <v>301</v>
      </c>
      <c r="D29" s="176">
        <v>79</v>
      </c>
      <c r="E29" s="187"/>
      <c r="F29" s="176"/>
      <c r="G29" s="176"/>
      <c r="H29" s="187"/>
      <c r="I29" s="176"/>
      <c r="J29" s="176"/>
      <c r="K29" s="187">
        <v>179</v>
      </c>
      <c r="L29" s="176">
        <v>301</v>
      </c>
      <c r="M29" s="180">
        <v>79</v>
      </c>
      <c r="N29" s="187"/>
      <c r="O29" s="176"/>
      <c r="P29" s="176"/>
      <c r="Q29" s="59"/>
      <c r="R29" s="883">
        <f t="shared" si="1"/>
        <v>0</v>
      </c>
      <c r="S29" s="883">
        <f t="shared" si="2"/>
        <v>0</v>
      </c>
      <c r="T29" s="883">
        <f t="shared" si="3"/>
        <v>0</v>
      </c>
    </row>
    <row r="30" spans="1:20" s="60" customFormat="1" ht="15.95" customHeight="1">
      <c r="A30" s="4" t="s">
        <v>12</v>
      </c>
      <c r="B30" s="187">
        <v>-40</v>
      </c>
      <c r="C30" s="176">
        <v>-624</v>
      </c>
      <c r="D30" s="176">
        <v>-63</v>
      </c>
      <c r="E30" s="187">
        <v>-19</v>
      </c>
      <c r="F30" s="176">
        <v>-348</v>
      </c>
      <c r="G30" s="176">
        <v>-19</v>
      </c>
      <c r="H30" s="187">
        <v>-21</v>
      </c>
      <c r="I30" s="176">
        <v>-284</v>
      </c>
      <c r="J30" s="176">
        <v>-44</v>
      </c>
      <c r="K30" s="187"/>
      <c r="L30" s="176"/>
      <c r="M30" s="180"/>
      <c r="N30" s="187"/>
      <c r="O30" s="176">
        <v>8</v>
      </c>
      <c r="P30" s="176"/>
      <c r="Q30" s="59"/>
      <c r="R30" s="883">
        <f t="shared" si="1"/>
        <v>0</v>
      </c>
      <c r="S30" s="883">
        <f t="shared" si="2"/>
        <v>0</v>
      </c>
      <c r="T30" s="883">
        <f t="shared" si="3"/>
        <v>0</v>
      </c>
    </row>
    <row r="31" spans="1:20" s="60" customFormat="1" ht="15.95" customHeight="1">
      <c r="A31" s="103" t="s">
        <v>13</v>
      </c>
      <c r="B31" s="191">
        <v>539</v>
      </c>
      <c r="C31" s="179">
        <v>1482</v>
      </c>
      <c r="D31" s="179">
        <v>101</v>
      </c>
      <c r="E31" s="191">
        <v>666</v>
      </c>
      <c r="F31" s="179">
        <v>615</v>
      </c>
      <c r="G31" s="179">
        <v>801</v>
      </c>
      <c r="H31" s="191">
        <v>-280</v>
      </c>
      <c r="I31" s="179">
        <v>538</v>
      </c>
      <c r="J31" s="179">
        <v>-780</v>
      </c>
      <c r="K31" s="191">
        <v>179</v>
      </c>
      <c r="L31" s="179">
        <v>301</v>
      </c>
      <c r="M31" s="184">
        <v>79</v>
      </c>
      <c r="N31" s="191">
        <v>-27</v>
      </c>
      <c r="O31" s="179">
        <v>28</v>
      </c>
      <c r="P31" s="179">
        <v>1</v>
      </c>
      <c r="Q31" s="59"/>
      <c r="R31" s="883">
        <f t="shared" si="1"/>
        <v>-1</v>
      </c>
      <c r="S31" s="883">
        <f t="shared" si="2"/>
        <v>0</v>
      </c>
      <c r="T31" s="883">
        <f t="shared" si="3"/>
        <v>0</v>
      </c>
    </row>
    <row r="32" spans="1:20" s="60" customFormat="1" ht="15.95" customHeight="1">
      <c r="A32" s="937" t="s">
        <v>251</v>
      </c>
      <c r="B32" s="931"/>
      <c r="C32" s="931"/>
      <c r="D32" s="931"/>
      <c r="E32" s="931"/>
      <c r="F32" s="931"/>
      <c r="G32" s="931"/>
      <c r="H32" s="931"/>
      <c r="I32" s="931"/>
      <c r="J32" s="931"/>
      <c r="K32" s="931"/>
      <c r="L32" s="931"/>
      <c r="M32" s="931"/>
      <c r="N32" s="931"/>
      <c r="O32" s="931"/>
      <c r="P32" s="931"/>
      <c r="Q32" s="59"/>
    </row>
    <row r="33" spans="1:17" s="60" customFormat="1" ht="15.95" customHeight="1">
      <c r="A33" s="937" t="s">
        <v>270</v>
      </c>
      <c r="B33" s="931"/>
      <c r="C33" s="931"/>
      <c r="D33" s="931"/>
      <c r="E33" s="931"/>
      <c r="F33" s="931"/>
      <c r="G33" s="931"/>
      <c r="H33" s="931"/>
      <c r="I33" s="931"/>
      <c r="J33" s="931"/>
      <c r="K33" s="931"/>
      <c r="L33" s="931"/>
      <c r="M33" s="931"/>
      <c r="N33" s="931"/>
      <c r="O33" s="931"/>
      <c r="P33" s="931"/>
      <c r="Q33" s="59"/>
    </row>
    <row r="34" spans="1:17" ht="13.5" customHeight="1">
      <c r="A34" s="937"/>
      <c r="B34" s="931"/>
      <c r="C34" s="931"/>
      <c r="D34" s="931"/>
      <c r="E34" s="931"/>
      <c r="F34" s="931"/>
      <c r="G34" s="931"/>
      <c r="H34" s="931"/>
      <c r="I34" s="931"/>
      <c r="J34" s="931"/>
      <c r="K34" s="931"/>
      <c r="L34" s="931"/>
      <c r="M34" s="931"/>
      <c r="N34" s="931"/>
      <c r="O34" s="931"/>
      <c r="P34" s="931"/>
    </row>
    <row r="35" spans="1:17" ht="13.5" customHeight="1">
      <c r="A35" s="241"/>
      <c r="B35" s="241"/>
      <c r="C35" s="241"/>
      <c r="D35" s="241"/>
      <c r="E35" s="242"/>
      <c r="F35" s="242"/>
      <c r="G35" s="243"/>
      <c r="H35" s="243"/>
      <c r="N35" s="243"/>
    </row>
    <row r="36" spans="1:17" ht="13.5" customHeight="1">
      <c r="A36" s="244"/>
      <c r="B36" s="244"/>
      <c r="C36" s="244"/>
      <c r="D36" s="244"/>
      <c r="E36" s="64"/>
      <c r="F36" s="64"/>
      <c r="G36" s="244"/>
      <c r="H36" s="244"/>
      <c r="N36" s="244"/>
    </row>
    <row r="37" spans="1:17" ht="13.5" customHeight="1">
      <c r="A37" s="67"/>
      <c r="B37" s="176"/>
      <c r="C37" s="176"/>
      <c r="D37" s="176"/>
      <c r="E37" s="176"/>
      <c r="F37" s="176"/>
      <c r="G37" s="176"/>
      <c r="H37" s="176"/>
      <c r="I37" s="176"/>
      <c r="J37" s="176"/>
      <c r="K37" s="176"/>
      <c r="L37" s="176"/>
      <c r="M37" s="176"/>
      <c r="N37" s="176"/>
      <c r="O37" s="176"/>
      <c r="P37" s="176"/>
      <c r="Q37" s="176">
        <f t="shared" ref="Q37" si="4">Q8+Q9+Q10+Q11</f>
        <v>0</v>
      </c>
    </row>
    <row r="38" spans="1:17" ht="13.5" customHeight="1">
      <c r="B38" s="139"/>
      <c r="C38" s="139"/>
      <c r="D38" s="139"/>
      <c r="E38" s="139"/>
      <c r="F38" s="139"/>
      <c r="G38" s="139"/>
      <c r="H38" s="139"/>
      <c r="I38" s="139"/>
      <c r="J38" s="139"/>
      <c r="K38" s="139"/>
      <c r="L38" s="139"/>
      <c r="M38" s="139"/>
      <c r="N38" s="139"/>
      <c r="O38" s="139"/>
      <c r="P38" s="139"/>
      <c r="Q38" s="139">
        <f t="shared" ref="Q38" si="5">Q14+Q15+Q16</f>
        <v>0</v>
      </c>
    </row>
    <row r="39" spans="1:17" ht="13.5" customHeight="1">
      <c r="B39" s="139"/>
      <c r="C39" s="139"/>
      <c r="D39" s="139"/>
      <c r="E39" s="139"/>
      <c r="F39" s="139"/>
      <c r="G39" s="139"/>
      <c r="H39" s="139"/>
      <c r="I39" s="139"/>
      <c r="J39" s="139"/>
      <c r="K39" s="139"/>
      <c r="L39" s="139"/>
      <c r="M39" s="139"/>
      <c r="N39" s="139"/>
      <c r="O39" s="139"/>
      <c r="P39" s="139"/>
      <c r="Q39" s="139">
        <f t="shared" ref="Q39" si="6">Q13+Q17+Q18+Q19+Q20</f>
        <v>0</v>
      </c>
    </row>
    <row r="40" spans="1:17" ht="13.5" customHeight="1">
      <c r="B40" s="139"/>
      <c r="C40" s="139"/>
      <c r="D40" s="139"/>
      <c r="E40" s="139"/>
      <c r="F40" s="139"/>
      <c r="G40" s="139"/>
      <c r="H40" s="139"/>
      <c r="I40" s="139"/>
      <c r="J40" s="139"/>
      <c r="K40" s="139"/>
      <c r="L40" s="139"/>
      <c r="M40" s="139"/>
      <c r="N40" s="139"/>
      <c r="O40" s="139"/>
      <c r="P40" s="139"/>
      <c r="Q40" s="139">
        <f t="shared" ref="Q40" si="7">Q12-Q21</f>
        <v>0</v>
      </c>
    </row>
    <row r="41" spans="1:17" ht="13.5" customHeight="1">
      <c r="A41" s="245"/>
      <c r="B41" s="139"/>
      <c r="C41" s="139"/>
      <c r="D41" s="139"/>
      <c r="E41" s="139"/>
      <c r="F41" s="139"/>
      <c r="G41" s="139"/>
      <c r="H41" s="139"/>
      <c r="I41" s="139"/>
      <c r="J41" s="139"/>
      <c r="K41" s="139"/>
      <c r="L41" s="139"/>
      <c r="M41" s="139"/>
      <c r="N41" s="139"/>
      <c r="O41" s="139"/>
      <c r="P41" s="139"/>
      <c r="Q41" s="139">
        <f t="shared" ref="Q41" si="8">Q22-Q23-Q24</f>
        <v>0</v>
      </c>
    </row>
    <row r="42" spans="1:17" ht="13.5" customHeight="1">
      <c r="B42" s="139"/>
      <c r="C42" s="139"/>
      <c r="D42" s="139"/>
      <c r="E42" s="139"/>
      <c r="F42" s="139"/>
      <c r="G42" s="139"/>
      <c r="H42" s="139"/>
      <c r="I42" s="139"/>
      <c r="J42" s="139"/>
      <c r="K42" s="139"/>
      <c r="L42" s="139"/>
      <c r="M42" s="139"/>
      <c r="N42" s="139"/>
      <c r="O42" s="139"/>
      <c r="P42" s="139"/>
      <c r="Q42" s="139">
        <f t="shared" ref="Q42" si="9">Q25+Q26+Q27+Q28+Q29+Q30</f>
        <v>0</v>
      </c>
    </row>
    <row r="43" spans="1:17" ht="13.5" customHeight="1">
      <c r="B43" s="11"/>
      <c r="C43" s="11"/>
      <c r="D43" s="11"/>
      <c r="E43" s="246"/>
      <c r="F43" s="246"/>
      <c r="G43" s="246"/>
      <c r="H43" s="246"/>
      <c r="I43" s="11"/>
      <c r="J43" s="11"/>
      <c r="K43" s="11"/>
      <c r="L43" s="11"/>
      <c r="M43" s="11"/>
      <c r="N43" s="246"/>
      <c r="O43" s="11"/>
      <c r="P43" s="11"/>
    </row>
    <row r="44" spans="1:17" ht="13.5" customHeight="1">
      <c r="B44" s="11"/>
      <c r="C44" s="11"/>
      <c r="D44" s="11"/>
      <c r="E44" s="246"/>
      <c r="F44" s="246"/>
      <c r="G44" s="246"/>
      <c r="H44" s="246"/>
      <c r="I44" s="11"/>
      <c r="J44" s="11"/>
      <c r="K44" s="11"/>
      <c r="L44" s="11"/>
      <c r="M44" s="11"/>
      <c r="N44" s="246"/>
      <c r="O44" s="11"/>
      <c r="P44" s="11"/>
    </row>
    <row r="45" spans="1:17" ht="13.5" customHeight="1">
      <c r="B45" s="11"/>
      <c r="C45" s="11"/>
      <c r="D45" s="11"/>
      <c r="E45" s="246"/>
      <c r="F45" s="246"/>
      <c r="G45" s="246"/>
      <c r="H45" s="246"/>
      <c r="I45" s="11"/>
      <c r="J45" s="11"/>
      <c r="K45" s="11"/>
      <c r="L45" s="11"/>
      <c r="M45" s="11"/>
      <c r="N45" s="246"/>
      <c r="O45" s="11"/>
      <c r="P45" s="11"/>
    </row>
    <row r="46" spans="1:17" ht="13.5" customHeight="1">
      <c r="B46" s="11"/>
      <c r="C46" s="11"/>
      <c r="D46" s="11"/>
      <c r="E46" s="246"/>
      <c r="F46" s="246"/>
      <c r="G46" s="246"/>
      <c r="H46" s="246"/>
      <c r="I46" s="11"/>
      <c r="J46" s="11"/>
      <c r="K46" s="11"/>
      <c r="L46" s="11"/>
      <c r="M46" s="11"/>
      <c r="N46" s="246"/>
      <c r="O46" s="11"/>
      <c r="P46" s="11"/>
    </row>
    <row r="47" spans="1:17" ht="13.5" customHeight="1">
      <c r="B47" s="11"/>
      <c r="C47" s="11"/>
      <c r="D47" s="11"/>
      <c r="E47" s="246"/>
      <c r="F47" s="246"/>
      <c r="G47" s="246"/>
      <c r="H47" s="246"/>
      <c r="I47" s="11"/>
      <c r="J47" s="11"/>
      <c r="K47" s="11"/>
      <c r="L47" s="11"/>
      <c r="M47" s="11"/>
      <c r="N47" s="246"/>
      <c r="O47" s="11"/>
      <c r="P47" s="11"/>
    </row>
    <row r="48" spans="1:17" ht="13.5" customHeight="1">
      <c r="B48" s="11"/>
      <c r="C48" s="11"/>
      <c r="D48" s="11"/>
      <c r="E48" s="246"/>
      <c r="F48" s="246"/>
      <c r="G48" s="246"/>
      <c r="H48" s="246"/>
      <c r="I48" s="11"/>
      <c r="J48" s="11"/>
      <c r="K48" s="11"/>
      <c r="L48" s="11"/>
      <c r="M48" s="11"/>
      <c r="N48" s="246"/>
      <c r="O48" s="11"/>
      <c r="P48" s="11"/>
    </row>
    <row r="49" spans="2:16" ht="13.5" customHeight="1">
      <c r="B49" s="11"/>
      <c r="C49" s="11"/>
      <c r="D49" s="11"/>
      <c r="E49" s="246"/>
      <c r="F49" s="246"/>
      <c r="G49" s="246"/>
      <c r="H49" s="246"/>
      <c r="I49" s="11"/>
      <c r="J49" s="11"/>
      <c r="K49" s="11"/>
      <c r="L49" s="11"/>
      <c r="M49" s="11"/>
      <c r="N49" s="246"/>
      <c r="O49" s="11"/>
      <c r="P49" s="11"/>
    </row>
    <row r="50" spans="2:16" ht="13.5" customHeight="1">
      <c r="B50" s="11"/>
      <c r="C50" s="11"/>
      <c r="D50" s="11"/>
      <c r="E50" s="246"/>
      <c r="F50" s="246"/>
      <c r="G50" s="246"/>
      <c r="H50" s="246"/>
      <c r="I50" s="11"/>
      <c r="J50" s="11"/>
      <c r="K50" s="11"/>
      <c r="L50" s="11"/>
      <c r="M50" s="11"/>
      <c r="N50" s="246"/>
      <c r="O50" s="11"/>
      <c r="P50" s="11"/>
    </row>
    <row r="51" spans="2:16" ht="13.5" customHeight="1">
      <c r="B51" s="11"/>
      <c r="C51" s="11"/>
      <c r="D51" s="11"/>
      <c r="E51" s="246"/>
      <c r="F51" s="246"/>
      <c r="G51" s="246"/>
      <c r="H51" s="246"/>
      <c r="I51" s="11"/>
      <c r="J51" s="11"/>
      <c r="K51" s="11"/>
      <c r="L51" s="11"/>
      <c r="M51" s="11"/>
      <c r="N51" s="246"/>
      <c r="O51" s="11"/>
      <c r="P51" s="11"/>
    </row>
  </sheetData>
  <mergeCells count="8">
    <mergeCell ref="A33:P33"/>
    <mergeCell ref="A34:P34"/>
    <mergeCell ref="B6:D6"/>
    <mergeCell ref="E6:G6"/>
    <mergeCell ref="H6:J6"/>
    <mergeCell ref="K6:M6"/>
    <mergeCell ref="N6:P6"/>
    <mergeCell ref="A32:P32"/>
  </mergeCells>
  <pageMargins left="0.55118110236220497" right="0.35433070866141703" top="0.59055118110236204" bottom="0.98425196850393704" header="0.118110236220472" footer="0.511811023622047"/>
  <pageSetup paperSize="9" scale="65"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C74"/>
  <sheetViews>
    <sheetView showGridLines="0" showZeros="0" view="pageBreakPreview" zoomScale="70" zoomScaleNormal="70" zoomScaleSheetLayoutView="70" workbookViewId="0">
      <selection activeCell="O5" sqref="O5"/>
    </sheetView>
  </sheetViews>
  <sheetFormatPr defaultColWidth="9.140625" defaultRowHeight="9"/>
  <cols>
    <col min="1" max="1" width="62.28515625" style="275" customWidth="1"/>
    <col min="2" max="9" width="12.42578125" style="319" customWidth="1"/>
    <col min="10" max="11" width="12.42578125" style="275" customWidth="1"/>
    <col min="12" max="12" width="3.7109375" style="275" customWidth="1"/>
    <col min="13" max="16384" width="9.140625" style="275"/>
  </cols>
  <sheetData>
    <row r="1" spans="1:17" s="248" customFormat="1" ht="50.1" customHeight="1">
      <c r="A1" s="247"/>
    </row>
    <row r="2" spans="1:17" s="250" customFormat="1" ht="39.950000000000003" customHeight="1">
      <c r="A2" s="249" t="s">
        <v>120</v>
      </c>
      <c r="C2" s="251"/>
      <c r="D2" s="251"/>
      <c r="K2" s="252"/>
    </row>
    <row r="3" spans="1:17" s="250" customFormat="1" ht="2.1" customHeight="1">
      <c r="A3" s="253"/>
      <c r="B3" s="254"/>
      <c r="C3" s="255"/>
      <c r="D3" s="255"/>
      <c r="E3" s="254"/>
      <c r="F3" s="254"/>
      <c r="G3" s="254"/>
      <c r="H3" s="254"/>
      <c r="I3" s="254"/>
      <c r="J3" s="254"/>
      <c r="K3" s="256"/>
    </row>
    <row r="4" spans="1:17" s="260" customFormat="1" ht="20.100000000000001" customHeight="1">
      <c r="A4" s="257"/>
      <c r="B4" s="257"/>
      <c r="C4" s="257"/>
      <c r="D4" s="257"/>
      <c r="E4" s="258"/>
      <c r="F4" s="258"/>
      <c r="G4" s="258"/>
      <c r="H4" s="258"/>
      <c r="I4" s="258"/>
      <c r="J4" s="258"/>
      <c r="K4" s="258"/>
      <c r="L4" s="259"/>
    </row>
    <row r="5" spans="1:17" s="260" customFormat="1" ht="20.100000000000001" customHeight="1">
      <c r="A5" s="261" t="s">
        <v>119</v>
      </c>
      <c r="B5" s="262"/>
      <c r="C5" s="262"/>
      <c r="D5" s="262"/>
      <c r="E5" s="263"/>
      <c r="F5" s="263"/>
      <c r="G5" s="263"/>
      <c r="H5" s="263"/>
      <c r="I5" s="263"/>
      <c r="J5" s="263"/>
      <c r="K5" s="263"/>
      <c r="L5" s="264"/>
    </row>
    <row r="6" spans="1:17" s="266" customFormat="1" ht="15.95" customHeight="1">
      <c r="A6" s="264"/>
      <c r="B6" s="942" t="s">
        <v>118</v>
      </c>
      <c r="C6" s="943"/>
      <c r="D6" s="944" t="s">
        <v>301</v>
      </c>
      <c r="E6" s="943"/>
      <c r="F6" s="944" t="s">
        <v>293</v>
      </c>
      <c r="G6" s="943"/>
      <c r="H6" s="944" t="s">
        <v>259</v>
      </c>
      <c r="I6" s="943"/>
      <c r="J6" s="944" t="s">
        <v>523</v>
      </c>
      <c r="K6" s="944"/>
      <c r="L6" s="265"/>
      <c r="O6" s="267"/>
    </row>
    <row r="7" spans="1:17" s="266" customFormat="1" ht="15.95" customHeight="1">
      <c r="A7" s="268" t="s">
        <v>85</v>
      </c>
      <c r="B7" s="269" t="s">
        <v>282</v>
      </c>
      <c r="C7" s="270" t="s">
        <v>275</v>
      </c>
      <c r="D7" s="269" t="str">
        <f t="shared" ref="D7:K7" si="0">B7</f>
        <v>31 Dec 2013</v>
      </c>
      <c r="E7" s="270" t="str">
        <f t="shared" si="0"/>
        <v>30 Sep 2013</v>
      </c>
      <c r="F7" s="269" t="str">
        <f t="shared" si="0"/>
        <v>31 Dec 2013</v>
      </c>
      <c r="G7" s="270" t="str">
        <f t="shared" si="0"/>
        <v>30 Sep 2013</v>
      </c>
      <c r="H7" s="269" t="str">
        <f t="shared" si="0"/>
        <v>31 Dec 2013</v>
      </c>
      <c r="I7" s="270" t="str">
        <f t="shared" si="0"/>
        <v>30 Sep 2013</v>
      </c>
      <c r="J7" s="269" t="str">
        <f t="shared" si="0"/>
        <v>31 Dec 2013</v>
      </c>
      <c r="K7" s="892" t="str">
        <f t="shared" si="0"/>
        <v>30 Sep 2013</v>
      </c>
      <c r="L7" s="265"/>
      <c r="O7" s="267"/>
    </row>
    <row r="8" spans="1:17" ht="15.95" customHeight="1">
      <c r="A8" s="264" t="s">
        <v>117</v>
      </c>
      <c r="B8" s="271">
        <v>13316</v>
      </c>
      <c r="C8" s="272">
        <v>21783</v>
      </c>
      <c r="D8" s="273">
        <v>11920</v>
      </c>
      <c r="E8" s="272">
        <v>20951</v>
      </c>
      <c r="F8" s="273">
        <v>7155</v>
      </c>
      <c r="G8" s="272">
        <v>5431</v>
      </c>
      <c r="H8" s="273">
        <v>0</v>
      </c>
      <c r="I8" s="272">
        <v>0</v>
      </c>
      <c r="J8" s="273">
        <v>-5759</v>
      </c>
      <c r="K8" s="274">
        <v>-4599</v>
      </c>
      <c r="L8" s="265"/>
      <c r="O8" s="276"/>
      <c r="P8" s="277"/>
      <c r="Q8" s="278"/>
    </row>
    <row r="9" spans="1:17" ht="15.95" customHeight="1">
      <c r="A9" s="268" t="s">
        <v>116</v>
      </c>
      <c r="B9" s="279">
        <v>43012</v>
      </c>
      <c r="C9" s="280">
        <v>44270</v>
      </c>
      <c r="D9" s="281">
        <v>43012</v>
      </c>
      <c r="E9" s="280">
        <v>44270</v>
      </c>
      <c r="F9" s="281">
        <v>0</v>
      </c>
      <c r="G9" s="280">
        <v>0</v>
      </c>
      <c r="H9" s="281">
        <v>0</v>
      </c>
      <c r="I9" s="280">
        <v>0</v>
      </c>
      <c r="J9" s="281">
        <v>0</v>
      </c>
      <c r="K9" s="282">
        <v>0</v>
      </c>
      <c r="L9" s="283"/>
      <c r="O9" s="276"/>
      <c r="P9" s="277"/>
      <c r="Q9" s="278"/>
    </row>
    <row r="10" spans="1:17" ht="15.95" customHeight="1">
      <c r="A10" s="284" t="s">
        <v>115</v>
      </c>
      <c r="B10" s="271"/>
      <c r="C10" s="272"/>
      <c r="D10" s="273"/>
      <c r="E10" s="272"/>
      <c r="F10" s="273"/>
      <c r="G10" s="272"/>
      <c r="H10" s="273"/>
      <c r="I10" s="272"/>
      <c r="J10" s="273">
        <v>0</v>
      </c>
      <c r="K10" s="274">
        <v>0</v>
      </c>
      <c r="L10" s="283"/>
      <c r="O10" s="276"/>
      <c r="P10" s="277"/>
      <c r="Q10" s="278"/>
    </row>
    <row r="11" spans="1:17" ht="15.95" customHeight="1">
      <c r="A11" s="285" t="s">
        <v>114</v>
      </c>
      <c r="B11" s="271">
        <v>114249</v>
      </c>
      <c r="C11" s="272">
        <v>121885</v>
      </c>
      <c r="D11" s="273">
        <v>113537</v>
      </c>
      <c r="E11" s="272">
        <v>121337</v>
      </c>
      <c r="F11" s="273">
        <v>736</v>
      </c>
      <c r="G11" s="272">
        <v>570</v>
      </c>
      <c r="H11" s="273">
        <v>0</v>
      </c>
      <c r="I11" s="272">
        <v>0</v>
      </c>
      <c r="J11" s="273">
        <v>-24</v>
      </c>
      <c r="K11" s="274">
        <v>-22</v>
      </c>
      <c r="L11" s="283"/>
      <c r="O11" s="276"/>
      <c r="P11" s="277"/>
      <c r="Q11" s="278"/>
    </row>
    <row r="12" spans="1:17" ht="15.95" customHeight="1">
      <c r="A12" s="285" t="s">
        <v>113</v>
      </c>
      <c r="B12" s="271">
        <v>39589</v>
      </c>
      <c r="C12" s="272">
        <v>24476</v>
      </c>
      <c r="D12" s="273">
        <v>0</v>
      </c>
      <c r="E12" s="272">
        <v>0</v>
      </c>
      <c r="F12" s="273">
        <v>39589</v>
      </c>
      <c r="G12" s="272">
        <v>24476</v>
      </c>
      <c r="H12" s="273">
        <v>0</v>
      </c>
      <c r="I12" s="272">
        <v>0</v>
      </c>
      <c r="J12" s="273">
        <v>0</v>
      </c>
      <c r="K12" s="274">
        <v>0</v>
      </c>
      <c r="L12" s="283"/>
      <c r="O12" s="276"/>
      <c r="P12" s="277"/>
      <c r="Q12" s="278"/>
    </row>
    <row r="13" spans="1:17" ht="15.95" customHeight="1">
      <c r="A13" s="285" t="s">
        <v>112</v>
      </c>
      <c r="B13" s="271">
        <v>8546</v>
      </c>
      <c r="C13" s="272">
        <v>8119</v>
      </c>
      <c r="D13" s="273">
        <v>5731</v>
      </c>
      <c r="E13" s="272">
        <v>6206</v>
      </c>
      <c r="F13" s="273">
        <v>3126</v>
      </c>
      <c r="G13" s="272">
        <v>2142</v>
      </c>
      <c r="H13" s="273">
        <v>0</v>
      </c>
      <c r="I13" s="272">
        <v>0</v>
      </c>
      <c r="J13" s="273">
        <v>-311</v>
      </c>
      <c r="K13" s="274">
        <v>-229</v>
      </c>
      <c r="L13" s="283"/>
      <c r="O13" s="276"/>
      <c r="P13" s="277"/>
      <c r="Q13" s="278"/>
    </row>
    <row r="14" spans="1:17" ht="15.95" customHeight="1">
      <c r="A14" s="286" t="s">
        <v>96</v>
      </c>
      <c r="B14" s="279">
        <v>2790</v>
      </c>
      <c r="C14" s="280">
        <v>2601</v>
      </c>
      <c r="D14" s="281">
        <v>2308</v>
      </c>
      <c r="E14" s="280">
        <v>2523</v>
      </c>
      <c r="F14" s="281">
        <v>482</v>
      </c>
      <c r="G14" s="280">
        <v>78</v>
      </c>
      <c r="H14" s="281">
        <v>0</v>
      </c>
      <c r="I14" s="280">
        <v>0</v>
      </c>
      <c r="J14" s="281">
        <v>0</v>
      </c>
      <c r="K14" s="282">
        <v>0</v>
      </c>
      <c r="L14" s="283"/>
      <c r="O14" s="276"/>
      <c r="P14" s="277"/>
      <c r="Q14" s="278"/>
    </row>
    <row r="15" spans="1:17" ht="15.95" customHeight="1">
      <c r="A15" s="284" t="s">
        <v>111</v>
      </c>
      <c r="B15" s="271"/>
      <c r="C15" s="272"/>
      <c r="D15" s="273"/>
      <c r="E15" s="272"/>
      <c r="F15" s="273"/>
      <c r="G15" s="272"/>
      <c r="H15" s="273"/>
      <c r="I15" s="272"/>
      <c r="J15" s="273">
        <v>0</v>
      </c>
      <c r="K15" s="274">
        <v>0</v>
      </c>
      <c r="L15" s="283"/>
      <c r="O15" s="276"/>
      <c r="P15" s="277"/>
      <c r="Q15" s="278"/>
    </row>
    <row r="16" spans="1:17" ht="15.95" customHeight="1">
      <c r="A16" s="285" t="s">
        <v>110</v>
      </c>
      <c r="B16" s="271">
        <v>137897</v>
      </c>
      <c r="C16" s="272">
        <v>128276</v>
      </c>
      <c r="D16" s="273">
        <v>76883</v>
      </c>
      <c r="E16" s="272">
        <v>72671</v>
      </c>
      <c r="F16" s="273">
        <v>61014</v>
      </c>
      <c r="G16" s="272">
        <v>55605</v>
      </c>
      <c r="H16" s="273">
        <v>0</v>
      </c>
      <c r="I16" s="272">
        <v>0</v>
      </c>
      <c r="J16" s="273">
        <v>0</v>
      </c>
      <c r="K16" s="274">
        <v>0</v>
      </c>
      <c r="L16" s="283"/>
      <c r="O16" s="276"/>
      <c r="P16" s="277"/>
      <c r="Q16" s="278"/>
    </row>
    <row r="17" spans="1:17" ht="15.95" customHeight="1">
      <c r="A17" s="287" t="s">
        <v>109</v>
      </c>
      <c r="B17" s="271">
        <v>7265</v>
      </c>
      <c r="C17" s="272">
        <v>7105</v>
      </c>
      <c r="D17" s="273">
        <v>1645</v>
      </c>
      <c r="E17" s="272">
        <v>1856</v>
      </c>
      <c r="F17" s="273">
        <v>5620</v>
      </c>
      <c r="G17" s="272">
        <v>5249</v>
      </c>
      <c r="H17" s="273">
        <v>0</v>
      </c>
      <c r="I17" s="272">
        <v>0</v>
      </c>
      <c r="J17" s="273">
        <v>0</v>
      </c>
      <c r="K17" s="274">
        <v>0</v>
      </c>
      <c r="L17" s="283"/>
      <c r="O17" s="276"/>
      <c r="P17" s="277"/>
      <c r="Q17" s="278"/>
    </row>
    <row r="18" spans="1:17" ht="15.95" customHeight="1">
      <c r="A18" s="287" t="s">
        <v>108</v>
      </c>
      <c r="B18" s="271">
        <v>130632</v>
      </c>
      <c r="C18" s="272">
        <v>121171</v>
      </c>
      <c r="D18" s="273">
        <v>75238</v>
      </c>
      <c r="E18" s="272">
        <v>70815</v>
      </c>
      <c r="F18" s="273">
        <v>55394</v>
      </c>
      <c r="G18" s="272">
        <v>50356</v>
      </c>
      <c r="H18" s="273">
        <v>0</v>
      </c>
      <c r="I18" s="272">
        <v>0</v>
      </c>
      <c r="J18" s="273">
        <v>0</v>
      </c>
      <c r="K18" s="274">
        <v>-1</v>
      </c>
      <c r="L18" s="283"/>
      <c r="O18" s="276"/>
      <c r="P18" s="277"/>
      <c r="Q18" s="278"/>
    </row>
    <row r="19" spans="1:17" ht="15.95" customHeight="1">
      <c r="A19" s="286" t="s">
        <v>107</v>
      </c>
      <c r="B19" s="279">
        <v>3098</v>
      </c>
      <c r="C19" s="280">
        <v>3748</v>
      </c>
      <c r="D19" s="281">
        <v>3098</v>
      </c>
      <c r="E19" s="280">
        <v>3748</v>
      </c>
      <c r="F19" s="281">
        <v>0</v>
      </c>
      <c r="G19" s="280">
        <v>0</v>
      </c>
      <c r="H19" s="281">
        <v>0</v>
      </c>
      <c r="I19" s="280">
        <v>0</v>
      </c>
      <c r="J19" s="281">
        <v>0</v>
      </c>
      <c r="K19" s="282">
        <v>0</v>
      </c>
      <c r="L19" s="283"/>
      <c r="O19" s="276"/>
      <c r="P19" s="277"/>
      <c r="Q19" s="278"/>
    </row>
    <row r="20" spans="1:17" ht="15.95" customHeight="1">
      <c r="A20" s="284" t="s">
        <v>106</v>
      </c>
      <c r="B20" s="288"/>
      <c r="C20" s="272"/>
      <c r="D20" s="273"/>
      <c r="E20" s="272"/>
      <c r="F20" s="273"/>
      <c r="G20" s="272"/>
      <c r="H20" s="273"/>
      <c r="I20" s="272"/>
      <c r="J20" s="273">
        <v>0</v>
      </c>
      <c r="K20" s="274">
        <v>0</v>
      </c>
      <c r="L20" s="283"/>
      <c r="O20" s="276"/>
      <c r="P20" s="277"/>
      <c r="Q20" s="278"/>
    </row>
    <row r="21" spans="1:17" ht="15.95" customHeight="1">
      <c r="A21" s="285" t="s">
        <v>105</v>
      </c>
      <c r="B21" s="271">
        <v>22171.803989</v>
      </c>
      <c r="C21" s="272">
        <v>26367</v>
      </c>
      <c r="D21" s="273">
        <v>15692.382000000001</v>
      </c>
      <c r="E21" s="272">
        <v>20021</v>
      </c>
      <c r="F21" s="273">
        <v>6479.4219890000004</v>
      </c>
      <c r="G21" s="272">
        <v>6346</v>
      </c>
      <c r="H21" s="273">
        <v>0</v>
      </c>
      <c r="I21" s="272">
        <v>0</v>
      </c>
      <c r="J21" s="273"/>
      <c r="K21" s="274">
        <v>0</v>
      </c>
      <c r="L21" s="283"/>
      <c r="O21" s="276"/>
      <c r="P21" s="277"/>
      <c r="Q21" s="278"/>
    </row>
    <row r="22" spans="1:17" ht="15.95" customHeight="1">
      <c r="A22" s="286" t="s">
        <v>104</v>
      </c>
      <c r="B22" s="279">
        <v>509492.19601100002</v>
      </c>
      <c r="C22" s="280">
        <v>513274</v>
      </c>
      <c r="D22" s="281">
        <v>492644.61800000002</v>
      </c>
      <c r="E22" s="280">
        <v>500652</v>
      </c>
      <c r="F22" s="281">
        <v>18839.578010999998</v>
      </c>
      <c r="G22" s="280">
        <v>15500</v>
      </c>
      <c r="H22" s="281">
        <v>0</v>
      </c>
      <c r="I22" s="280">
        <v>0</v>
      </c>
      <c r="J22" s="281">
        <v>-1991.9999999999927</v>
      </c>
      <c r="K22" s="282">
        <v>-2878</v>
      </c>
      <c r="L22" s="283"/>
      <c r="O22" s="276"/>
      <c r="P22" s="277"/>
      <c r="Q22" s="278"/>
    </row>
    <row r="23" spans="1:17" ht="15.95" customHeight="1">
      <c r="A23" s="264" t="s">
        <v>103</v>
      </c>
      <c r="B23" s="271">
        <v>252</v>
      </c>
      <c r="C23" s="272">
        <v>267</v>
      </c>
      <c r="D23" s="273">
        <v>0</v>
      </c>
      <c r="E23" s="272">
        <v>0</v>
      </c>
      <c r="F23" s="273">
        <v>252</v>
      </c>
      <c r="G23" s="272">
        <v>267</v>
      </c>
      <c r="H23" s="273">
        <v>0</v>
      </c>
      <c r="I23" s="272">
        <v>0</v>
      </c>
      <c r="J23" s="273">
        <v>0</v>
      </c>
      <c r="K23" s="274">
        <v>0</v>
      </c>
      <c r="L23" s="283"/>
      <c r="O23" s="276"/>
      <c r="P23" s="277"/>
      <c r="Q23" s="278"/>
    </row>
    <row r="24" spans="1:17" s="290" customFormat="1" ht="15.95" customHeight="1">
      <c r="A24" s="264" t="s">
        <v>102</v>
      </c>
      <c r="B24" s="271">
        <v>1749</v>
      </c>
      <c r="C24" s="272">
        <v>1980</v>
      </c>
      <c r="D24" s="273">
        <v>707</v>
      </c>
      <c r="E24" s="272">
        <v>839</v>
      </c>
      <c r="F24" s="273">
        <v>1028</v>
      </c>
      <c r="G24" s="272">
        <v>1120</v>
      </c>
      <c r="H24" s="273">
        <v>0</v>
      </c>
      <c r="I24" s="272">
        <v>0</v>
      </c>
      <c r="J24" s="273">
        <v>14</v>
      </c>
      <c r="K24" s="274">
        <v>21</v>
      </c>
      <c r="L24" s="289"/>
      <c r="O24" s="291"/>
      <c r="P24" s="277"/>
      <c r="Q24" s="278"/>
    </row>
    <row r="25" spans="1:17" s="290" customFormat="1" ht="15.95" customHeight="1">
      <c r="A25" s="264" t="s">
        <v>77</v>
      </c>
      <c r="B25" s="271">
        <v>1142</v>
      </c>
      <c r="C25" s="272">
        <v>1173</v>
      </c>
      <c r="D25" s="273">
        <v>108</v>
      </c>
      <c r="E25" s="272">
        <v>112</v>
      </c>
      <c r="F25" s="273">
        <v>764</v>
      </c>
      <c r="G25" s="272">
        <v>791</v>
      </c>
      <c r="H25" s="273">
        <v>0</v>
      </c>
      <c r="I25" s="272">
        <v>0</v>
      </c>
      <c r="J25" s="273">
        <v>270</v>
      </c>
      <c r="K25" s="274">
        <v>270</v>
      </c>
      <c r="L25" s="292"/>
      <c r="O25" s="291"/>
      <c r="P25" s="277"/>
      <c r="Q25" s="278"/>
    </row>
    <row r="26" spans="1:17" ht="15.95" customHeight="1">
      <c r="A26" s="264" t="s">
        <v>76</v>
      </c>
      <c r="B26" s="271">
        <v>2446</v>
      </c>
      <c r="C26" s="272">
        <v>2466</v>
      </c>
      <c r="D26" s="273">
        <v>2282</v>
      </c>
      <c r="E26" s="272">
        <v>2291</v>
      </c>
      <c r="F26" s="273">
        <v>164</v>
      </c>
      <c r="G26" s="272">
        <v>176</v>
      </c>
      <c r="H26" s="273">
        <v>0</v>
      </c>
      <c r="I26" s="272">
        <v>0</v>
      </c>
      <c r="J26" s="273">
        <v>0</v>
      </c>
      <c r="K26" s="274">
        <v>-1</v>
      </c>
      <c r="L26" s="293"/>
      <c r="O26" s="276"/>
      <c r="P26" s="277"/>
      <c r="Q26" s="278"/>
    </row>
    <row r="27" spans="1:17" ht="15.95" customHeight="1">
      <c r="A27" s="264" t="s">
        <v>101</v>
      </c>
      <c r="B27" s="271">
        <v>1841</v>
      </c>
      <c r="C27" s="272">
        <v>1879</v>
      </c>
      <c r="D27" s="273">
        <v>1606</v>
      </c>
      <c r="E27" s="272">
        <v>1642</v>
      </c>
      <c r="F27" s="273">
        <v>392</v>
      </c>
      <c r="G27" s="272">
        <v>395</v>
      </c>
      <c r="H27" s="273">
        <v>0</v>
      </c>
      <c r="I27" s="272">
        <v>0</v>
      </c>
      <c r="J27" s="273">
        <v>-157</v>
      </c>
      <c r="K27" s="274">
        <v>-158</v>
      </c>
      <c r="L27" s="293"/>
      <c r="O27" s="276"/>
      <c r="P27" s="277"/>
      <c r="Q27" s="278"/>
    </row>
    <row r="28" spans="1:17" ht="15.95" customHeight="1">
      <c r="A28" s="264" t="s">
        <v>100</v>
      </c>
      <c r="B28" s="271">
        <v>1353</v>
      </c>
      <c r="C28" s="272">
        <v>706</v>
      </c>
      <c r="D28" s="273">
        <v>0</v>
      </c>
      <c r="E28" s="272">
        <v>0</v>
      </c>
      <c r="F28" s="273">
        <v>1353</v>
      </c>
      <c r="G28" s="272">
        <v>706</v>
      </c>
      <c r="H28" s="273">
        <v>0</v>
      </c>
      <c r="I28" s="272">
        <v>0</v>
      </c>
      <c r="J28" s="273">
        <v>0</v>
      </c>
      <c r="K28" s="274">
        <v>0</v>
      </c>
      <c r="L28" s="293"/>
      <c r="O28" s="276"/>
      <c r="P28" s="277"/>
      <c r="Q28" s="278"/>
    </row>
    <row r="29" spans="1:17" ht="15.95" customHeight="1">
      <c r="A29" s="268" t="s">
        <v>99</v>
      </c>
      <c r="B29" s="279">
        <v>156114</v>
      </c>
      <c r="C29" s="280">
        <v>205217</v>
      </c>
      <c r="D29" s="281">
        <v>0</v>
      </c>
      <c r="E29" s="280">
        <v>0</v>
      </c>
      <c r="F29" s="281">
        <v>630</v>
      </c>
      <c r="G29" s="280">
        <v>49498</v>
      </c>
      <c r="H29" s="281">
        <v>155499</v>
      </c>
      <c r="I29" s="280">
        <v>155724</v>
      </c>
      <c r="J29" s="281">
        <v>-15</v>
      </c>
      <c r="K29" s="282">
        <v>-5</v>
      </c>
      <c r="L29" s="293"/>
      <c r="O29" s="276"/>
      <c r="P29" s="277"/>
      <c r="Q29" s="278"/>
    </row>
    <row r="30" spans="1:17" s="290" customFormat="1" ht="15.95" customHeight="1">
      <c r="A30" s="284" t="s">
        <v>98</v>
      </c>
      <c r="B30" s="271"/>
      <c r="C30" s="272"/>
      <c r="D30" s="273"/>
      <c r="E30" s="272"/>
      <c r="F30" s="273"/>
      <c r="G30" s="272"/>
      <c r="H30" s="273"/>
      <c r="I30" s="272"/>
      <c r="J30" s="273">
        <v>0</v>
      </c>
      <c r="K30" s="274">
        <v>0</v>
      </c>
      <c r="L30" s="292"/>
      <c r="O30" s="291"/>
      <c r="P30" s="277"/>
      <c r="Q30" s="278"/>
    </row>
    <row r="31" spans="1:17" s="290" customFormat="1" ht="15.95" customHeight="1">
      <c r="A31" s="285" t="s">
        <v>97</v>
      </c>
      <c r="B31" s="271">
        <v>1380</v>
      </c>
      <c r="C31" s="272">
        <v>1132</v>
      </c>
      <c r="D31" s="273">
        <v>1305</v>
      </c>
      <c r="E31" s="272">
        <v>1035</v>
      </c>
      <c r="F31" s="273">
        <v>51</v>
      </c>
      <c r="G31" s="272">
        <v>75</v>
      </c>
      <c r="H31" s="273">
        <v>0</v>
      </c>
      <c r="I31" s="272">
        <v>0</v>
      </c>
      <c r="J31" s="273">
        <v>24</v>
      </c>
      <c r="K31" s="274">
        <v>22</v>
      </c>
      <c r="L31" s="292"/>
      <c r="O31" s="291"/>
      <c r="P31" s="277"/>
      <c r="Q31" s="278"/>
    </row>
    <row r="32" spans="1:17" s="290" customFormat="1" ht="15.95" customHeight="1">
      <c r="A32" s="285" t="s">
        <v>96</v>
      </c>
      <c r="B32" s="271">
        <v>20190</v>
      </c>
      <c r="C32" s="272">
        <v>21555</v>
      </c>
      <c r="D32" s="273">
        <v>16809</v>
      </c>
      <c r="E32" s="272">
        <v>17511</v>
      </c>
      <c r="F32" s="273">
        <v>4139</v>
      </c>
      <c r="G32" s="272">
        <v>4296</v>
      </c>
      <c r="H32" s="273">
        <v>0</v>
      </c>
      <c r="I32" s="272">
        <v>0</v>
      </c>
      <c r="J32" s="273">
        <v>-758</v>
      </c>
      <c r="K32" s="274">
        <v>-252</v>
      </c>
      <c r="L32" s="292"/>
      <c r="O32" s="291"/>
      <c r="P32" s="277"/>
      <c r="Q32" s="278"/>
    </row>
    <row r="33" spans="1:29" ht="15.95" customHeight="1">
      <c r="A33" s="294" t="s">
        <v>95</v>
      </c>
      <c r="B33" s="295">
        <v>1080624</v>
      </c>
      <c r="C33" s="296">
        <v>1131175</v>
      </c>
      <c r="D33" s="297">
        <v>787644</v>
      </c>
      <c r="E33" s="296">
        <v>815808</v>
      </c>
      <c r="F33" s="297">
        <v>146194</v>
      </c>
      <c r="G33" s="296">
        <v>167473</v>
      </c>
      <c r="H33" s="297">
        <v>155499</v>
      </c>
      <c r="I33" s="296">
        <v>155724</v>
      </c>
      <c r="J33" s="297">
        <v>-8713</v>
      </c>
      <c r="K33" s="298">
        <v>-7830</v>
      </c>
      <c r="L33" s="293"/>
      <c r="O33" s="276"/>
      <c r="P33" s="277"/>
      <c r="Q33" s="278"/>
    </row>
    <row r="34" spans="1:29" s="299" customFormat="1" ht="33" customHeight="1">
      <c r="A34" s="945"/>
      <c r="B34" s="945"/>
      <c r="C34" s="945"/>
      <c r="D34" s="945"/>
      <c r="E34" s="945"/>
      <c r="F34" s="945"/>
      <c r="G34" s="945"/>
      <c r="H34" s="945"/>
      <c r="I34" s="945"/>
      <c r="J34" s="945"/>
      <c r="K34" s="945"/>
      <c r="L34" s="283"/>
    </row>
    <row r="35" spans="1:29" s="299" customFormat="1" ht="15.95" customHeight="1">
      <c r="A35" s="300"/>
      <c r="B35" s="300"/>
      <c r="C35" s="300"/>
      <c r="D35" s="300"/>
      <c r="E35" s="300"/>
      <c r="F35" s="300"/>
      <c r="G35" s="300"/>
      <c r="H35" s="300"/>
      <c r="I35" s="300"/>
      <c r="J35" s="300"/>
      <c r="K35" s="300"/>
      <c r="L35" s="283"/>
    </row>
    <row r="36" spans="1:29" s="283" customFormat="1" ht="15.95" customHeight="1">
      <c r="A36" s="301"/>
      <c r="B36" s="302"/>
      <c r="C36" s="302"/>
      <c r="D36" s="302"/>
      <c r="E36" s="302"/>
      <c r="F36" s="302"/>
      <c r="G36" s="302"/>
      <c r="H36" s="302"/>
      <c r="I36" s="302"/>
      <c r="J36" s="302"/>
      <c r="K36" s="302"/>
    </row>
    <row r="37" spans="1:29" s="260" customFormat="1" ht="15.95" customHeight="1">
      <c r="A37" s="303"/>
      <c r="B37" s="304"/>
      <c r="C37" s="304"/>
      <c r="D37" s="304"/>
      <c r="E37" s="304"/>
      <c r="F37" s="304"/>
      <c r="G37" s="304"/>
      <c r="H37" s="304"/>
      <c r="I37" s="304"/>
      <c r="J37" s="304"/>
      <c r="K37" s="304"/>
      <c r="L37" s="248"/>
      <c r="M37" s="248"/>
      <c r="N37" s="248"/>
      <c r="O37" s="248"/>
      <c r="P37" s="248"/>
      <c r="Q37" s="248"/>
      <c r="R37" s="248"/>
      <c r="S37" s="248"/>
      <c r="T37" s="248"/>
      <c r="U37" s="248"/>
      <c r="V37" s="248"/>
      <c r="W37" s="248"/>
      <c r="X37" s="248"/>
      <c r="Y37" s="248"/>
      <c r="Z37" s="248"/>
      <c r="AA37" s="248"/>
      <c r="AB37" s="248"/>
      <c r="AC37" s="248"/>
    </row>
    <row r="38" spans="1:29" ht="13.5" customHeight="1">
      <c r="A38" s="305"/>
      <c r="B38" s="306"/>
      <c r="C38" s="306"/>
      <c r="D38" s="307"/>
      <c r="E38" s="307"/>
      <c r="F38" s="307"/>
      <c r="G38" s="307"/>
      <c r="H38" s="307"/>
      <c r="I38" s="307"/>
      <c r="J38" s="307"/>
      <c r="K38" s="307"/>
    </row>
    <row r="39" spans="1:29" ht="13.5" customHeight="1">
      <c r="A39" s="305"/>
      <c r="B39" s="306"/>
      <c r="C39" s="307"/>
      <c r="D39" s="307"/>
      <c r="E39" s="307"/>
      <c r="F39" s="307"/>
      <c r="G39" s="307"/>
      <c r="H39" s="307"/>
      <c r="I39" s="307"/>
      <c r="J39" s="307"/>
      <c r="K39" s="307"/>
    </row>
    <row r="40" spans="1:29" ht="13.5" customHeight="1">
      <c r="A40" s="305"/>
      <c r="B40" s="306"/>
      <c r="C40" s="307"/>
      <c r="D40" s="307"/>
      <c r="E40" s="307"/>
      <c r="F40" s="307"/>
      <c r="G40" s="307"/>
      <c r="H40" s="307"/>
      <c r="I40" s="307"/>
      <c r="J40" s="307"/>
      <c r="K40" s="307"/>
    </row>
    <row r="41" spans="1:29" ht="13.5" customHeight="1">
      <c r="A41" s="305"/>
      <c r="B41" s="306"/>
      <c r="C41" s="307"/>
      <c r="D41" s="307"/>
      <c r="E41" s="307"/>
      <c r="F41" s="307"/>
      <c r="G41" s="307"/>
      <c r="H41" s="307"/>
      <c r="I41" s="307"/>
      <c r="J41" s="307"/>
      <c r="K41" s="307"/>
    </row>
    <row r="42" spans="1:29" ht="13.5" customHeight="1">
      <c r="A42" s="305"/>
      <c r="B42" s="306"/>
      <c r="C42" s="307"/>
      <c r="D42" s="307"/>
      <c r="E42" s="307"/>
      <c r="F42" s="307"/>
      <c r="G42" s="307"/>
      <c r="H42" s="307"/>
      <c r="I42" s="307"/>
      <c r="J42" s="307"/>
      <c r="K42" s="307"/>
    </row>
    <row r="43" spans="1:29" ht="13.5" customHeight="1">
      <c r="A43" s="305"/>
      <c r="B43" s="306"/>
      <c r="C43" s="307"/>
      <c r="D43" s="307"/>
      <c r="E43" s="307"/>
      <c r="F43" s="307"/>
      <c r="G43" s="307"/>
      <c r="H43" s="307"/>
      <c r="I43" s="307"/>
      <c r="J43" s="307"/>
      <c r="K43" s="307"/>
    </row>
    <row r="44" spans="1:29" ht="13.5" customHeight="1">
      <c r="A44" s="305"/>
      <c r="B44" s="306"/>
      <c r="C44" s="307"/>
      <c r="D44" s="307"/>
      <c r="E44" s="307"/>
      <c r="F44" s="307"/>
      <c r="G44" s="307"/>
      <c r="H44" s="307"/>
      <c r="I44" s="307"/>
      <c r="J44" s="307"/>
      <c r="K44" s="307"/>
    </row>
    <row r="45" spans="1:29" ht="13.5" customHeight="1">
      <c r="A45" s="308"/>
      <c r="B45" s="306"/>
      <c r="C45" s="306"/>
      <c r="D45" s="306"/>
      <c r="E45" s="306"/>
      <c r="F45" s="306"/>
      <c r="G45" s="306"/>
      <c r="H45" s="306"/>
      <c r="I45" s="306"/>
      <c r="J45" s="306"/>
      <c r="K45" s="306"/>
    </row>
    <row r="46" spans="1:29" ht="13.5" customHeight="1">
      <c r="A46" s="305"/>
      <c r="B46" s="307"/>
      <c r="C46" s="307"/>
      <c r="D46" s="307"/>
      <c r="E46" s="307"/>
      <c r="F46" s="307"/>
      <c r="G46" s="307"/>
      <c r="H46" s="307"/>
      <c r="I46" s="307"/>
      <c r="J46" s="307"/>
      <c r="K46" s="307"/>
    </row>
    <row r="47" spans="1:29" ht="13.5" customHeight="1">
      <c r="A47" s="305"/>
      <c r="B47" s="307"/>
      <c r="C47" s="307"/>
      <c r="D47" s="307"/>
      <c r="E47" s="307"/>
      <c r="F47" s="307"/>
      <c r="G47" s="307"/>
      <c r="H47" s="307"/>
      <c r="I47" s="307"/>
      <c r="J47" s="307"/>
      <c r="K47" s="307"/>
    </row>
    <row r="48" spans="1:29" s="290" customFormat="1" ht="13.5" customHeight="1">
      <c r="A48" s="309"/>
      <c r="B48" s="306"/>
      <c r="C48" s="306"/>
      <c r="D48" s="306"/>
      <c r="E48" s="306"/>
      <c r="F48" s="306"/>
      <c r="G48" s="306"/>
      <c r="H48" s="306"/>
      <c r="I48" s="306"/>
      <c r="J48" s="306"/>
      <c r="K48" s="306"/>
    </row>
    <row r="49" spans="1:11" s="290" customFormat="1" ht="13.5" customHeight="1">
      <c r="A49" s="310"/>
      <c r="B49" s="306"/>
      <c r="C49" s="306"/>
      <c r="D49" s="306"/>
      <c r="E49" s="306"/>
      <c r="F49" s="306"/>
      <c r="G49" s="306"/>
      <c r="H49" s="306"/>
      <c r="I49" s="306"/>
      <c r="J49" s="306"/>
      <c r="K49" s="306"/>
    </row>
    <row r="50" spans="1:11" ht="13.5" customHeight="1">
      <c r="A50" s="305"/>
      <c r="B50" s="307"/>
      <c r="C50" s="307"/>
      <c r="D50" s="307"/>
      <c r="E50" s="307"/>
      <c r="F50" s="307"/>
      <c r="G50" s="307"/>
      <c r="H50" s="307"/>
      <c r="I50" s="307"/>
      <c r="J50" s="307"/>
      <c r="K50" s="307"/>
    </row>
    <row r="51" spans="1:11" ht="13.5" customHeight="1">
      <c r="A51" s="305"/>
      <c r="B51" s="307"/>
      <c r="C51" s="307"/>
      <c r="D51" s="307"/>
      <c r="E51" s="307"/>
      <c r="F51" s="307"/>
      <c r="G51" s="307"/>
      <c r="H51" s="307"/>
      <c r="I51" s="307"/>
      <c r="J51" s="307"/>
      <c r="K51" s="307"/>
    </row>
    <row r="52" spans="1:11" ht="13.5" customHeight="1">
      <c r="A52" s="305"/>
      <c r="B52" s="307"/>
      <c r="C52" s="307"/>
      <c r="D52" s="307"/>
      <c r="E52" s="307"/>
      <c r="F52" s="307"/>
      <c r="G52" s="307"/>
      <c r="H52" s="307"/>
      <c r="I52" s="307"/>
      <c r="J52" s="307"/>
      <c r="K52" s="307"/>
    </row>
    <row r="53" spans="1:11" ht="13.5" customHeight="1">
      <c r="A53" s="305"/>
      <c r="B53" s="307"/>
      <c r="C53" s="307"/>
      <c r="D53" s="307"/>
      <c r="E53" s="307"/>
      <c r="F53" s="307"/>
      <c r="G53" s="307"/>
      <c r="H53" s="307"/>
      <c r="I53" s="307"/>
      <c r="J53" s="307"/>
      <c r="K53" s="307"/>
    </row>
    <row r="54" spans="1:11" ht="13.5" customHeight="1">
      <c r="A54" s="305"/>
      <c r="B54" s="307"/>
      <c r="C54" s="307"/>
      <c r="D54" s="307"/>
      <c r="E54" s="307"/>
      <c r="F54" s="307"/>
      <c r="G54" s="307"/>
      <c r="H54" s="307"/>
      <c r="I54" s="307"/>
      <c r="J54" s="307"/>
      <c r="K54" s="307"/>
    </row>
    <row r="55" spans="1:11" ht="13.5" customHeight="1">
      <c r="A55" s="305"/>
      <c r="B55" s="307"/>
      <c r="C55" s="307"/>
      <c r="D55" s="307"/>
      <c r="E55" s="307"/>
      <c r="F55" s="307"/>
      <c r="G55" s="307"/>
      <c r="H55" s="307"/>
      <c r="I55" s="307"/>
      <c r="J55" s="307"/>
      <c r="K55" s="307"/>
    </row>
    <row r="56" spans="1:11" ht="13.5" customHeight="1">
      <c r="A56" s="305"/>
      <c r="B56" s="307"/>
      <c r="C56" s="307"/>
      <c r="D56" s="307"/>
      <c r="E56" s="307"/>
      <c r="F56" s="307"/>
      <c r="G56" s="307"/>
      <c r="H56" s="307"/>
      <c r="I56" s="307"/>
      <c r="J56" s="307"/>
      <c r="K56" s="307"/>
    </row>
    <row r="57" spans="1:11" ht="13.5" customHeight="1">
      <c r="A57" s="305"/>
      <c r="B57" s="307"/>
      <c r="C57" s="307"/>
      <c r="D57" s="307"/>
      <c r="E57" s="307"/>
      <c r="F57" s="307"/>
      <c r="G57" s="307"/>
      <c r="H57" s="307"/>
      <c r="I57" s="307"/>
      <c r="J57" s="307"/>
      <c r="K57" s="307"/>
    </row>
    <row r="58" spans="1:11" s="290" customFormat="1" ht="13.5" customHeight="1">
      <c r="A58" s="308"/>
      <c r="B58" s="306"/>
      <c r="C58" s="306"/>
      <c r="D58" s="306"/>
      <c r="E58" s="306"/>
      <c r="F58" s="306"/>
      <c r="G58" s="306"/>
      <c r="H58" s="306"/>
      <c r="I58" s="306"/>
      <c r="J58" s="306"/>
      <c r="K58" s="306"/>
    </row>
    <row r="59" spans="1:11" s="290" customFormat="1" ht="13.5" customHeight="1">
      <c r="A59" s="308"/>
      <c r="B59" s="306"/>
      <c r="C59" s="306"/>
      <c r="D59" s="306"/>
      <c r="E59" s="306"/>
      <c r="F59" s="306"/>
      <c r="G59" s="306"/>
      <c r="H59" s="306"/>
      <c r="I59" s="306"/>
      <c r="J59" s="306"/>
      <c r="K59" s="306"/>
    </row>
    <row r="60" spans="1:11" ht="13.5" customHeight="1">
      <c r="A60" s="266"/>
      <c r="B60" s="311"/>
      <c r="C60" s="311"/>
      <c r="D60" s="311"/>
      <c r="E60" s="311"/>
      <c r="F60" s="312"/>
      <c r="G60" s="312"/>
      <c r="H60" s="312"/>
      <c r="I60" s="312"/>
      <c r="J60" s="266"/>
      <c r="K60" s="266"/>
    </row>
    <row r="61" spans="1:11" ht="13.5" customHeight="1">
      <c r="A61" s="313"/>
      <c r="B61" s="311"/>
      <c r="C61" s="311"/>
      <c r="D61" s="311"/>
      <c r="E61" s="311"/>
      <c r="F61" s="312"/>
      <c r="G61" s="312"/>
      <c r="H61" s="312"/>
      <c r="I61" s="312"/>
    </row>
    <row r="62" spans="1:11" ht="13.5" customHeight="1">
      <c r="A62" s="314"/>
      <c r="B62" s="315"/>
      <c r="C62" s="315"/>
      <c r="D62" s="315"/>
      <c r="E62" s="315"/>
      <c r="F62" s="315"/>
      <c r="G62" s="315"/>
      <c r="H62" s="315"/>
      <c r="I62" s="315"/>
      <c r="J62" s="315"/>
      <c r="K62" s="315"/>
    </row>
    <row r="63" spans="1:11" ht="13.5" customHeight="1">
      <c r="A63" s="266"/>
      <c r="B63" s="941"/>
      <c r="C63" s="941"/>
      <c r="D63" s="316"/>
      <c r="E63" s="316"/>
      <c r="F63" s="941"/>
      <c r="G63" s="941"/>
      <c r="H63" s="316"/>
      <c r="I63" s="316"/>
      <c r="J63" s="941"/>
      <c r="K63" s="941"/>
    </row>
    <row r="64" spans="1:11" ht="13.5" customHeight="1">
      <c r="A64" s="265"/>
      <c r="B64" s="317"/>
      <c r="C64" s="318"/>
      <c r="D64" s="318"/>
      <c r="E64" s="318"/>
      <c r="F64" s="317"/>
      <c r="G64" s="318"/>
      <c r="H64" s="318"/>
      <c r="I64" s="318"/>
      <c r="J64" s="317"/>
      <c r="K64" s="318"/>
    </row>
    <row r="65" spans="1:11" ht="13.5" customHeight="1">
      <c r="A65" s="265"/>
      <c r="B65" s="311"/>
      <c r="C65" s="311"/>
      <c r="D65" s="311"/>
      <c r="E65" s="311"/>
      <c r="F65" s="311"/>
      <c r="G65" s="311"/>
      <c r="H65" s="311"/>
      <c r="I65" s="311"/>
      <c r="J65" s="311"/>
      <c r="K65" s="311"/>
    </row>
    <row r="66" spans="1:11" ht="13.5" customHeight="1">
      <c r="A66" s="265"/>
      <c r="B66" s="311"/>
      <c r="C66" s="311"/>
      <c r="D66" s="311"/>
      <c r="E66" s="311"/>
      <c r="F66" s="311"/>
      <c r="G66" s="311"/>
      <c r="H66" s="311"/>
      <c r="I66" s="311"/>
      <c r="J66" s="311"/>
      <c r="K66" s="311"/>
    </row>
    <row r="67" spans="1:11" ht="13.5" customHeight="1">
      <c r="A67" s="265"/>
      <c r="B67" s="311"/>
      <c r="C67" s="311"/>
      <c r="D67" s="311"/>
      <c r="E67" s="311"/>
      <c r="F67" s="311"/>
      <c r="G67" s="311"/>
      <c r="H67" s="311"/>
      <c r="I67" s="311"/>
      <c r="J67" s="311"/>
      <c r="K67" s="311"/>
    </row>
    <row r="68" spans="1:11" ht="13.5" customHeight="1">
      <c r="A68" s="265"/>
      <c r="B68" s="311"/>
      <c r="C68" s="311"/>
      <c r="D68" s="311"/>
      <c r="E68" s="311"/>
      <c r="F68" s="311"/>
      <c r="G68" s="311"/>
      <c r="H68" s="311"/>
      <c r="I68" s="311"/>
      <c r="J68" s="311"/>
      <c r="K68" s="311"/>
    </row>
    <row r="69" spans="1:11" ht="13.5" customHeight="1">
      <c r="A69" s="265"/>
      <c r="B69" s="311"/>
      <c r="C69" s="311"/>
      <c r="D69" s="311"/>
      <c r="E69" s="311"/>
      <c r="F69" s="311"/>
      <c r="G69" s="311"/>
      <c r="H69" s="311"/>
      <c r="I69" s="311"/>
      <c r="J69" s="311"/>
      <c r="K69" s="311"/>
    </row>
    <row r="70" spans="1:11" ht="13.5" customHeight="1">
      <c r="A70" s="265"/>
      <c r="B70" s="311"/>
      <c r="C70" s="311"/>
      <c r="D70" s="311"/>
      <c r="E70" s="311"/>
      <c r="F70" s="311"/>
      <c r="G70" s="311"/>
      <c r="H70" s="311"/>
      <c r="I70" s="311"/>
      <c r="J70" s="311"/>
      <c r="K70" s="311"/>
    </row>
    <row r="71" spans="1:11" ht="13.5" customHeight="1">
      <c r="A71" s="265"/>
      <c r="B71" s="311"/>
      <c r="C71" s="311"/>
      <c r="D71" s="311"/>
      <c r="E71" s="311"/>
      <c r="F71" s="311"/>
      <c r="G71" s="311"/>
      <c r="H71" s="311"/>
      <c r="I71" s="311"/>
      <c r="J71" s="311"/>
      <c r="K71" s="311"/>
    </row>
    <row r="72" spans="1:11" ht="13.5" customHeight="1"/>
    <row r="73" spans="1:11" ht="13.5" customHeight="1"/>
    <row r="74" spans="1:11" ht="13.5" customHeight="1"/>
  </sheetData>
  <mergeCells count="9">
    <mergeCell ref="B63:C63"/>
    <mergeCell ref="F63:G63"/>
    <mergeCell ref="J63:K63"/>
    <mergeCell ref="B6:C6"/>
    <mergeCell ref="D6:E6"/>
    <mergeCell ref="F6:G6"/>
    <mergeCell ref="H6:I6"/>
    <mergeCell ref="J6:K6"/>
    <mergeCell ref="A34:K34"/>
  </mergeCells>
  <pageMargins left="0.55118110236220497" right="0.35433070866141703" top="0.59055118110236204" bottom="0.98425196850393704" header="0.118110236220472" footer="0.511811023622047"/>
  <pageSetup paperSize="9" scale="74"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XFB47"/>
  <sheetViews>
    <sheetView showGridLines="0" showZeros="0" view="pageBreakPreview" zoomScale="70" zoomScaleNormal="70" zoomScaleSheetLayoutView="70" workbookViewId="0">
      <selection activeCell="N10" sqref="N10"/>
    </sheetView>
  </sheetViews>
  <sheetFormatPr defaultColWidth="9.140625" defaultRowHeight="12.75"/>
  <cols>
    <col min="1" max="1" width="62.140625" style="275" customWidth="1"/>
    <col min="2" max="2" width="14.7109375" style="319" customWidth="1"/>
    <col min="3" max="3" width="12.28515625" style="319" customWidth="1"/>
    <col min="4" max="4" width="14.7109375" style="319" customWidth="1"/>
    <col min="5" max="5" width="12.28515625" style="319" customWidth="1"/>
    <col min="6" max="6" width="14.7109375" style="319" customWidth="1"/>
    <col min="7" max="7" width="12.28515625" style="319" customWidth="1"/>
    <col min="8" max="8" width="14.7109375" style="275" customWidth="1"/>
    <col min="9" max="9" width="11.85546875" style="275" customWidth="1"/>
    <col min="10" max="10" width="13.140625" style="275" customWidth="1"/>
    <col min="11" max="11" width="12.7109375" style="266" customWidth="1"/>
    <col min="12" max="13" width="9.140625" style="275"/>
    <col min="14" max="14" width="9.140625" style="250"/>
    <col min="15" max="16384" width="9.140625" style="275"/>
  </cols>
  <sheetData>
    <row r="1" spans="1:16" s="248" customFormat="1" ht="50.1" customHeight="1">
      <c r="A1" s="247"/>
      <c r="J1" s="264"/>
    </row>
    <row r="2" spans="1:16" s="250" customFormat="1" ht="39.950000000000003" customHeight="1">
      <c r="A2" s="249" t="s">
        <v>147</v>
      </c>
      <c r="C2" s="251"/>
      <c r="D2" s="251"/>
      <c r="I2" s="252"/>
      <c r="J2" s="252"/>
      <c r="K2" s="893"/>
    </row>
    <row r="3" spans="1:16" s="250" customFormat="1" ht="2.1" customHeight="1">
      <c r="A3" s="253"/>
      <c r="B3" s="254"/>
      <c r="C3" s="255"/>
      <c r="D3" s="255"/>
      <c r="E3" s="254"/>
      <c r="F3" s="254"/>
      <c r="G3" s="254"/>
      <c r="H3" s="254"/>
      <c r="I3" s="256"/>
      <c r="J3" s="256"/>
      <c r="K3" s="894"/>
    </row>
    <row r="4" spans="1:16" s="260" customFormat="1" ht="20.100000000000001" customHeight="1">
      <c r="A4" s="257"/>
      <c r="B4" s="257"/>
      <c r="C4" s="257"/>
      <c r="D4" s="257"/>
      <c r="E4" s="258"/>
      <c r="F4" s="258"/>
      <c r="G4" s="258"/>
      <c r="H4" s="258"/>
      <c r="I4" s="258"/>
      <c r="J4" s="258"/>
      <c r="K4" s="257"/>
    </row>
    <row r="5" spans="1:16" s="260" customFormat="1" ht="20.100000000000001" customHeight="1">
      <c r="A5" s="261" t="s">
        <v>146</v>
      </c>
      <c r="B5" s="262"/>
      <c r="C5" s="262"/>
      <c r="D5" s="262"/>
      <c r="E5" s="263"/>
      <c r="F5" s="263"/>
      <c r="G5" s="263"/>
      <c r="H5" s="263"/>
      <c r="I5" s="263"/>
      <c r="J5" s="263"/>
      <c r="K5" s="262"/>
    </row>
    <row r="6" spans="1:16" s="266" customFormat="1" ht="15.95" customHeight="1">
      <c r="A6" s="264"/>
      <c r="B6" s="942" t="s">
        <v>118</v>
      </c>
      <c r="C6" s="943"/>
      <c r="D6" s="944" t="s">
        <v>301</v>
      </c>
      <c r="E6" s="943"/>
      <c r="F6" s="944" t="str">
        <f>'1.2 Group Bal Sheet Ass GSS '!F6:G6</f>
        <v>ING Insurance</v>
      </c>
      <c r="G6" s="943"/>
      <c r="H6" s="944" t="s">
        <v>259</v>
      </c>
      <c r="I6" s="943"/>
      <c r="J6" s="944" t="s">
        <v>523</v>
      </c>
      <c r="K6" s="944"/>
      <c r="N6" s="251"/>
    </row>
    <row r="7" spans="1:16" s="266" customFormat="1" ht="15.95" customHeight="1">
      <c r="A7" s="268" t="s">
        <v>85</v>
      </c>
      <c r="B7" s="269" t="str">
        <f>'1.2 Group Bal Sheet Ass GSS '!B7</f>
        <v>31 Dec 2013</v>
      </c>
      <c r="C7" s="270" t="str">
        <f>'1.2 Group Bal Sheet Ass GSS '!C7</f>
        <v>30 Sep 2013</v>
      </c>
      <c r="D7" s="269" t="str">
        <f>$B$7</f>
        <v>31 Dec 2013</v>
      </c>
      <c r="E7" s="270" t="str">
        <f>$C$7</f>
        <v>30 Sep 2013</v>
      </c>
      <c r="F7" s="269" t="str">
        <f>$B$7</f>
        <v>31 Dec 2013</v>
      </c>
      <c r="G7" s="270" t="str">
        <f>$C$7</f>
        <v>30 Sep 2013</v>
      </c>
      <c r="H7" s="269" t="str">
        <f>$B$7</f>
        <v>31 Dec 2013</v>
      </c>
      <c r="I7" s="270" t="str">
        <f>$C$7</f>
        <v>30 Sep 2013</v>
      </c>
      <c r="J7" s="269" t="str">
        <f>$B$7</f>
        <v>31 Dec 2013</v>
      </c>
      <c r="K7" s="895" t="str">
        <f>$C$7</f>
        <v>30 Sep 2013</v>
      </c>
      <c r="N7" s="251"/>
    </row>
    <row r="8" spans="1:16" ht="15.95" customHeight="1">
      <c r="A8" s="264" t="s">
        <v>145</v>
      </c>
      <c r="B8" s="271">
        <v>45941</v>
      </c>
      <c r="C8" s="272">
        <v>49554</v>
      </c>
      <c r="D8" s="271">
        <v>32805</v>
      </c>
      <c r="E8" s="272">
        <v>35073</v>
      </c>
      <c r="F8" s="271">
        <v>14291</v>
      </c>
      <c r="G8" s="272">
        <v>14973</v>
      </c>
      <c r="H8" s="271">
        <v>9706</v>
      </c>
      <c r="I8" s="272">
        <v>9669</v>
      </c>
      <c r="J8" s="271">
        <v>-10861</v>
      </c>
      <c r="K8" s="274">
        <v>-10161</v>
      </c>
      <c r="O8" s="277"/>
      <c r="P8" s="320"/>
    </row>
    <row r="9" spans="1:16" ht="15.95" customHeight="1">
      <c r="A9" s="264" t="s">
        <v>8</v>
      </c>
      <c r="B9" s="271">
        <v>5402</v>
      </c>
      <c r="C9" s="272">
        <v>3946</v>
      </c>
      <c r="D9" s="271">
        <v>955</v>
      </c>
      <c r="E9" s="272">
        <v>921</v>
      </c>
      <c r="F9" s="271">
        <v>68</v>
      </c>
      <c r="G9" s="272">
        <v>65</v>
      </c>
      <c r="H9" s="271">
        <v>185</v>
      </c>
      <c r="I9" s="272">
        <v>182</v>
      </c>
      <c r="J9" s="271">
        <v>4194</v>
      </c>
      <c r="K9" s="274">
        <v>2778</v>
      </c>
      <c r="O9" s="277"/>
      <c r="P9" s="320"/>
    </row>
    <row r="10" spans="1:16" ht="15.95" customHeight="1">
      <c r="A10" s="264" t="s">
        <v>144</v>
      </c>
      <c r="B10" s="271">
        <v>1500</v>
      </c>
      <c r="C10" s="272">
        <v>2250</v>
      </c>
      <c r="D10" s="271">
        <v>0</v>
      </c>
      <c r="E10" s="272">
        <v>0</v>
      </c>
      <c r="F10" s="271">
        <v>0</v>
      </c>
      <c r="G10" s="272">
        <v>0</v>
      </c>
      <c r="H10" s="271">
        <v>0</v>
      </c>
      <c r="I10" s="272">
        <v>0</v>
      </c>
      <c r="J10" s="271">
        <v>1500</v>
      </c>
      <c r="K10" s="274">
        <v>2250</v>
      </c>
      <c r="O10" s="277"/>
      <c r="P10" s="320"/>
    </row>
    <row r="11" spans="1:16" s="290" customFormat="1" ht="15.95" customHeight="1">
      <c r="A11" s="321" t="s">
        <v>143</v>
      </c>
      <c r="B11" s="322">
        <v>52843</v>
      </c>
      <c r="C11" s="323">
        <v>55750</v>
      </c>
      <c r="D11" s="322">
        <v>33760</v>
      </c>
      <c r="E11" s="323">
        <v>35994</v>
      </c>
      <c r="F11" s="322">
        <v>14358</v>
      </c>
      <c r="G11" s="323">
        <v>15038</v>
      </c>
      <c r="H11" s="322">
        <v>9891</v>
      </c>
      <c r="I11" s="323">
        <v>9851</v>
      </c>
      <c r="J11" s="322">
        <v>-5166</v>
      </c>
      <c r="K11" s="896">
        <v>-5133</v>
      </c>
      <c r="N11" s="324"/>
      <c r="O11" s="277"/>
      <c r="P11" s="320"/>
    </row>
    <row r="12" spans="1:16" ht="15.95" customHeight="1">
      <c r="A12" s="264" t="s">
        <v>142</v>
      </c>
      <c r="B12" s="271">
        <v>6889</v>
      </c>
      <c r="C12" s="272">
        <v>8463</v>
      </c>
      <c r="D12" s="271">
        <v>14776</v>
      </c>
      <c r="E12" s="272">
        <v>16617</v>
      </c>
      <c r="F12" s="271">
        <v>2892</v>
      </c>
      <c r="G12" s="272">
        <v>2894</v>
      </c>
      <c r="H12" s="271">
        <v>0</v>
      </c>
      <c r="I12" s="272">
        <v>0</v>
      </c>
      <c r="J12" s="271">
        <v>-10779</v>
      </c>
      <c r="K12" s="274">
        <v>-11048</v>
      </c>
      <c r="O12" s="277"/>
      <c r="P12" s="320"/>
    </row>
    <row r="13" spans="1:16" ht="15.95" customHeight="1">
      <c r="A13" s="264" t="s">
        <v>141</v>
      </c>
      <c r="B13" s="271">
        <v>127727</v>
      </c>
      <c r="C13" s="272">
        <v>137405</v>
      </c>
      <c r="D13" s="271">
        <v>122299</v>
      </c>
      <c r="E13" s="272">
        <v>131697</v>
      </c>
      <c r="F13" s="271">
        <v>0</v>
      </c>
      <c r="G13" s="272">
        <v>270</v>
      </c>
      <c r="H13" s="271">
        <v>0</v>
      </c>
      <c r="I13" s="272">
        <v>0</v>
      </c>
      <c r="J13" s="271">
        <v>5428</v>
      </c>
      <c r="K13" s="274">
        <v>5438</v>
      </c>
      <c r="O13" s="277"/>
      <c r="P13" s="320"/>
    </row>
    <row r="14" spans="1:16" ht="15.95" customHeight="1">
      <c r="A14" s="268" t="s">
        <v>140</v>
      </c>
      <c r="B14" s="279">
        <v>13706</v>
      </c>
      <c r="C14" s="280">
        <v>13159</v>
      </c>
      <c r="D14" s="279">
        <v>0</v>
      </c>
      <c r="E14" s="280">
        <v>0</v>
      </c>
      <c r="F14" s="279">
        <v>4817</v>
      </c>
      <c r="G14" s="280">
        <v>4675</v>
      </c>
      <c r="H14" s="279">
        <v>0</v>
      </c>
      <c r="I14" s="280">
        <v>0</v>
      </c>
      <c r="J14" s="279">
        <v>8889</v>
      </c>
      <c r="K14" s="282">
        <v>8484</v>
      </c>
      <c r="O14" s="277"/>
      <c r="P14" s="320"/>
    </row>
    <row r="15" spans="1:16" ht="15.95" customHeight="1">
      <c r="A15" s="284" t="s">
        <v>139</v>
      </c>
      <c r="B15" s="271"/>
      <c r="C15" s="272"/>
      <c r="D15" s="271"/>
      <c r="E15" s="272"/>
      <c r="F15" s="271"/>
      <c r="G15" s="272"/>
      <c r="H15" s="271"/>
      <c r="I15" s="272"/>
      <c r="J15" s="271">
        <v>0</v>
      </c>
      <c r="K15" s="274">
        <v>0</v>
      </c>
      <c r="O15" s="277"/>
      <c r="P15" s="320"/>
    </row>
    <row r="16" spans="1:16" ht="15.95" customHeight="1">
      <c r="A16" s="287" t="s">
        <v>138</v>
      </c>
      <c r="B16" s="271">
        <v>67481</v>
      </c>
      <c r="C16" s="272">
        <v>59925</v>
      </c>
      <c r="D16" s="271">
        <v>0</v>
      </c>
      <c r="E16" s="272">
        <v>0</v>
      </c>
      <c r="F16" s="271">
        <v>67481</v>
      </c>
      <c r="G16" s="272">
        <v>59925</v>
      </c>
      <c r="H16" s="271">
        <v>0</v>
      </c>
      <c r="I16" s="272">
        <v>0</v>
      </c>
      <c r="J16" s="271">
        <v>0</v>
      </c>
      <c r="K16" s="274">
        <v>0</v>
      </c>
      <c r="O16" s="277"/>
      <c r="P16" s="320"/>
    </row>
    <row r="17" spans="1:16" ht="15.95" customHeight="1">
      <c r="A17" s="287" t="s">
        <v>137</v>
      </c>
      <c r="B17" s="271">
        <v>38087</v>
      </c>
      <c r="C17" s="272">
        <v>22950</v>
      </c>
      <c r="D17" s="271">
        <v>0</v>
      </c>
      <c r="E17" s="272">
        <v>0</v>
      </c>
      <c r="F17" s="271">
        <v>38087</v>
      </c>
      <c r="G17" s="272">
        <v>22950</v>
      </c>
      <c r="H17" s="271">
        <v>0</v>
      </c>
      <c r="I17" s="272">
        <v>0</v>
      </c>
      <c r="J17" s="271">
        <v>0</v>
      </c>
      <c r="K17" s="274">
        <v>0</v>
      </c>
      <c r="O17" s="277"/>
      <c r="P17" s="320"/>
    </row>
    <row r="18" spans="1:16" ht="15.95" customHeight="1">
      <c r="A18" s="287" t="s">
        <v>136</v>
      </c>
      <c r="B18" s="271">
        <v>269</v>
      </c>
      <c r="C18" s="272">
        <v>419</v>
      </c>
      <c r="D18" s="271">
        <v>0</v>
      </c>
      <c r="E18" s="272">
        <v>0</v>
      </c>
      <c r="F18" s="271">
        <v>269</v>
      </c>
      <c r="G18" s="272">
        <v>419</v>
      </c>
      <c r="H18" s="271">
        <v>0</v>
      </c>
      <c r="I18" s="272">
        <v>0</v>
      </c>
      <c r="J18" s="271">
        <v>0</v>
      </c>
      <c r="K18" s="274">
        <v>0</v>
      </c>
      <c r="O18" s="277"/>
      <c r="P18" s="320"/>
    </row>
    <row r="19" spans="1:16" ht="15.95" customHeight="1">
      <c r="A19" s="287" t="s">
        <v>135</v>
      </c>
      <c r="B19" s="271">
        <v>3315</v>
      </c>
      <c r="C19" s="272">
        <v>3307</v>
      </c>
      <c r="D19" s="271">
        <v>0</v>
      </c>
      <c r="E19" s="272">
        <v>0</v>
      </c>
      <c r="F19" s="271">
        <v>3315</v>
      </c>
      <c r="G19" s="272">
        <v>3307</v>
      </c>
      <c r="H19" s="271">
        <v>0</v>
      </c>
      <c r="I19" s="272">
        <v>0</v>
      </c>
      <c r="J19" s="271">
        <v>0</v>
      </c>
      <c r="K19" s="274">
        <v>0</v>
      </c>
      <c r="O19" s="277"/>
      <c r="P19" s="320"/>
    </row>
    <row r="20" spans="1:16" ht="15.95" customHeight="1">
      <c r="A20" s="287" t="s">
        <v>134</v>
      </c>
      <c r="B20" s="271">
        <v>810</v>
      </c>
      <c r="C20" s="272">
        <v>811</v>
      </c>
      <c r="D20" s="271">
        <v>0</v>
      </c>
      <c r="E20" s="272">
        <v>0</v>
      </c>
      <c r="F20" s="271">
        <v>810</v>
      </c>
      <c r="G20" s="272">
        <v>811</v>
      </c>
      <c r="H20" s="271">
        <v>0</v>
      </c>
      <c r="I20" s="272">
        <v>0</v>
      </c>
      <c r="J20" s="271">
        <v>0</v>
      </c>
      <c r="K20" s="274">
        <v>0</v>
      </c>
      <c r="O20" s="277"/>
      <c r="P20" s="320"/>
    </row>
    <row r="21" spans="1:16" ht="15.95" customHeight="1">
      <c r="A21" s="325" t="s">
        <v>133</v>
      </c>
      <c r="B21" s="279">
        <v>1588</v>
      </c>
      <c r="C21" s="280">
        <v>1620</v>
      </c>
      <c r="D21" s="279">
        <v>0</v>
      </c>
      <c r="E21" s="280">
        <v>0</v>
      </c>
      <c r="F21" s="279">
        <v>1588</v>
      </c>
      <c r="G21" s="280">
        <v>1620</v>
      </c>
      <c r="H21" s="279">
        <v>0</v>
      </c>
      <c r="I21" s="280">
        <v>0</v>
      </c>
      <c r="J21" s="279">
        <v>0</v>
      </c>
      <c r="K21" s="282">
        <v>0</v>
      </c>
      <c r="O21" s="277"/>
      <c r="P21" s="320"/>
    </row>
    <row r="22" spans="1:16" s="290" customFormat="1" ht="15.95" customHeight="1">
      <c r="A22" s="321" t="s">
        <v>132</v>
      </c>
      <c r="B22" s="322">
        <v>111551</v>
      </c>
      <c r="C22" s="323">
        <v>89031</v>
      </c>
      <c r="D22" s="322">
        <v>0</v>
      </c>
      <c r="E22" s="323">
        <v>0</v>
      </c>
      <c r="F22" s="322">
        <v>111551</v>
      </c>
      <c r="G22" s="323">
        <v>89031</v>
      </c>
      <c r="H22" s="322">
        <v>0</v>
      </c>
      <c r="I22" s="323">
        <v>0</v>
      </c>
      <c r="J22" s="322">
        <v>0</v>
      </c>
      <c r="K22" s="896">
        <v>0</v>
      </c>
      <c r="N22" s="324"/>
      <c r="O22" s="277"/>
      <c r="P22" s="320"/>
    </row>
    <row r="23" spans="1:16" ht="15.95" customHeight="1">
      <c r="A23" s="264" t="s">
        <v>131</v>
      </c>
      <c r="B23" s="271">
        <v>27257</v>
      </c>
      <c r="C23" s="272">
        <v>32038</v>
      </c>
      <c r="D23" s="271">
        <v>27257</v>
      </c>
      <c r="E23" s="272">
        <v>32038</v>
      </c>
      <c r="F23" s="271">
        <v>0</v>
      </c>
      <c r="G23" s="272">
        <v>0</v>
      </c>
      <c r="H23" s="271">
        <v>0</v>
      </c>
      <c r="I23" s="272">
        <v>0</v>
      </c>
      <c r="J23" s="271">
        <v>0</v>
      </c>
      <c r="K23" s="274">
        <v>0</v>
      </c>
      <c r="O23" s="277"/>
      <c r="P23" s="320"/>
    </row>
    <row r="24" spans="1:16" ht="15.95" customHeight="1">
      <c r="A24" s="268" t="s">
        <v>130</v>
      </c>
      <c r="B24" s="279">
        <v>474320</v>
      </c>
      <c r="C24" s="280">
        <v>478041</v>
      </c>
      <c r="D24" s="279">
        <v>474783</v>
      </c>
      <c r="E24" s="280">
        <v>478692</v>
      </c>
      <c r="F24" s="279">
        <v>5769</v>
      </c>
      <c r="G24" s="280">
        <v>4962</v>
      </c>
      <c r="H24" s="279">
        <v>0</v>
      </c>
      <c r="I24" s="280">
        <v>0</v>
      </c>
      <c r="J24" s="279">
        <v>-6232</v>
      </c>
      <c r="K24" s="282">
        <v>-5613</v>
      </c>
      <c r="O24" s="277"/>
      <c r="P24" s="320"/>
    </row>
    <row r="25" spans="1:16" ht="15.95" customHeight="1">
      <c r="A25" s="284" t="s">
        <v>129</v>
      </c>
      <c r="B25" s="271"/>
      <c r="C25" s="272"/>
      <c r="D25" s="271"/>
      <c r="E25" s="272"/>
      <c r="F25" s="271"/>
      <c r="G25" s="272"/>
      <c r="H25" s="271"/>
      <c r="I25" s="272"/>
      <c r="J25" s="271">
        <v>0</v>
      </c>
      <c r="K25" s="274">
        <v>0</v>
      </c>
      <c r="O25" s="277"/>
      <c r="P25" s="320"/>
    </row>
    <row r="26" spans="1:16" ht="15.95" customHeight="1">
      <c r="A26" s="326" t="s">
        <v>128</v>
      </c>
      <c r="B26" s="271">
        <v>73491</v>
      </c>
      <c r="C26" s="272">
        <v>79730</v>
      </c>
      <c r="D26" s="271">
        <v>73491</v>
      </c>
      <c r="E26" s="272">
        <v>79730</v>
      </c>
      <c r="F26" s="271">
        <v>0</v>
      </c>
      <c r="G26" s="272">
        <v>0</v>
      </c>
      <c r="H26" s="271">
        <v>0</v>
      </c>
      <c r="I26" s="272">
        <v>0</v>
      </c>
      <c r="J26" s="271">
        <v>0</v>
      </c>
      <c r="K26" s="274">
        <v>0</v>
      </c>
      <c r="O26" s="277"/>
      <c r="P26" s="320"/>
    </row>
    <row r="27" spans="1:16" ht="15.95" customHeight="1">
      <c r="A27" s="326" t="s">
        <v>127</v>
      </c>
      <c r="B27" s="271">
        <v>11156</v>
      </c>
      <c r="C27" s="272">
        <v>11552</v>
      </c>
      <c r="D27" s="271">
        <v>9676</v>
      </c>
      <c r="E27" s="272">
        <v>11099</v>
      </c>
      <c r="F27" s="271">
        <v>1843</v>
      </c>
      <c r="G27" s="272">
        <v>719</v>
      </c>
      <c r="H27" s="271">
        <v>0</v>
      </c>
      <c r="I27" s="272">
        <v>0</v>
      </c>
      <c r="J27" s="271">
        <v>-363</v>
      </c>
      <c r="K27" s="274">
        <v>-266</v>
      </c>
      <c r="O27" s="277"/>
      <c r="P27" s="320"/>
    </row>
    <row r="28" spans="1:16" ht="15.95" customHeight="1">
      <c r="A28" s="326" t="s">
        <v>126</v>
      </c>
      <c r="B28" s="271">
        <v>13855</v>
      </c>
      <c r="C28" s="272">
        <v>12866</v>
      </c>
      <c r="D28" s="271">
        <v>13855</v>
      </c>
      <c r="E28" s="272">
        <v>12866</v>
      </c>
      <c r="F28" s="271">
        <v>0</v>
      </c>
      <c r="G28" s="272">
        <v>0</v>
      </c>
      <c r="H28" s="271">
        <v>0</v>
      </c>
      <c r="I28" s="272">
        <v>0</v>
      </c>
      <c r="J28" s="271">
        <v>0</v>
      </c>
      <c r="K28" s="274">
        <v>0</v>
      </c>
      <c r="O28" s="277"/>
      <c r="P28" s="320"/>
    </row>
    <row r="29" spans="1:16" s="290" customFormat="1" ht="15.95" customHeight="1">
      <c r="A29" s="327" t="s">
        <v>125</v>
      </c>
      <c r="B29" s="328">
        <v>146142</v>
      </c>
      <c r="C29" s="329">
        <v>191160</v>
      </c>
      <c r="D29" s="328">
        <v>0</v>
      </c>
      <c r="E29" s="329">
        <v>0</v>
      </c>
      <c r="F29" s="328">
        <v>466</v>
      </c>
      <c r="G29" s="329">
        <v>45200</v>
      </c>
      <c r="H29" s="328">
        <v>145608</v>
      </c>
      <c r="I29" s="329">
        <v>145873</v>
      </c>
      <c r="J29" s="328">
        <v>68</v>
      </c>
      <c r="K29" s="897">
        <v>87</v>
      </c>
      <c r="N29" s="324"/>
      <c r="O29" s="277"/>
      <c r="P29" s="320"/>
    </row>
    <row r="30" spans="1:16" ht="15.95" customHeight="1">
      <c r="A30" s="284" t="s">
        <v>124</v>
      </c>
      <c r="B30" s="271"/>
      <c r="C30" s="272"/>
      <c r="D30" s="271"/>
      <c r="E30" s="272"/>
      <c r="F30" s="271"/>
      <c r="G30" s="272"/>
      <c r="H30" s="271"/>
      <c r="I30" s="272"/>
      <c r="J30" s="271">
        <v>0</v>
      </c>
      <c r="K30" s="274">
        <v>0</v>
      </c>
      <c r="O30" s="277"/>
      <c r="P30" s="320"/>
    </row>
    <row r="31" spans="1:16" ht="15.95" customHeight="1">
      <c r="A31" s="326" t="s">
        <v>123</v>
      </c>
      <c r="B31" s="271">
        <v>1056</v>
      </c>
      <c r="C31" s="272">
        <v>1257</v>
      </c>
      <c r="D31" s="271">
        <v>340</v>
      </c>
      <c r="E31" s="272">
        <v>519</v>
      </c>
      <c r="F31" s="271">
        <v>1086</v>
      </c>
      <c r="G31" s="272">
        <v>1093</v>
      </c>
      <c r="H31" s="271">
        <v>0</v>
      </c>
      <c r="I31" s="272">
        <v>0</v>
      </c>
      <c r="J31" s="271">
        <v>-370</v>
      </c>
      <c r="K31" s="274">
        <v>-355</v>
      </c>
      <c r="O31" s="277"/>
      <c r="P31" s="320"/>
    </row>
    <row r="32" spans="1:16" ht="15.95" customHeight="1">
      <c r="A32" s="326" t="s">
        <v>2</v>
      </c>
      <c r="B32" s="271">
        <v>20632</v>
      </c>
      <c r="C32" s="272">
        <v>20723</v>
      </c>
      <c r="D32" s="271">
        <v>17407</v>
      </c>
      <c r="E32" s="272">
        <v>16556</v>
      </c>
      <c r="F32" s="271">
        <v>3411</v>
      </c>
      <c r="G32" s="272">
        <v>3590</v>
      </c>
      <c r="H32" s="271">
        <v>0</v>
      </c>
      <c r="I32" s="272">
        <v>0</v>
      </c>
      <c r="J32" s="271">
        <v>-186</v>
      </c>
      <c r="K32" s="274">
        <v>577</v>
      </c>
      <c r="O32" s="277"/>
      <c r="P32" s="320"/>
    </row>
    <row r="33" spans="1:16382" s="290" customFormat="1" ht="15.95" customHeight="1">
      <c r="A33" s="330" t="s">
        <v>122</v>
      </c>
      <c r="B33" s="322">
        <v>1027781</v>
      </c>
      <c r="C33" s="323">
        <v>1075424</v>
      </c>
      <c r="D33" s="322">
        <v>753883</v>
      </c>
      <c r="E33" s="323">
        <v>779815</v>
      </c>
      <c r="F33" s="322">
        <v>131835</v>
      </c>
      <c r="G33" s="323">
        <v>152435</v>
      </c>
      <c r="H33" s="322">
        <v>145608</v>
      </c>
      <c r="I33" s="323">
        <v>145873</v>
      </c>
      <c r="J33" s="322">
        <v>-3545</v>
      </c>
      <c r="K33" s="896">
        <v>-2699</v>
      </c>
      <c r="N33" s="324"/>
      <c r="O33" s="277"/>
      <c r="P33" s="320"/>
    </row>
    <row r="34" spans="1:16382" s="290" customFormat="1" ht="15.95" customHeight="1">
      <c r="A34" s="331" t="s">
        <v>121</v>
      </c>
      <c r="B34" s="332">
        <v>1080624</v>
      </c>
      <c r="C34" s="333">
        <v>1131175</v>
      </c>
      <c r="D34" s="332">
        <v>787644</v>
      </c>
      <c r="E34" s="333">
        <v>815808</v>
      </c>
      <c r="F34" s="332">
        <v>146194</v>
      </c>
      <c r="G34" s="333">
        <v>167473</v>
      </c>
      <c r="H34" s="332">
        <v>155499</v>
      </c>
      <c r="I34" s="333">
        <v>155724</v>
      </c>
      <c r="J34" s="332">
        <v>-8713</v>
      </c>
      <c r="K34" s="898">
        <v>-7830</v>
      </c>
      <c r="N34" s="324"/>
      <c r="O34" s="277"/>
      <c r="P34" s="320"/>
    </row>
    <row r="35" spans="1:16382" ht="13.5" customHeight="1">
      <c r="A35" s="314"/>
      <c r="B35" s="334"/>
      <c r="C35" s="315"/>
      <c r="D35" s="315"/>
      <c r="E35" s="315"/>
      <c r="F35" s="315"/>
      <c r="G35" s="315"/>
      <c r="H35" s="315"/>
      <c r="I35" s="315"/>
    </row>
    <row r="36" spans="1:16382" ht="13.5" customHeight="1">
      <c r="A36" s="266"/>
      <c r="B36" s="941"/>
      <c r="C36" s="941"/>
      <c r="D36" s="316"/>
      <c r="E36" s="316"/>
      <c r="F36" s="941"/>
      <c r="G36" s="941"/>
      <c r="H36" s="941"/>
      <c r="I36" s="941"/>
    </row>
    <row r="37" spans="1:16382" ht="13.5" customHeight="1">
      <c r="A37" s="266"/>
      <c r="B37" s="941"/>
      <c r="C37" s="941"/>
      <c r="D37" s="316"/>
      <c r="E37" s="316"/>
      <c r="F37" s="941"/>
      <c r="G37" s="941"/>
      <c r="H37" s="941"/>
      <c r="I37" s="941"/>
    </row>
    <row r="38" spans="1:16382" ht="13.5" customHeight="1">
      <c r="A38" s="266"/>
      <c r="B38" s="941"/>
      <c r="C38" s="941"/>
      <c r="D38" s="316"/>
      <c r="E38" s="316"/>
      <c r="F38" s="941"/>
      <c r="G38" s="941"/>
      <c r="H38" s="941"/>
      <c r="I38" s="941"/>
      <c r="J38" s="266"/>
      <c r="K38" s="853"/>
      <c r="L38" s="316"/>
      <c r="M38" s="941"/>
      <c r="N38" s="941"/>
      <c r="O38" s="941"/>
      <c r="P38" s="941"/>
      <c r="Q38" s="266"/>
      <c r="R38" s="941"/>
      <c r="S38" s="941"/>
      <c r="T38" s="316"/>
      <c r="U38" s="316"/>
      <c r="V38" s="941"/>
      <c r="W38" s="941"/>
      <c r="X38" s="941"/>
      <c r="Y38" s="941"/>
      <c r="Z38" s="266"/>
      <c r="AA38" s="941"/>
      <c r="AB38" s="941"/>
      <c r="AC38" s="316"/>
      <c r="AD38" s="316"/>
      <c r="AE38" s="941"/>
      <c r="AF38" s="941"/>
      <c r="AG38" s="941"/>
      <c r="AH38" s="941"/>
      <c r="AI38" s="266"/>
      <c r="AJ38" s="941"/>
      <c r="AK38" s="941"/>
      <c r="AL38" s="316"/>
      <c r="AM38" s="316"/>
      <c r="AN38" s="941"/>
      <c r="AO38" s="941"/>
      <c r="AP38" s="941"/>
      <c r="AQ38" s="941"/>
      <c r="AR38" s="266"/>
      <c r="AS38" s="941"/>
      <c r="AT38" s="941"/>
      <c r="AU38" s="316"/>
      <c r="AV38" s="316"/>
      <c r="AW38" s="941"/>
      <c r="AX38" s="941"/>
      <c r="AY38" s="941"/>
      <c r="AZ38" s="941"/>
      <c r="BA38" s="266"/>
      <c r="BB38" s="941"/>
      <c r="BC38" s="941"/>
      <c r="BD38" s="316"/>
      <c r="BE38" s="316"/>
      <c r="BF38" s="941"/>
      <c r="BG38" s="941"/>
      <c r="BH38" s="941"/>
      <c r="BI38" s="941"/>
      <c r="BJ38" s="266"/>
      <c r="BK38" s="941"/>
      <c r="BL38" s="941"/>
      <c r="BM38" s="316"/>
      <c r="BN38" s="316"/>
      <c r="BO38" s="941"/>
      <c r="BP38" s="941"/>
      <c r="BQ38" s="941"/>
      <c r="BR38" s="941"/>
      <c r="BS38" s="266"/>
      <c r="BT38" s="941"/>
      <c r="BU38" s="941"/>
      <c r="BV38" s="316"/>
      <c r="BW38" s="316"/>
      <c r="BX38" s="941"/>
      <c r="BY38" s="941"/>
      <c r="BZ38" s="941"/>
      <c r="CA38" s="941"/>
      <c r="CB38" s="266"/>
      <c r="CC38" s="941"/>
      <c r="CD38" s="941"/>
      <c r="CE38" s="316"/>
      <c r="CF38" s="316"/>
      <c r="CG38" s="941"/>
      <c r="CH38" s="941"/>
      <c r="CI38" s="941"/>
      <c r="CJ38" s="941"/>
      <c r="CK38" s="266"/>
      <c r="CL38" s="941"/>
      <c r="CM38" s="941"/>
      <c r="CN38" s="316"/>
      <c r="CO38" s="316"/>
      <c r="CP38" s="941"/>
      <c r="CQ38" s="941"/>
      <c r="CR38" s="941"/>
      <c r="CS38" s="941"/>
      <c r="CT38" s="266"/>
      <c r="CU38" s="941"/>
      <c r="CV38" s="941"/>
      <c r="CW38" s="316"/>
      <c r="CX38" s="316"/>
      <c r="CY38" s="941"/>
      <c r="CZ38" s="941"/>
      <c r="DA38" s="941"/>
      <c r="DB38" s="941"/>
      <c r="DC38" s="266"/>
      <c r="DD38" s="941"/>
      <c r="DE38" s="941"/>
      <c r="DF38" s="316"/>
      <c r="DG38" s="316"/>
      <c r="DH38" s="941"/>
      <c r="DI38" s="941"/>
      <c r="DJ38" s="941"/>
      <c r="DK38" s="941"/>
      <c r="DL38" s="266"/>
      <c r="DM38" s="941"/>
      <c r="DN38" s="941"/>
      <c r="DO38" s="316"/>
      <c r="DP38" s="316"/>
      <c r="DQ38" s="941"/>
      <c r="DR38" s="941"/>
      <c r="DS38" s="941"/>
      <c r="DT38" s="941"/>
      <c r="DU38" s="266"/>
      <c r="DV38" s="941"/>
      <c r="DW38" s="941"/>
      <c r="DX38" s="316"/>
      <c r="DY38" s="316"/>
      <c r="DZ38" s="941"/>
      <c r="EA38" s="941"/>
      <c r="EB38" s="941"/>
      <c r="EC38" s="941"/>
      <c r="ED38" s="266"/>
      <c r="EE38" s="941"/>
      <c r="EF38" s="941"/>
      <c r="EG38" s="316"/>
      <c r="EH38" s="316"/>
      <c r="EI38" s="941"/>
      <c r="EJ38" s="941"/>
      <c r="EK38" s="941"/>
      <c r="EL38" s="941"/>
      <c r="EM38" s="266"/>
      <c r="EN38" s="941"/>
      <c r="EO38" s="941"/>
      <c r="EP38" s="316"/>
      <c r="EQ38" s="316"/>
      <c r="ER38" s="941"/>
      <c r="ES38" s="941"/>
      <c r="ET38" s="941"/>
      <c r="EU38" s="941"/>
      <c r="EV38" s="266"/>
      <c r="EW38" s="941"/>
      <c r="EX38" s="941"/>
      <c r="EY38" s="316"/>
      <c r="EZ38" s="316"/>
      <c r="FA38" s="941"/>
      <c r="FB38" s="941"/>
      <c r="FC38" s="941"/>
      <c r="FD38" s="941"/>
      <c r="FE38" s="266"/>
      <c r="FF38" s="941"/>
      <c r="FG38" s="941"/>
      <c r="FH38" s="316"/>
      <c r="FI38" s="316"/>
      <c r="FJ38" s="941"/>
      <c r="FK38" s="941"/>
      <c r="FL38" s="941"/>
      <c r="FM38" s="941"/>
      <c r="FN38" s="266"/>
      <c r="FO38" s="941"/>
      <c r="FP38" s="941"/>
      <c r="FQ38" s="316"/>
      <c r="FR38" s="316"/>
      <c r="FS38" s="941"/>
      <c r="FT38" s="941"/>
      <c r="FU38" s="941"/>
      <c r="FV38" s="941"/>
      <c r="FW38" s="266"/>
      <c r="FX38" s="941"/>
      <c r="FY38" s="941"/>
      <c r="FZ38" s="316"/>
      <c r="GA38" s="316"/>
      <c r="GB38" s="941"/>
      <c r="GC38" s="941"/>
      <c r="GD38" s="941"/>
      <c r="GE38" s="941"/>
      <c r="GF38" s="266"/>
      <c r="GG38" s="941"/>
      <c r="GH38" s="941"/>
      <c r="GI38" s="316"/>
      <c r="GJ38" s="316"/>
      <c r="GK38" s="941"/>
      <c r="GL38" s="941"/>
      <c r="GM38" s="941"/>
      <c r="GN38" s="941"/>
      <c r="GO38" s="266"/>
      <c r="GP38" s="941"/>
      <c r="GQ38" s="941"/>
      <c r="GR38" s="316"/>
      <c r="GS38" s="316"/>
      <c r="GT38" s="941"/>
      <c r="GU38" s="941"/>
      <c r="GV38" s="941"/>
      <c r="GW38" s="941"/>
      <c r="GX38" s="266"/>
      <c r="GY38" s="941"/>
      <c r="GZ38" s="941"/>
      <c r="HA38" s="316"/>
      <c r="HB38" s="316"/>
      <c r="HC38" s="941"/>
      <c r="HD38" s="941"/>
      <c r="HE38" s="941"/>
      <c r="HF38" s="941"/>
      <c r="HG38" s="266"/>
      <c r="HH38" s="941"/>
      <c r="HI38" s="941"/>
      <c r="HJ38" s="316"/>
      <c r="HK38" s="316"/>
      <c r="HL38" s="941"/>
      <c r="HM38" s="941"/>
      <c r="HN38" s="941"/>
      <c r="HO38" s="941"/>
      <c r="HP38" s="266"/>
      <c r="HQ38" s="941"/>
      <c r="HR38" s="941"/>
      <c r="HS38" s="316"/>
      <c r="HT38" s="316"/>
      <c r="HU38" s="941"/>
      <c r="HV38" s="941"/>
      <c r="HW38" s="941"/>
      <c r="HX38" s="941"/>
      <c r="HY38" s="266"/>
      <c r="HZ38" s="941"/>
      <c r="IA38" s="941"/>
      <c r="IB38" s="316"/>
      <c r="IC38" s="316"/>
      <c r="ID38" s="941"/>
      <c r="IE38" s="941"/>
      <c r="IF38" s="941"/>
      <c r="IG38" s="941"/>
      <c r="IH38" s="266"/>
      <c r="II38" s="941"/>
      <c r="IJ38" s="941"/>
      <c r="IK38" s="316"/>
      <c r="IL38" s="316"/>
      <c r="IM38" s="941"/>
      <c r="IN38" s="941"/>
      <c r="IO38" s="941"/>
      <c r="IP38" s="941"/>
      <c r="IQ38" s="266"/>
      <c r="IR38" s="941"/>
      <c r="IS38" s="941"/>
      <c r="IT38" s="316"/>
      <c r="IU38" s="316"/>
      <c r="IV38" s="941"/>
      <c r="IW38" s="941"/>
      <c r="IX38" s="941"/>
      <c r="IY38" s="941"/>
      <c r="IZ38" s="266"/>
      <c r="JA38" s="941"/>
      <c r="JB38" s="941"/>
      <c r="JC38" s="316"/>
      <c r="JD38" s="316"/>
      <c r="JE38" s="941"/>
      <c r="JF38" s="941"/>
      <c r="JG38" s="941"/>
      <c r="JH38" s="941"/>
      <c r="JI38" s="266"/>
      <c r="JJ38" s="941"/>
      <c r="JK38" s="941"/>
      <c r="JL38" s="316"/>
      <c r="JM38" s="316"/>
      <c r="JN38" s="941"/>
      <c r="JO38" s="941"/>
      <c r="JP38" s="941"/>
      <c r="JQ38" s="941"/>
      <c r="JR38" s="266"/>
      <c r="JS38" s="941"/>
      <c r="JT38" s="941"/>
      <c r="JU38" s="316"/>
      <c r="JV38" s="316"/>
      <c r="JW38" s="941"/>
      <c r="JX38" s="941"/>
      <c r="JY38" s="941"/>
      <c r="JZ38" s="941"/>
      <c r="KA38" s="266"/>
      <c r="KB38" s="941"/>
      <c r="KC38" s="941"/>
      <c r="KD38" s="316"/>
      <c r="KE38" s="316"/>
      <c r="KF38" s="941"/>
      <c r="KG38" s="941"/>
      <c r="KH38" s="941"/>
      <c r="KI38" s="941"/>
      <c r="KJ38" s="266"/>
      <c r="KK38" s="941"/>
      <c r="KL38" s="941"/>
      <c r="KM38" s="316"/>
      <c r="KN38" s="316"/>
      <c r="KO38" s="941"/>
      <c r="KP38" s="941"/>
      <c r="KQ38" s="941"/>
      <c r="KR38" s="941"/>
      <c r="KS38" s="266"/>
      <c r="KT38" s="941"/>
      <c r="KU38" s="941"/>
      <c r="KV38" s="316"/>
      <c r="KW38" s="316"/>
      <c r="KX38" s="941"/>
      <c r="KY38" s="941"/>
      <c r="KZ38" s="941"/>
      <c r="LA38" s="941"/>
      <c r="LB38" s="266"/>
      <c r="LC38" s="941"/>
      <c r="LD38" s="941"/>
      <c r="LE38" s="316"/>
      <c r="LF38" s="316"/>
      <c r="LG38" s="941"/>
      <c r="LH38" s="941"/>
      <c r="LI38" s="941"/>
      <c r="LJ38" s="941"/>
      <c r="LK38" s="266"/>
      <c r="LL38" s="941"/>
      <c r="LM38" s="941"/>
      <c r="LN38" s="316"/>
      <c r="LO38" s="316"/>
      <c r="LP38" s="941"/>
      <c r="LQ38" s="941"/>
      <c r="LR38" s="941"/>
      <c r="LS38" s="941"/>
      <c r="LT38" s="266"/>
      <c r="LU38" s="941"/>
      <c r="LV38" s="941"/>
      <c r="LW38" s="316"/>
      <c r="LX38" s="316"/>
      <c r="LY38" s="941"/>
      <c r="LZ38" s="941"/>
      <c r="MA38" s="941"/>
      <c r="MB38" s="941"/>
      <c r="MC38" s="266"/>
      <c r="MD38" s="941"/>
      <c r="ME38" s="941"/>
      <c r="MF38" s="316"/>
      <c r="MG38" s="316"/>
      <c r="MH38" s="941"/>
      <c r="MI38" s="941"/>
      <c r="MJ38" s="941"/>
      <c r="MK38" s="941"/>
      <c r="ML38" s="266"/>
      <c r="MM38" s="941"/>
      <c r="MN38" s="941"/>
      <c r="MO38" s="316"/>
      <c r="MP38" s="316"/>
      <c r="MQ38" s="941"/>
      <c r="MR38" s="941"/>
      <c r="MS38" s="941"/>
      <c r="MT38" s="941"/>
      <c r="MU38" s="266"/>
      <c r="MV38" s="941"/>
      <c r="MW38" s="941"/>
      <c r="MX38" s="316"/>
      <c r="MY38" s="316"/>
      <c r="MZ38" s="941"/>
      <c r="NA38" s="941"/>
      <c r="NB38" s="941"/>
      <c r="NC38" s="941"/>
      <c r="ND38" s="266"/>
      <c r="NE38" s="941"/>
      <c r="NF38" s="941"/>
      <c r="NG38" s="316"/>
      <c r="NH38" s="316"/>
      <c r="NI38" s="941"/>
      <c r="NJ38" s="941"/>
      <c r="NK38" s="941"/>
      <c r="NL38" s="941"/>
      <c r="NM38" s="266"/>
      <c r="NN38" s="941"/>
      <c r="NO38" s="941"/>
      <c r="NP38" s="316"/>
      <c r="NQ38" s="316"/>
      <c r="NR38" s="941"/>
      <c r="NS38" s="941"/>
      <c r="NT38" s="941"/>
      <c r="NU38" s="941"/>
      <c r="NV38" s="266"/>
      <c r="NW38" s="941"/>
      <c r="NX38" s="941"/>
      <c r="NY38" s="316"/>
      <c r="NZ38" s="316"/>
      <c r="OA38" s="941"/>
      <c r="OB38" s="941"/>
      <c r="OC38" s="941"/>
      <c r="OD38" s="941"/>
      <c r="OE38" s="266"/>
      <c r="OF38" s="941"/>
      <c r="OG38" s="941"/>
      <c r="OH38" s="316"/>
      <c r="OI38" s="316"/>
      <c r="OJ38" s="941"/>
      <c r="OK38" s="941"/>
      <c r="OL38" s="941"/>
      <c r="OM38" s="941"/>
      <c r="ON38" s="266"/>
      <c r="OO38" s="941"/>
      <c r="OP38" s="941"/>
      <c r="OQ38" s="316"/>
      <c r="OR38" s="316"/>
      <c r="OS38" s="941"/>
      <c r="OT38" s="941"/>
      <c r="OU38" s="941"/>
      <c r="OV38" s="941"/>
      <c r="OW38" s="266"/>
      <c r="OX38" s="941"/>
      <c r="OY38" s="941"/>
      <c r="OZ38" s="316"/>
      <c r="PA38" s="316"/>
      <c r="PB38" s="941"/>
      <c r="PC38" s="941"/>
      <c r="PD38" s="941"/>
      <c r="PE38" s="941"/>
      <c r="PF38" s="266"/>
      <c r="PG38" s="941"/>
      <c r="PH38" s="941"/>
      <c r="PI38" s="316"/>
      <c r="PJ38" s="316"/>
      <c r="PK38" s="941"/>
      <c r="PL38" s="941"/>
      <c r="PM38" s="941"/>
      <c r="PN38" s="941"/>
      <c r="PO38" s="266"/>
      <c r="PP38" s="941"/>
      <c r="PQ38" s="941"/>
      <c r="PR38" s="316"/>
      <c r="PS38" s="316"/>
      <c r="PT38" s="941"/>
      <c r="PU38" s="941"/>
      <c r="PV38" s="941"/>
      <c r="PW38" s="941"/>
      <c r="PX38" s="266"/>
      <c r="PY38" s="941"/>
      <c r="PZ38" s="941"/>
      <c r="QA38" s="316"/>
      <c r="QB38" s="316"/>
      <c r="QC38" s="941"/>
      <c r="QD38" s="941"/>
      <c r="QE38" s="941"/>
      <c r="QF38" s="941"/>
      <c r="QG38" s="266"/>
      <c r="QH38" s="941"/>
      <c r="QI38" s="941"/>
      <c r="QJ38" s="316"/>
      <c r="QK38" s="316"/>
      <c r="QL38" s="941"/>
      <c r="QM38" s="941"/>
      <c r="QN38" s="941"/>
      <c r="QO38" s="941"/>
      <c r="QP38" s="266"/>
      <c r="QQ38" s="941"/>
      <c r="QR38" s="941"/>
      <c r="QS38" s="316"/>
      <c r="QT38" s="316"/>
      <c r="QU38" s="941"/>
      <c r="QV38" s="941"/>
      <c r="QW38" s="941"/>
      <c r="QX38" s="941"/>
      <c r="QY38" s="266"/>
      <c r="QZ38" s="941"/>
      <c r="RA38" s="941"/>
      <c r="RB38" s="316"/>
      <c r="RC38" s="316"/>
      <c r="RD38" s="941"/>
      <c r="RE38" s="941"/>
      <c r="RF38" s="941"/>
      <c r="RG38" s="941"/>
      <c r="RH38" s="266"/>
      <c r="RI38" s="941"/>
      <c r="RJ38" s="941"/>
      <c r="RK38" s="316"/>
      <c r="RL38" s="316"/>
      <c r="RM38" s="941"/>
      <c r="RN38" s="941"/>
      <c r="RO38" s="941"/>
      <c r="RP38" s="941"/>
      <c r="RQ38" s="266"/>
      <c r="RR38" s="941"/>
      <c r="RS38" s="941"/>
      <c r="RT38" s="316"/>
      <c r="RU38" s="316"/>
      <c r="RV38" s="941"/>
      <c r="RW38" s="941"/>
      <c r="RX38" s="941"/>
      <c r="RY38" s="941"/>
      <c r="RZ38" s="266"/>
      <c r="SA38" s="941"/>
      <c r="SB38" s="941"/>
      <c r="SC38" s="316"/>
      <c r="SD38" s="316"/>
      <c r="SE38" s="941"/>
      <c r="SF38" s="941"/>
      <c r="SG38" s="941"/>
      <c r="SH38" s="941"/>
      <c r="SI38" s="266"/>
      <c r="SJ38" s="941"/>
      <c r="SK38" s="941"/>
      <c r="SL38" s="316"/>
      <c r="SM38" s="316"/>
      <c r="SN38" s="941"/>
      <c r="SO38" s="941"/>
      <c r="SP38" s="941"/>
      <c r="SQ38" s="941"/>
      <c r="SR38" s="266"/>
      <c r="SS38" s="941"/>
      <c r="ST38" s="941"/>
      <c r="SU38" s="316"/>
      <c r="SV38" s="316"/>
      <c r="SW38" s="941"/>
      <c r="SX38" s="941"/>
      <c r="SY38" s="941"/>
      <c r="SZ38" s="941"/>
      <c r="TA38" s="266"/>
      <c r="TB38" s="941"/>
      <c r="TC38" s="941"/>
      <c r="TD38" s="316"/>
      <c r="TE38" s="316"/>
      <c r="TF38" s="941"/>
      <c r="TG38" s="941"/>
      <c r="TH38" s="941"/>
      <c r="TI38" s="941"/>
      <c r="TJ38" s="266"/>
      <c r="TK38" s="941"/>
      <c r="TL38" s="941"/>
      <c r="TM38" s="316"/>
      <c r="TN38" s="316"/>
      <c r="TO38" s="941"/>
      <c r="TP38" s="941"/>
      <c r="TQ38" s="941"/>
      <c r="TR38" s="941"/>
      <c r="TS38" s="266"/>
      <c r="TT38" s="941"/>
      <c r="TU38" s="941"/>
      <c r="TV38" s="316"/>
      <c r="TW38" s="316"/>
      <c r="TX38" s="941"/>
      <c r="TY38" s="941"/>
      <c r="TZ38" s="941"/>
      <c r="UA38" s="941"/>
      <c r="UB38" s="266"/>
      <c r="UC38" s="941"/>
      <c r="UD38" s="941"/>
      <c r="UE38" s="316"/>
      <c r="UF38" s="316"/>
      <c r="UG38" s="941"/>
      <c r="UH38" s="941"/>
      <c r="UI38" s="941"/>
      <c r="UJ38" s="941"/>
      <c r="UK38" s="266"/>
      <c r="UL38" s="941"/>
      <c r="UM38" s="941"/>
      <c r="UN38" s="316"/>
      <c r="UO38" s="316"/>
      <c r="UP38" s="941"/>
      <c r="UQ38" s="941"/>
      <c r="UR38" s="941"/>
      <c r="US38" s="941"/>
      <c r="UT38" s="266"/>
      <c r="UU38" s="941"/>
      <c r="UV38" s="941"/>
      <c r="UW38" s="316"/>
      <c r="UX38" s="316"/>
      <c r="UY38" s="941"/>
      <c r="UZ38" s="941"/>
      <c r="VA38" s="941"/>
      <c r="VB38" s="941"/>
      <c r="VC38" s="266"/>
      <c r="VD38" s="941"/>
      <c r="VE38" s="941"/>
      <c r="VF38" s="316"/>
      <c r="VG38" s="316"/>
      <c r="VH38" s="941"/>
      <c r="VI38" s="941"/>
      <c r="VJ38" s="941"/>
      <c r="VK38" s="941"/>
      <c r="VL38" s="266"/>
      <c r="VM38" s="941"/>
      <c r="VN38" s="941"/>
      <c r="VO38" s="316"/>
      <c r="VP38" s="316"/>
      <c r="VQ38" s="941"/>
      <c r="VR38" s="941"/>
      <c r="VS38" s="941"/>
      <c r="VT38" s="941"/>
      <c r="VU38" s="266"/>
      <c r="VV38" s="941"/>
      <c r="VW38" s="941"/>
      <c r="VX38" s="316"/>
      <c r="VY38" s="316"/>
      <c r="VZ38" s="941"/>
      <c r="WA38" s="941"/>
      <c r="WB38" s="941"/>
      <c r="WC38" s="941"/>
      <c r="WD38" s="266"/>
      <c r="WE38" s="941"/>
      <c r="WF38" s="941"/>
      <c r="WG38" s="316"/>
      <c r="WH38" s="316"/>
      <c r="WI38" s="941"/>
      <c r="WJ38" s="941"/>
      <c r="WK38" s="941"/>
      <c r="WL38" s="941"/>
      <c r="WM38" s="266"/>
      <c r="WN38" s="941"/>
      <c r="WO38" s="941"/>
      <c r="WP38" s="316"/>
      <c r="WQ38" s="316"/>
      <c r="WR38" s="941"/>
      <c r="WS38" s="941"/>
      <c r="WT38" s="941"/>
      <c r="WU38" s="941"/>
      <c r="WV38" s="266"/>
      <c r="WW38" s="941"/>
      <c r="WX38" s="941"/>
      <c r="WY38" s="316"/>
      <c r="WZ38" s="316"/>
      <c r="XA38" s="941"/>
      <c r="XB38" s="941"/>
      <c r="XC38" s="941"/>
      <c r="XD38" s="941"/>
      <c r="XE38" s="266"/>
      <c r="XF38" s="941"/>
      <c r="XG38" s="941"/>
      <c r="XH38" s="316"/>
      <c r="XI38" s="316"/>
      <c r="XJ38" s="941"/>
      <c r="XK38" s="941"/>
      <c r="XL38" s="941"/>
      <c r="XM38" s="941"/>
      <c r="XN38" s="266"/>
      <c r="XO38" s="941"/>
      <c r="XP38" s="941"/>
      <c r="XQ38" s="316"/>
      <c r="XR38" s="316"/>
      <c r="XS38" s="941"/>
      <c r="XT38" s="941"/>
      <c r="XU38" s="941"/>
      <c r="XV38" s="941"/>
      <c r="XW38" s="266"/>
      <c r="XX38" s="941"/>
      <c r="XY38" s="941"/>
      <c r="XZ38" s="316"/>
      <c r="YA38" s="316"/>
      <c r="YB38" s="941"/>
      <c r="YC38" s="941"/>
      <c r="YD38" s="941"/>
      <c r="YE38" s="941"/>
      <c r="YF38" s="266"/>
      <c r="YG38" s="941"/>
      <c r="YH38" s="941"/>
      <c r="YI38" s="316"/>
      <c r="YJ38" s="316"/>
      <c r="YK38" s="941"/>
      <c r="YL38" s="941"/>
      <c r="YM38" s="941"/>
      <c r="YN38" s="941"/>
      <c r="YO38" s="266"/>
      <c r="YP38" s="941"/>
      <c r="YQ38" s="941"/>
      <c r="YR38" s="316"/>
      <c r="YS38" s="316"/>
      <c r="YT38" s="941"/>
      <c r="YU38" s="941"/>
      <c r="YV38" s="941"/>
      <c r="YW38" s="941"/>
      <c r="YX38" s="266"/>
      <c r="YY38" s="941"/>
      <c r="YZ38" s="941"/>
      <c r="ZA38" s="316"/>
      <c r="ZB38" s="316"/>
      <c r="ZC38" s="941"/>
      <c r="ZD38" s="941"/>
      <c r="ZE38" s="941"/>
      <c r="ZF38" s="941"/>
      <c r="ZG38" s="266"/>
      <c r="ZH38" s="941"/>
      <c r="ZI38" s="941"/>
      <c r="ZJ38" s="316"/>
      <c r="ZK38" s="316"/>
      <c r="ZL38" s="941"/>
      <c r="ZM38" s="941"/>
      <c r="ZN38" s="941"/>
      <c r="ZO38" s="941"/>
      <c r="ZP38" s="266"/>
      <c r="ZQ38" s="941"/>
      <c r="ZR38" s="941"/>
      <c r="ZS38" s="316"/>
      <c r="ZT38" s="316"/>
      <c r="ZU38" s="941"/>
      <c r="ZV38" s="941"/>
      <c r="ZW38" s="941"/>
      <c r="ZX38" s="941"/>
      <c r="ZY38" s="266"/>
      <c r="ZZ38" s="941"/>
      <c r="AAA38" s="941"/>
      <c r="AAB38" s="316"/>
      <c r="AAC38" s="316"/>
      <c r="AAD38" s="941"/>
      <c r="AAE38" s="941"/>
      <c r="AAF38" s="941"/>
      <c r="AAG38" s="941"/>
      <c r="AAH38" s="266"/>
      <c r="AAI38" s="941"/>
      <c r="AAJ38" s="941"/>
      <c r="AAK38" s="316"/>
      <c r="AAL38" s="316"/>
      <c r="AAM38" s="941"/>
      <c r="AAN38" s="941"/>
      <c r="AAO38" s="941"/>
      <c r="AAP38" s="941"/>
      <c r="AAQ38" s="266"/>
      <c r="AAR38" s="941"/>
      <c r="AAS38" s="941"/>
      <c r="AAT38" s="316"/>
      <c r="AAU38" s="316"/>
      <c r="AAV38" s="941"/>
      <c r="AAW38" s="941"/>
      <c r="AAX38" s="941"/>
      <c r="AAY38" s="941"/>
      <c r="AAZ38" s="266"/>
      <c r="ABA38" s="941"/>
      <c r="ABB38" s="941"/>
      <c r="ABC38" s="316"/>
      <c r="ABD38" s="316"/>
      <c r="ABE38" s="941"/>
      <c r="ABF38" s="941"/>
      <c r="ABG38" s="941"/>
      <c r="ABH38" s="941"/>
      <c r="ABI38" s="266"/>
      <c r="ABJ38" s="941"/>
      <c r="ABK38" s="941"/>
      <c r="ABL38" s="316"/>
      <c r="ABM38" s="316"/>
      <c r="ABN38" s="941"/>
      <c r="ABO38" s="941"/>
      <c r="ABP38" s="941"/>
      <c r="ABQ38" s="941"/>
      <c r="ABR38" s="266"/>
      <c r="ABS38" s="941"/>
      <c r="ABT38" s="941"/>
      <c r="ABU38" s="316"/>
      <c r="ABV38" s="316"/>
      <c r="ABW38" s="941"/>
      <c r="ABX38" s="941"/>
      <c r="ABY38" s="941"/>
      <c r="ABZ38" s="941"/>
      <c r="ACA38" s="266"/>
      <c r="ACB38" s="941"/>
      <c r="ACC38" s="941"/>
      <c r="ACD38" s="316"/>
      <c r="ACE38" s="316"/>
      <c r="ACF38" s="941"/>
      <c r="ACG38" s="941"/>
      <c r="ACH38" s="941"/>
      <c r="ACI38" s="941"/>
      <c r="ACJ38" s="266"/>
      <c r="ACK38" s="941"/>
      <c r="ACL38" s="941"/>
      <c r="ACM38" s="316"/>
      <c r="ACN38" s="316"/>
      <c r="ACO38" s="941"/>
      <c r="ACP38" s="941"/>
      <c r="ACQ38" s="941"/>
      <c r="ACR38" s="941"/>
      <c r="ACS38" s="266"/>
      <c r="ACT38" s="941"/>
      <c r="ACU38" s="941"/>
      <c r="ACV38" s="316"/>
      <c r="ACW38" s="316"/>
      <c r="ACX38" s="941"/>
      <c r="ACY38" s="941"/>
      <c r="ACZ38" s="941"/>
      <c r="ADA38" s="941"/>
      <c r="ADB38" s="266"/>
      <c r="ADC38" s="941"/>
      <c r="ADD38" s="941"/>
      <c r="ADE38" s="316"/>
      <c r="ADF38" s="316"/>
      <c r="ADG38" s="941"/>
      <c r="ADH38" s="941"/>
      <c r="ADI38" s="941"/>
      <c r="ADJ38" s="941"/>
      <c r="ADK38" s="266"/>
      <c r="ADL38" s="941"/>
      <c r="ADM38" s="941"/>
      <c r="ADN38" s="316"/>
      <c r="ADO38" s="316"/>
      <c r="ADP38" s="941"/>
      <c r="ADQ38" s="941"/>
      <c r="ADR38" s="941"/>
      <c r="ADS38" s="941"/>
      <c r="ADT38" s="266"/>
      <c r="ADU38" s="941"/>
      <c r="ADV38" s="941"/>
      <c r="ADW38" s="316"/>
      <c r="ADX38" s="316"/>
      <c r="ADY38" s="941"/>
      <c r="ADZ38" s="941"/>
      <c r="AEA38" s="941"/>
      <c r="AEB38" s="941"/>
      <c r="AEC38" s="266"/>
      <c r="AED38" s="941"/>
      <c r="AEE38" s="941"/>
      <c r="AEF38" s="316"/>
      <c r="AEG38" s="316"/>
      <c r="AEH38" s="941"/>
      <c r="AEI38" s="941"/>
      <c r="AEJ38" s="941"/>
      <c r="AEK38" s="941"/>
      <c r="AEL38" s="266"/>
      <c r="AEM38" s="941"/>
      <c r="AEN38" s="941"/>
      <c r="AEO38" s="316"/>
      <c r="AEP38" s="316"/>
      <c r="AEQ38" s="941"/>
      <c r="AER38" s="941"/>
      <c r="AES38" s="941"/>
      <c r="AET38" s="941"/>
      <c r="AEU38" s="266"/>
      <c r="AEV38" s="941"/>
      <c r="AEW38" s="941"/>
      <c r="AEX38" s="316"/>
      <c r="AEY38" s="316"/>
      <c r="AEZ38" s="941"/>
      <c r="AFA38" s="941"/>
      <c r="AFB38" s="941"/>
      <c r="AFC38" s="941"/>
      <c r="AFD38" s="266"/>
      <c r="AFE38" s="941"/>
      <c r="AFF38" s="941"/>
      <c r="AFG38" s="316"/>
      <c r="AFH38" s="316"/>
      <c r="AFI38" s="941"/>
      <c r="AFJ38" s="941"/>
      <c r="AFK38" s="941"/>
      <c r="AFL38" s="941"/>
      <c r="AFM38" s="266"/>
      <c r="AFN38" s="941"/>
      <c r="AFO38" s="941"/>
      <c r="AFP38" s="316"/>
      <c r="AFQ38" s="316"/>
      <c r="AFR38" s="941"/>
      <c r="AFS38" s="941"/>
      <c r="AFT38" s="941"/>
      <c r="AFU38" s="941"/>
      <c r="AFV38" s="266"/>
      <c r="AFW38" s="941"/>
      <c r="AFX38" s="941"/>
      <c r="AFY38" s="316"/>
      <c r="AFZ38" s="316"/>
      <c r="AGA38" s="941"/>
      <c r="AGB38" s="941"/>
      <c r="AGC38" s="941"/>
      <c r="AGD38" s="941"/>
      <c r="AGE38" s="266"/>
      <c r="AGF38" s="941"/>
      <c r="AGG38" s="941"/>
      <c r="AGH38" s="316"/>
      <c r="AGI38" s="316"/>
      <c r="AGJ38" s="941"/>
      <c r="AGK38" s="941"/>
      <c r="AGL38" s="941"/>
      <c r="AGM38" s="941"/>
      <c r="AGN38" s="266"/>
      <c r="AGO38" s="941"/>
      <c r="AGP38" s="941"/>
      <c r="AGQ38" s="316"/>
      <c r="AGR38" s="316"/>
      <c r="AGS38" s="941"/>
      <c r="AGT38" s="941"/>
      <c r="AGU38" s="941"/>
      <c r="AGV38" s="941"/>
      <c r="AGW38" s="266"/>
      <c r="AGX38" s="941"/>
      <c r="AGY38" s="941"/>
      <c r="AGZ38" s="316"/>
      <c r="AHA38" s="316"/>
      <c r="AHB38" s="941"/>
      <c r="AHC38" s="941"/>
      <c r="AHD38" s="941"/>
      <c r="AHE38" s="941"/>
      <c r="AHF38" s="266"/>
      <c r="AHG38" s="941"/>
      <c r="AHH38" s="941"/>
      <c r="AHI38" s="316"/>
      <c r="AHJ38" s="316"/>
      <c r="AHK38" s="941"/>
      <c r="AHL38" s="941"/>
      <c r="AHM38" s="941"/>
      <c r="AHN38" s="941"/>
      <c r="AHO38" s="266"/>
      <c r="AHP38" s="941"/>
      <c r="AHQ38" s="941"/>
      <c r="AHR38" s="316"/>
      <c r="AHS38" s="316"/>
      <c r="AHT38" s="941"/>
      <c r="AHU38" s="941"/>
      <c r="AHV38" s="941"/>
      <c r="AHW38" s="941"/>
      <c r="AHX38" s="266"/>
      <c r="AHY38" s="941"/>
      <c r="AHZ38" s="941"/>
      <c r="AIA38" s="316"/>
      <c r="AIB38" s="316"/>
      <c r="AIC38" s="941"/>
      <c r="AID38" s="941"/>
      <c r="AIE38" s="941"/>
      <c r="AIF38" s="941"/>
      <c r="AIG38" s="266"/>
      <c r="AIH38" s="941"/>
      <c r="AII38" s="941"/>
      <c r="AIJ38" s="316"/>
      <c r="AIK38" s="316"/>
      <c r="AIL38" s="941"/>
      <c r="AIM38" s="941"/>
      <c r="AIN38" s="941"/>
      <c r="AIO38" s="941"/>
      <c r="AIP38" s="266"/>
      <c r="AIQ38" s="941"/>
      <c r="AIR38" s="941"/>
      <c r="AIS38" s="316"/>
      <c r="AIT38" s="316"/>
      <c r="AIU38" s="941"/>
      <c r="AIV38" s="941"/>
      <c r="AIW38" s="941"/>
      <c r="AIX38" s="941"/>
      <c r="AIY38" s="266"/>
      <c r="AIZ38" s="941"/>
      <c r="AJA38" s="941"/>
      <c r="AJB38" s="316"/>
      <c r="AJC38" s="316"/>
      <c r="AJD38" s="941"/>
      <c r="AJE38" s="941"/>
      <c r="AJF38" s="941"/>
      <c r="AJG38" s="941"/>
      <c r="AJH38" s="266"/>
      <c r="AJI38" s="941"/>
      <c r="AJJ38" s="941"/>
      <c r="AJK38" s="316"/>
      <c r="AJL38" s="316"/>
      <c r="AJM38" s="941"/>
      <c r="AJN38" s="941"/>
      <c r="AJO38" s="941"/>
      <c r="AJP38" s="941"/>
      <c r="AJQ38" s="266"/>
      <c r="AJR38" s="941"/>
      <c r="AJS38" s="941"/>
      <c r="AJT38" s="316"/>
      <c r="AJU38" s="316"/>
      <c r="AJV38" s="941"/>
      <c r="AJW38" s="941"/>
      <c r="AJX38" s="941"/>
      <c r="AJY38" s="941"/>
      <c r="AJZ38" s="266"/>
      <c r="AKA38" s="941"/>
      <c r="AKB38" s="941"/>
      <c r="AKC38" s="316"/>
      <c r="AKD38" s="316"/>
      <c r="AKE38" s="941"/>
      <c r="AKF38" s="941"/>
      <c r="AKG38" s="941"/>
      <c r="AKH38" s="941"/>
      <c r="AKI38" s="266"/>
      <c r="AKJ38" s="941"/>
      <c r="AKK38" s="941"/>
      <c r="AKL38" s="316"/>
      <c r="AKM38" s="316"/>
      <c r="AKN38" s="941"/>
      <c r="AKO38" s="941"/>
      <c r="AKP38" s="941"/>
      <c r="AKQ38" s="941"/>
      <c r="AKR38" s="266"/>
      <c r="AKS38" s="941"/>
      <c r="AKT38" s="941"/>
      <c r="AKU38" s="316"/>
      <c r="AKV38" s="316"/>
      <c r="AKW38" s="941"/>
      <c r="AKX38" s="941"/>
      <c r="AKY38" s="941"/>
      <c r="AKZ38" s="941"/>
      <c r="ALA38" s="266"/>
      <c r="ALB38" s="941"/>
      <c r="ALC38" s="941"/>
      <c r="ALD38" s="316"/>
      <c r="ALE38" s="316"/>
      <c r="ALF38" s="941"/>
      <c r="ALG38" s="941"/>
      <c r="ALH38" s="941"/>
      <c r="ALI38" s="941"/>
      <c r="ALJ38" s="266"/>
      <c r="ALK38" s="941"/>
      <c r="ALL38" s="941"/>
      <c r="ALM38" s="316"/>
      <c r="ALN38" s="316"/>
      <c r="ALO38" s="941"/>
      <c r="ALP38" s="941"/>
      <c r="ALQ38" s="941"/>
      <c r="ALR38" s="941"/>
      <c r="ALS38" s="266"/>
      <c r="ALT38" s="941"/>
      <c r="ALU38" s="941"/>
      <c r="ALV38" s="316"/>
      <c r="ALW38" s="316"/>
      <c r="ALX38" s="941"/>
      <c r="ALY38" s="941"/>
      <c r="ALZ38" s="941"/>
      <c r="AMA38" s="941"/>
      <c r="AMB38" s="266"/>
      <c r="AMC38" s="941"/>
      <c r="AMD38" s="941"/>
      <c r="AME38" s="316"/>
      <c r="AMF38" s="316"/>
      <c r="AMG38" s="941"/>
      <c r="AMH38" s="941"/>
      <c r="AMI38" s="941"/>
      <c r="AMJ38" s="941"/>
      <c r="AMK38" s="266"/>
      <c r="AML38" s="941"/>
      <c r="AMM38" s="941"/>
      <c r="AMN38" s="316"/>
      <c r="AMO38" s="316"/>
      <c r="AMP38" s="941"/>
      <c r="AMQ38" s="941"/>
      <c r="AMR38" s="941"/>
      <c r="AMS38" s="941"/>
      <c r="AMT38" s="266"/>
      <c r="AMU38" s="941"/>
      <c r="AMV38" s="941"/>
      <c r="AMW38" s="316"/>
      <c r="AMX38" s="316"/>
      <c r="AMY38" s="941"/>
      <c r="AMZ38" s="941"/>
      <c r="ANA38" s="941"/>
      <c r="ANB38" s="941"/>
      <c r="ANC38" s="266"/>
      <c r="AND38" s="941"/>
      <c r="ANE38" s="941"/>
      <c r="ANF38" s="316"/>
      <c r="ANG38" s="316"/>
      <c r="ANH38" s="941"/>
      <c r="ANI38" s="941"/>
      <c r="ANJ38" s="941"/>
      <c r="ANK38" s="941"/>
      <c r="ANL38" s="266"/>
      <c r="ANM38" s="941"/>
      <c r="ANN38" s="941"/>
      <c r="ANO38" s="316"/>
      <c r="ANP38" s="316"/>
      <c r="ANQ38" s="941"/>
      <c r="ANR38" s="941"/>
      <c r="ANS38" s="941"/>
      <c r="ANT38" s="941"/>
      <c r="ANU38" s="266"/>
      <c r="ANV38" s="941"/>
      <c r="ANW38" s="941"/>
      <c r="ANX38" s="316"/>
      <c r="ANY38" s="316"/>
      <c r="ANZ38" s="941"/>
      <c r="AOA38" s="941"/>
      <c r="AOB38" s="941"/>
      <c r="AOC38" s="941"/>
      <c r="AOD38" s="266"/>
      <c r="AOE38" s="941"/>
      <c r="AOF38" s="941"/>
      <c r="AOG38" s="316"/>
      <c r="AOH38" s="316"/>
      <c r="AOI38" s="941"/>
      <c r="AOJ38" s="941"/>
      <c r="AOK38" s="941"/>
      <c r="AOL38" s="941"/>
      <c r="AOM38" s="266"/>
      <c r="AON38" s="941"/>
      <c r="AOO38" s="941"/>
      <c r="AOP38" s="316"/>
      <c r="AOQ38" s="316"/>
      <c r="AOR38" s="941"/>
      <c r="AOS38" s="941"/>
      <c r="AOT38" s="941"/>
      <c r="AOU38" s="941"/>
      <c r="AOV38" s="266"/>
      <c r="AOW38" s="941"/>
      <c r="AOX38" s="941"/>
      <c r="AOY38" s="316"/>
      <c r="AOZ38" s="316"/>
      <c r="APA38" s="941"/>
      <c r="APB38" s="941"/>
      <c r="APC38" s="941"/>
      <c r="APD38" s="941"/>
      <c r="APE38" s="266"/>
      <c r="APF38" s="941"/>
      <c r="APG38" s="941"/>
      <c r="APH38" s="316"/>
      <c r="API38" s="316"/>
      <c r="APJ38" s="941"/>
      <c r="APK38" s="941"/>
      <c r="APL38" s="941"/>
      <c r="APM38" s="941"/>
      <c r="APN38" s="266"/>
      <c r="APO38" s="941"/>
      <c r="APP38" s="941"/>
      <c r="APQ38" s="316"/>
      <c r="APR38" s="316"/>
      <c r="APS38" s="941"/>
      <c r="APT38" s="941"/>
      <c r="APU38" s="941"/>
      <c r="APV38" s="941"/>
      <c r="APW38" s="266"/>
      <c r="APX38" s="941"/>
      <c r="APY38" s="941"/>
      <c r="APZ38" s="316"/>
      <c r="AQA38" s="316"/>
      <c r="AQB38" s="941"/>
      <c r="AQC38" s="941"/>
      <c r="AQD38" s="941"/>
      <c r="AQE38" s="941"/>
      <c r="AQF38" s="266"/>
      <c r="AQG38" s="941"/>
      <c r="AQH38" s="941"/>
      <c r="AQI38" s="316"/>
      <c r="AQJ38" s="316"/>
      <c r="AQK38" s="941"/>
      <c r="AQL38" s="941"/>
      <c r="AQM38" s="941"/>
      <c r="AQN38" s="941"/>
      <c r="AQO38" s="266"/>
      <c r="AQP38" s="941"/>
      <c r="AQQ38" s="941"/>
      <c r="AQR38" s="316"/>
      <c r="AQS38" s="316"/>
      <c r="AQT38" s="941"/>
      <c r="AQU38" s="941"/>
      <c r="AQV38" s="941"/>
      <c r="AQW38" s="941"/>
      <c r="AQX38" s="266"/>
      <c r="AQY38" s="941"/>
      <c r="AQZ38" s="941"/>
      <c r="ARA38" s="316"/>
      <c r="ARB38" s="316"/>
      <c r="ARC38" s="941"/>
      <c r="ARD38" s="941"/>
      <c r="ARE38" s="941"/>
      <c r="ARF38" s="941"/>
      <c r="ARG38" s="266"/>
      <c r="ARH38" s="941"/>
      <c r="ARI38" s="941"/>
      <c r="ARJ38" s="316"/>
      <c r="ARK38" s="316"/>
      <c r="ARL38" s="941"/>
      <c r="ARM38" s="941"/>
      <c r="ARN38" s="941"/>
      <c r="ARO38" s="941"/>
      <c r="ARP38" s="266"/>
      <c r="ARQ38" s="941"/>
      <c r="ARR38" s="941"/>
      <c r="ARS38" s="316"/>
      <c r="ART38" s="316"/>
      <c r="ARU38" s="941"/>
      <c r="ARV38" s="941"/>
      <c r="ARW38" s="941"/>
      <c r="ARX38" s="941"/>
      <c r="ARY38" s="266"/>
      <c r="ARZ38" s="941"/>
      <c r="ASA38" s="941"/>
      <c r="ASB38" s="316"/>
      <c r="ASC38" s="316"/>
      <c r="ASD38" s="941"/>
      <c r="ASE38" s="941"/>
      <c r="ASF38" s="941"/>
      <c r="ASG38" s="941"/>
      <c r="ASH38" s="266"/>
      <c r="ASI38" s="941"/>
      <c r="ASJ38" s="941"/>
      <c r="ASK38" s="316"/>
      <c r="ASL38" s="316"/>
      <c r="ASM38" s="941"/>
      <c r="ASN38" s="941"/>
      <c r="ASO38" s="941"/>
      <c r="ASP38" s="941"/>
      <c r="ASQ38" s="266"/>
      <c r="ASR38" s="941"/>
      <c r="ASS38" s="941"/>
      <c r="AST38" s="316"/>
      <c r="ASU38" s="316"/>
      <c r="ASV38" s="941"/>
      <c r="ASW38" s="941"/>
      <c r="ASX38" s="941"/>
      <c r="ASY38" s="941"/>
      <c r="ASZ38" s="266"/>
      <c r="ATA38" s="941"/>
      <c r="ATB38" s="941"/>
      <c r="ATC38" s="316"/>
      <c r="ATD38" s="316"/>
      <c r="ATE38" s="941"/>
      <c r="ATF38" s="941"/>
      <c r="ATG38" s="941"/>
      <c r="ATH38" s="941"/>
      <c r="ATI38" s="266"/>
      <c r="ATJ38" s="941"/>
      <c r="ATK38" s="941"/>
      <c r="ATL38" s="316"/>
      <c r="ATM38" s="316"/>
      <c r="ATN38" s="941"/>
      <c r="ATO38" s="941"/>
      <c r="ATP38" s="941"/>
      <c r="ATQ38" s="941"/>
      <c r="ATR38" s="266"/>
      <c r="ATS38" s="941"/>
      <c r="ATT38" s="941"/>
      <c r="ATU38" s="316"/>
      <c r="ATV38" s="316"/>
      <c r="ATW38" s="941"/>
      <c r="ATX38" s="941"/>
      <c r="ATY38" s="941"/>
      <c r="ATZ38" s="941"/>
      <c r="AUA38" s="266"/>
      <c r="AUB38" s="941"/>
      <c r="AUC38" s="941"/>
      <c r="AUD38" s="316"/>
      <c r="AUE38" s="316"/>
      <c r="AUF38" s="941"/>
      <c r="AUG38" s="941"/>
      <c r="AUH38" s="941"/>
      <c r="AUI38" s="941"/>
      <c r="AUJ38" s="266"/>
      <c r="AUK38" s="941"/>
      <c r="AUL38" s="941"/>
      <c r="AUM38" s="316"/>
      <c r="AUN38" s="316"/>
      <c r="AUO38" s="941"/>
      <c r="AUP38" s="941"/>
      <c r="AUQ38" s="941"/>
      <c r="AUR38" s="941"/>
      <c r="AUS38" s="266"/>
      <c r="AUT38" s="941"/>
      <c r="AUU38" s="941"/>
      <c r="AUV38" s="316"/>
      <c r="AUW38" s="316"/>
      <c r="AUX38" s="941"/>
      <c r="AUY38" s="941"/>
      <c r="AUZ38" s="941"/>
      <c r="AVA38" s="941"/>
      <c r="AVB38" s="266"/>
      <c r="AVC38" s="941"/>
      <c r="AVD38" s="941"/>
      <c r="AVE38" s="316"/>
      <c r="AVF38" s="316"/>
      <c r="AVG38" s="941"/>
      <c r="AVH38" s="941"/>
      <c r="AVI38" s="941"/>
      <c r="AVJ38" s="941"/>
      <c r="AVK38" s="266"/>
      <c r="AVL38" s="941"/>
      <c r="AVM38" s="941"/>
      <c r="AVN38" s="316"/>
      <c r="AVO38" s="316"/>
      <c r="AVP38" s="941"/>
      <c r="AVQ38" s="941"/>
      <c r="AVR38" s="941"/>
      <c r="AVS38" s="941"/>
      <c r="AVT38" s="266"/>
      <c r="AVU38" s="941"/>
      <c r="AVV38" s="941"/>
      <c r="AVW38" s="316"/>
      <c r="AVX38" s="316"/>
      <c r="AVY38" s="941"/>
      <c r="AVZ38" s="941"/>
      <c r="AWA38" s="941"/>
      <c r="AWB38" s="941"/>
      <c r="AWC38" s="266"/>
      <c r="AWD38" s="941"/>
      <c r="AWE38" s="941"/>
      <c r="AWF38" s="316"/>
      <c r="AWG38" s="316"/>
      <c r="AWH38" s="941"/>
      <c r="AWI38" s="941"/>
      <c r="AWJ38" s="941"/>
      <c r="AWK38" s="941"/>
      <c r="AWL38" s="266"/>
      <c r="AWM38" s="941"/>
      <c r="AWN38" s="941"/>
      <c r="AWO38" s="316"/>
      <c r="AWP38" s="316"/>
      <c r="AWQ38" s="941"/>
      <c r="AWR38" s="941"/>
      <c r="AWS38" s="941"/>
      <c r="AWT38" s="941"/>
      <c r="AWU38" s="266"/>
      <c r="AWV38" s="941"/>
      <c r="AWW38" s="941"/>
      <c r="AWX38" s="316"/>
      <c r="AWY38" s="316"/>
      <c r="AWZ38" s="941"/>
      <c r="AXA38" s="941"/>
      <c r="AXB38" s="941"/>
      <c r="AXC38" s="941"/>
      <c r="AXD38" s="266"/>
      <c r="AXE38" s="941"/>
      <c r="AXF38" s="941"/>
      <c r="AXG38" s="316"/>
      <c r="AXH38" s="316"/>
      <c r="AXI38" s="941"/>
      <c r="AXJ38" s="941"/>
      <c r="AXK38" s="941"/>
      <c r="AXL38" s="941"/>
      <c r="AXM38" s="266"/>
      <c r="AXN38" s="941"/>
      <c r="AXO38" s="941"/>
      <c r="AXP38" s="316"/>
      <c r="AXQ38" s="316"/>
      <c r="AXR38" s="941"/>
      <c r="AXS38" s="941"/>
      <c r="AXT38" s="941"/>
      <c r="AXU38" s="941"/>
      <c r="AXV38" s="266"/>
      <c r="AXW38" s="941"/>
      <c r="AXX38" s="941"/>
      <c r="AXY38" s="316"/>
      <c r="AXZ38" s="316"/>
      <c r="AYA38" s="941"/>
      <c r="AYB38" s="941"/>
      <c r="AYC38" s="941"/>
      <c r="AYD38" s="941"/>
      <c r="AYE38" s="266"/>
      <c r="AYF38" s="941"/>
      <c r="AYG38" s="941"/>
      <c r="AYH38" s="316"/>
      <c r="AYI38" s="316"/>
      <c r="AYJ38" s="941"/>
      <c r="AYK38" s="941"/>
      <c r="AYL38" s="941"/>
      <c r="AYM38" s="941"/>
      <c r="AYN38" s="266"/>
      <c r="AYO38" s="941"/>
      <c r="AYP38" s="941"/>
      <c r="AYQ38" s="316"/>
      <c r="AYR38" s="316"/>
      <c r="AYS38" s="941"/>
      <c r="AYT38" s="941"/>
      <c r="AYU38" s="941"/>
      <c r="AYV38" s="941"/>
      <c r="AYW38" s="266"/>
      <c r="AYX38" s="941"/>
      <c r="AYY38" s="941"/>
      <c r="AYZ38" s="316"/>
      <c r="AZA38" s="316"/>
      <c r="AZB38" s="941"/>
      <c r="AZC38" s="941"/>
      <c r="AZD38" s="941"/>
      <c r="AZE38" s="941"/>
      <c r="AZF38" s="266"/>
      <c r="AZG38" s="941"/>
      <c r="AZH38" s="941"/>
      <c r="AZI38" s="316"/>
      <c r="AZJ38" s="316"/>
      <c r="AZK38" s="941"/>
      <c r="AZL38" s="941"/>
      <c r="AZM38" s="941"/>
      <c r="AZN38" s="941"/>
      <c r="AZO38" s="266"/>
      <c r="AZP38" s="941"/>
      <c r="AZQ38" s="941"/>
      <c r="AZR38" s="316"/>
      <c r="AZS38" s="316"/>
      <c r="AZT38" s="941"/>
      <c r="AZU38" s="941"/>
      <c r="AZV38" s="941"/>
      <c r="AZW38" s="941"/>
      <c r="AZX38" s="266"/>
      <c r="AZY38" s="941"/>
      <c r="AZZ38" s="941"/>
      <c r="BAA38" s="316"/>
      <c r="BAB38" s="316"/>
      <c r="BAC38" s="941"/>
      <c r="BAD38" s="941"/>
      <c r="BAE38" s="941"/>
      <c r="BAF38" s="941"/>
      <c r="BAG38" s="266"/>
      <c r="BAH38" s="941"/>
      <c r="BAI38" s="941"/>
      <c r="BAJ38" s="316"/>
      <c r="BAK38" s="316"/>
      <c r="BAL38" s="941"/>
      <c r="BAM38" s="941"/>
      <c r="BAN38" s="941"/>
      <c r="BAO38" s="941"/>
      <c r="BAP38" s="266"/>
      <c r="BAQ38" s="941"/>
      <c r="BAR38" s="941"/>
      <c r="BAS38" s="316"/>
      <c r="BAT38" s="316"/>
      <c r="BAU38" s="941"/>
      <c r="BAV38" s="941"/>
      <c r="BAW38" s="941"/>
      <c r="BAX38" s="941"/>
      <c r="BAY38" s="266"/>
      <c r="BAZ38" s="941"/>
      <c r="BBA38" s="941"/>
      <c r="BBB38" s="316"/>
      <c r="BBC38" s="316"/>
      <c r="BBD38" s="941"/>
      <c r="BBE38" s="941"/>
      <c r="BBF38" s="941"/>
      <c r="BBG38" s="941"/>
      <c r="BBH38" s="266"/>
      <c r="BBI38" s="941"/>
      <c r="BBJ38" s="941"/>
      <c r="BBK38" s="316"/>
      <c r="BBL38" s="316"/>
      <c r="BBM38" s="941"/>
      <c r="BBN38" s="941"/>
      <c r="BBO38" s="941"/>
      <c r="BBP38" s="941"/>
      <c r="BBQ38" s="266"/>
      <c r="BBR38" s="941"/>
      <c r="BBS38" s="941"/>
      <c r="BBT38" s="316"/>
      <c r="BBU38" s="316"/>
      <c r="BBV38" s="941"/>
      <c r="BBW38" s="941"/>
      <c r="BBX38" s="941"/>
      <c r="BBY38" s="941"/>
      <c r="BBZ38" s="266"/>
      <c r="BCA38" s="941"/>
      <c r="BCB38" s="941"/>
      <c r="BCC38" s="316"/>
      <c r="BCD38" s="316"/>
      <c r="BCE38" s="941"/>
      <c r="BCF38" s="941"/>
      <c r="BCG38" s="941"/>
      <c r="BCH38" s="941"/>
      <c r="BCI38" s="266"/>
      <c r="BCJ38" s="941"/>
      <c r="BCK38" s="941"/>
      <c r="BCL38" s="316"/>
      <c r="BCM38" s="316"/>
      <c r="BCN38" s="941"/>
      <c r="BCO38" s="941"/>
      <c r="BCP38" s="941"/>
      <c r="BCQ38" s="941"/>
      <c r="BCR38" s="266"/>
      <c r="BCS38" s="941"/>
      <c r="BCT38" s="941"/>
      <c r="BCU38" s="316"/>
      <c r="BCV38" s="316"/>
      <c r="BCW38" s="941"/>
      <c r="BCX38" s="941"/>
      <c r="BCY38" s="941"/>
      <c r="BCZ38" s="941"/>
      <c r="BDA38" s="266"/>
      <c r="BDB38" s="941"/>
      <c r="BDC38" s="941"/>
      <c r="BDD38" s="316"/>
      <c r="BDE38" s="316"/>
      <c r="BDF38" s="941"/>
      <c r="BDG38" s="941"/>
      <c r="BDH38" s="941"/>
      <c r="BDI38" s="941"/>
      <c r="BDJ38" s="266"/>
      <c r="BDK38" s="941"/>
      <c r="BDL38" s="941"/>
      <c r="BDM38" s="316"/>
      <c r="BDN38" s="316"/>
      <c r="BDO38" s="941"/>
      <c r="BDP38" s="941"/>
      <c r="BDQ38" s="941"/>
      <c r="BDR38" s="941"/>
      <c r="BDS38" s="266"/>
      <c r="BDT38" s="941"/>
      <c r="BDU38" s="941"/>
      <c r="BDV38" s="316"/>
      <c r="BDW38" s="316"/>
      <c r="BDX38" s="941"/>
      <c r="BDY38" s="941"/>
      <c r="BDZ38" s="941"/>
      <c r="BEA38" s="941"/>
      <c r="BEB38" s="266"/>
      <c r="BEC38" s="941"/>
      <c r="BED38" s="941"/>
      <c r="BEE38" s="316"/>
      <c r="BEF38" s="316"/>
      <c r="BEG38" s="941"/>
      <c r="BEH38" s="941"/>
      <c r="BEI38" s="941"/>
      <c r="BEJ38" s="941"/>
      <c r="BEK38" s="266"/>
      <c r="BEL38" s="941"/>
      <c r="BEM38" s="941"/>
      <c r="BEN38" s="316"/>
      <c r="BEO38" s="316"/>
      <c r="BEP38" s="941"/>
      <c r="BEQ38" s="941"/>
      <c r="BER38" s="941"/>
      <c r="BES38" s="941"/>
      <c r="BET38" s="266"/>
      <c r="BEU38" s="941"/>
      <c r="BEV38" s="941"/>
      <c r="BEW38" s="316"/>
      <c r="BEX38" s="316"/>
      <c r="BEY38" s="941"/>
      <c r="BEZ38" s="941"/>
      <c r="BFA38" s="941"/>
      <c r="BFB38" s="941"/>
      <c r="BFC38" s="266"/>
      <c r="BFD38" s="941"/>
      <c r="BFE38" s="941"/>
      <c r="BFF38" s="316"/>
      <c r="BFG38" s="316"/>
      <c r="BFH38" s="941"/>
      <c r="BFI38" s="941"/>
      <c r="BFJ38" s="941"/>
      <c r="BFK38" s="941"/>
      <c r="BFL38" s="266"/>
      <c r="BFM38" s="941"/>
      <c r="BFN38" s="941"/>
      <c r="BFO38" s="316"/>
      <c r="BFP38" s="316"/>
      <c r="BFQ38" s="941"/>
      <c r="BFR38" s="941"/>
      <c r="BFS38" s="941"/>
      <c r="BFT38" s="941"/>
      <c r="BFU38" s="266"/>
      <c r="BFV38" s="941"/>
      <c r="BFW38" s="941"/>
      <c r="BFX38" s="316"/>
      <c r="BFY38" s="316"/>
      <c r="BFZ38" s="941"/>
      <c r="BGA38" s="941"/>
      <c r="BGB38" s="941"/>
      <c r="BGC38" s="941"/>
      <c r="BGD38" s="266"/>
      <c r="BGE38" s="941"/>
      <c r="BGF38" s="941"/>
      <c r="BGG38" s="316"/>
      <c r="BGH38" s="316"/>
      <c r="BGI38" s="941"/>
      <c r="BGJ38" s="941"/>
      <c r="BGK38" s="941"/>
      <c r="BGL38" s="941"/>
      <c r="BGM38" s="266"/>
      <c r="BGN38" s="941"/>
      <c r="BGO38" s="941"/>
      <c r="BGP38" s="316"/>
      <c r="BGQ38" s="316"/>
      <c r="BGR38" s="941"/>
      <c r="BGS38" s="941"/>
      <c r="BGT38" s="941"/>
      <c r="BGU38" s="941"/>
      <c r="BGV38" s="266"/>
      <c r="BGW38" s="941"/>
      <c r="BGX38" s="941"/>
      <c r="BGY38" s="316"/>
      <c r="BGZ38" s="316"/>
      <c r="BHA38" s="941"/>
      <c r="BHB38" s="941"/>
      <c r="BHC38" s="941"/>
      <c r="BHD38" s="941"/>
      <c r="BHE38" s="266"/>
      <c r="BHF38" s="941"/>
      <c r="BHG38" s="941"/>
      <c r="BHH38" s="316"/>
      <c r="BHI38" s="316"/>
      <c r="BHJ38" s="941"/>
      <c r="BHK38" s="941"/>
      <c r="BHL38" s="941"/>
      <c r="BHM38" s="941"/>
      <c r="BHN38" s="266"/>
      <c r="BHO38" s="941"/>
      <c r="BHP38" s="941"/>
      <c r="BHQ38" s="316"/>
      <c r="BHR38" s="316"/>
      <c r="BHS38" s="941"/>
      <c r="BHT38" s="941"/>
      <c r="BHU38" s="941"/>
      <c r="BHV38" s="941"/>
      <c r="BHW38" s="266"/>
      <c r="BHX38" s="941"/>
      <c r="BHY38" s="941"/>
      <c r="BHZ38" s="316"/>
      <c r="BIA38" s="316"/>
      <c r="BIB38" s="941"/>
      <c r="BIC38" s="941"/>
      <c r="BID38" s="941"/>
      <c r="BIE38" s="941"/>
      <c r="BIF38" s="266"/>
      <c r="BIG38" s="941"/>
      <c r="BIH38" s="941"/>
      <c r="BII38" s="316"/>
      <c r="BIJ38" s="316"/>
      <c r="BIK38" s="941"/>
      <c r="BIL38" s="941"/>
      <c r="BIM38" s="941"/>
      <c r="BIN38" s="941"/>
      <c r="BIO38" s="266"/>
      <c r="BIP38" s="941"/>
      <c r="BIQ38" s="941"/>
      <c r="BIR38" s="316"/>
      <c r="BIS38" s="316"/>
      <c r="BIT38" s="941"/>
      <c r="BIU38" s="941"/>
      <c r="BIV38" s="941"/>
      <c r="BIW38" s="941"/>
      <c r="BIX38" s="266"/>
      <c r="BIY38" s="941"/>
      <c r="BIZ38" s="941"/>
      <c r="BJA38" s="316"/>
      <c r="BJB38" s="316"/>
      <c r="BJC38" s="941"/>
      <c r="BJD38" s="941"/>
      <c r="BJE38" s="941"/>
      <c r="BJF38" s="941"/>
      <c r="BJG38" s="266"/>
      <c r="BJH38" s="941"/>
      <c r="BJI38" s="941"/>
      <c r="BJJ38" s="316"/>
      <c r="BJK38" s="316"/>
      <c r="BJL38" s="941"/>
      <c r="BJM38" s="941"/>
      <c r="BJN38" s="941"/>
      <c r="BJO38" s="941"/>
      <c r="BJP38" s="266"/>
      <c r="BJQ38" s="941"/>
      <c r="BJR38" s="941"/>
      <c r="BJS38" s="316"/>
      <c r="BJT38" s="316"/>
      <c r="BJU38" s="941"/>
      <c r="BJV38" s="941"/>
      <c r="BJW38" s="941"/>
      <c r="BJX38" s="941"/>
      <c r="BJY38" s="266"/>
      <c r="BJZ38" s="941"/>
      <c r="BKA38" s="941"/>
      <c r="BKB38" s="316"/>
      <c r="BKC38" s="316"/>
      <c r="BKD38" s="941"/>
      <c r="BKE38" s="941"/>
      <c r="BKF38" s="941"/>
      <c r="BKG38" s="941"/>
      <c r="BKH38" s="266"/>
      <c r="BKI38" s="941"/>
      <c r="BKJ38" s="941"/>
      <c r="BKK38" s="316"/>
      <c r="BKL38" s="316"/>
      <c r="BKM38" s="941"/>
      <c r="BKN38" s="941"/>
      <c r="BKO38" s="941"/>
      <c r="BKP38" s="941"/>
      <c r="BKQ38" s="266"/>
      <c r="BKR38" s="941"/>
      <c r="BKS38" s="941"/>
      <c r="BKT38" s="316"/>
      <c r="BKU38" s="316"/>
      <c r="BKV38" s="941"/>
      <c r="BKW38" s="941"/>
      <c r="BKX38" s="941"/>
      <c r="BKY38" s="941"/>
      <c r="BKZ38" s="266"/>
      <c r="BLA38" s="941"/>
      <c r="BLB38" s="941"/>
      <c r="BLC38" s="316"/>
      <c r="BLD38" s="316"/>
      <c r="BLE38" s="941"/>
      <c r="BLF38" s="941"/>
      <c r="BLG38" s="941"/>
      <c r="BLH38" s="941"/>
      <c r="BLI38" s="266"/>
      <c r="BLJ38" s="941"/>
      <c r="BLK38" s="941"/>
      <c r="BLL38" s="316"/>
      <c r="BLM38" s="316"/>
      <c r="BLN38" s="941"/>
      <c r="BLO38" s="941"/>
      <c r="BLP38" s="941"/>
      <c r="BLQ38" s="941"/>
      <c r="BLR38" s="266"/>
      <c r="BLS38" s="941"/>
      <c r="BLT38" s="941"/>
      <c r="BLU38" s="316"/>
      <c r="BLV38" s="316"/>
      <c r="BLW38" s="941"/>
      <c r="BLX38" s="941"/>
      <c r="BLY38" s="941"/>
      <c r="BLZ38" s="941"/>
      <c r="BMA38" s="266"/>
      <c r="BMB38" s="941"/>
      <c r="BMC38" s="941"/>
      <c r="BMD38" s="316"/>
      <c r="BME38" s="316"/>
      <c r="BMF38" s="941"/>
      <c r="BMG38" s="941"/>
      <c r="BMH38" s="941"/>
      <c r="BMI38" s="941"/>
      <c r="BMJ38" s="266"/>
      <c r="BMK38" s="941"/>
      <c r="BML38" s="941"/>
      <c r="BMM38" s="316"/>
      <c r="BMN38" s="316"/>
      <c r="BMO38" s="941"/>
      <c r="BMP38" s="941"/>
      <c r="BMQ38" s="941"/>
      <c r="BMR38" s="941"/>
      <c r="BMS38" s="266"/>
      <c r="BMT38" s="941"/>
      <c r="BMU38" s="941"/>
      <c r="BMV38" s="316"/>
      <c r="BMW38" s="316"/>
      <c r="BMX38" s="941"/>
      <c r="BMY38" s="941"/>
      <c r="BMZ38" s="941"/>
      <c r="BNA38" s="941"/>
      <c r="BNB38" s="266"/>
      <c r="BNC38" s="941"/>
      <c r="BND38" s="941"/>
      <c r="BNE38" s="316"/>
      <c r="BNF38" s="316"/>
      <c r="BNG38" s="941"/>
      <c r="BNH38" s="941"/>
      <c r="BNI38" s="941"/>
      <c r="BNJ38" s="941"/>
      <c r="BNK38" s="266"/>
      <c r="BNL38" s="941"/>
      <c r="BNM38" s="941"/>
      <c r="BNN38" s="316"/>
      <c r="BNO38" s="316"/>
      <c r="BNP38" s="941"/>
      <c r="BNQ38" s="941"/>
      <c r="BNR38" s="941"/>
      <c r="BNS38" s="941"/>
      <c r="BNT38" s="266"/>
      <c r="BNU38" s="941"/>
      <c r="BNV38" s="941"/>
      <c r="BNW38" s="316"/>
      <c r="BNX38" s="316"/>
      <c r="BNY38" s="941"/>
      <c r="BNZ38" s="941"/>
      <c r="BOA38" s="941"/>
      <c r="BOB38" s="941"/>
      <c r="BOC38" s="266"/>
      <c r="BOD38" s="941"/>
      <c r="BOE38" s="941"/>
      <c r="BOF38" s="316"/>
      <c r="BOG38" s="316"/>
      <c r="BOH38" s="941"/>
      <c r="BOI38" s="941"/>
      <c r="BOJ38" s="941"/>
      <c r="BOK38" s="941"/>
      <c r="BOL38" s="266"/>
      <c r="BOM38" s="941"/>
      <c r="BON38" s="941"/>
      <c r="BOO38" s="316"/>
      <c r="BOP38" s="316"/>
      <c r="BOQ38" s="941"/>
      <c r="BOR38" s="941"/>
      <c r="BOS38" s="941"/>
      <c r="BOT38" s="941"/>
      <c r="BOU38" s="266"/>
      <c r="BOV38" s="941"/>
      <c r="BOW38" s="941"/>
      <c r="BOX38" s="316"/>
      <c r="BOY38" s="316"/>
      <c r="BOZ38" s="941"/>
      <c r="BPA38" s="941"/>
      <c r="BPB38" s="941"/>
      <c r="BPC38" s="941"/>
      <c r="BPD38" s="266"/>
      <c r="BPE38" s="941"/>
      <c r="BPF38" s="941"/>
      <c r="BPG38" s="316"/>
      <c r="BPH38" s="316"/>
      <c r="BPI38" s="941"/>
      <c r="BPJ38" s="941"/>
      <c r="BPK38" s="941"/>
      <c r="BPL38" s="941"/>
      <c r="BPM38" s="266"/>
      <c r="BPN38" s="941"/>
      <c r="BPO38" s="941"/>
      <c r="BPP38" s="316"/>
      <c r="BPQ38" s="316"/>
      <c r="BPR38" s="941"/>
      <c r="BPS38" s="941"/>
      <c r="BPT38" s="941"/>
      <c r="BPU38" s="941"/>
      <c r="BPV38" s="266"/>
      <c r="BPW38" s="941"/>
      <c r="BPX38" s="941"/>
      <c r="BPY38" s="316"/>
      <c r="BPZ38" s="316"/>
      <c r="BQA38" s="941"/>
      <c r="BQB38" s="941"/>
      <c r="BQC38" s="941"/>
      <c r="BQD38" s="941"/>
      <c r="BQE38" s="266"/>
      <c r="BQF38" s="941"/>
      <c r="BQG38" s="941"/>
      <c r="BQH38" s="316"/>
      <c r="BQI38" s="316"/>
      <c r="BQJ38" s="941"/>
      <c r="BQK38" s="941"/>
      <c r="BQL38" s="941"/>
      <c r="BQM38" s="941"/>
      <c r="BQN38" s="266"/>
      <c r="BQO38" s="941"/>
      <c r="BQP38" s="941"/>
      <c r="BQQ38" s="316"/>
      <c r="BQR38" s="316"/>
      <c r="BQS38" s="941"/>
      <c r="BQT38" s="941"/>
      <c r="BQU38" s="941"/>
      <c r="BQV38" s="941"/>
      <c r="BQW38" s="266"/>
      <c r="BQX38" s="941"/>
      <c r="BQY38" s="941"/>
      <c r="BQZ38" s="316"/>
      <c r="BRA38" s="316"/>
      <c r="BRB38" s="941"/>
      <c r="BRC38" s="941"/>
      <c r="BRD38" s="941"/>
      <c r="BRE38" s="941"/>
      <c r="BRF38" s="266"/>
      <c r="BRG38" s="941"/>
      <c r="BRH38" s="941"/>
      <c r="BRI38" s="316"/>
      <c r="BRJ38" s="316"/>
      <c r="BRK38" s="941"/>
      <c r="BRL38" s="941"/>
      <c r="BRM38" s="941"/>
      <c r="BRN38" s="941"/>
      <c r="BRO38" s="266"/>
      <c r="BRP38" s="941"/>
      <c r="BRQ38" s="941"/>
      <c r="BRR38" s="316"/>
      <c r="BRS38" s="316"/>
      <c r="BRT38" s="941"/>
      <c r="BRU38" s="941"/>
      <c r="BRV38" s="941"/>
      <c r="BRW38" s="941"/>
      <c r="BRX38" s="266"/>
      <c r="BRY38" s="941"/>
      <c r="BRZ38" s="941"/>
      <c r="BSA38" s="316"/>
      <c r="BSB38" s="316"/>
      <c r="BSC38" s="941"/>
      <c r="BSD38" s="941"/>
      <c r="BSE38" s="941"/>
      <c r="BSF38" s="941"/>
      <c r="BSG38" s="266"/>
      <c r="BSH38" s="941"/>
      <c r="BSI38" s="941"/>
      <c r="BSJ38" s="316"/>
      <c r="BSK38" s="316"/>
      <c r="BSL38" s="941"/>
      <c r="BSM38" s="941"/>
      <c r="BSN38" s="941"/>
      <c r="BSO38" s="941"/>
      <c r="BSP38" s="266"/>
      <c r="BSQ38" s="941"/>
      <c r="BSR38" s="941"/>
      <c r="BSS38" s="316"/>
      <c r="BST38" s="316"/>
      <c r="BSU38" s="941"/>
      <c r="BSV38" s="941"/>
      <c r="BSW38" s="941"/>
      <c r="BSX38" s="941"/>
      <c r="BSY38" s="266"/>
      <c r="BSZ38" s="941"/>
      <c r="BTA38" s="941"/>
      <c r="BTB38" s="316"/>
      <c r="BTC38" s="316"/>
      <c r="BTD38" s="941"/>
      <c r="BTE38" s="941"/>
      <c r="BTF38" s="941"/>
      <c r="BTG38" s="941"/>
      <c r="BTH38" s="266"/>
      <c r="BTI38" s="941"/>
      <c r="BTJ38" s="941"/>
      <c r="BTK38" s="316"/>
      <c r="BTL38" s="316"/>
      <c r="BTM38" s="941"/>
      <c r="BTN38" s="941"/>
      <c r="BTO38" s="941"/>
      <c r="BTP38" s="941"/>
      <c r="BTQ38" s="266"/>
      <c r="BTR38" s="941"/>
      <c r="BTS38" s="941"/>
      <c r="BTT38" s="316"/>
      <c r="BTU38" s="316"/>
      <c r="BTV38" s="941"/>
      <c r="BTW38" s="941"/>
      <c r="BTX38" s="941"/>
      <c r="BTY38" s="941"/>
      <c r="BTZ38" s="266"/>
      <c r="BUA38" s="941"/>
      <c r="BUB38" s="941"/>
      <c r="BUC38" s="316"/>
      <c r="BUD38" s="316"/>
      <c r="BUE38" s="941"/>
      <c r="BUF38" s="941"/>
      <c r="BUG38" s="941"/>
      <c r="BUH38" s="941"/>
      <c r="BUI38" s="266"/>
      <c r="BUJ38" s="941"/>
      <c r="BUK38" s="941"/>
      <c r="BUL38" s="316"/>
      <c r="BUM38" s="316"/>
      <c r="BUN38" s="941"/>
      <c r="BUO38" s="941"/>
      <c r="BUP38" s="941"/>
      <c r="BUQ38" s="941"/>
      <c r="BUR38" s="266"/>
      <c r="BUS38" s="941"/>
      <c r="BUT38" s="941"/>
      <c r="BUU38" s="316"/>
      <c r="BUV38" s="316"/>
      <c r="BUW38" s="941"/>
      <c r="BUX38" s="941"/>
      <c r="BUY38" s="941"/>
      <c r="BUZ38" s="941"/>
      <c r="BVA38" s="266"/>
      <c r="BVB38" s="941"/>
      <c r="BVC38" s="941"/>
      <c r="BVD38" s="316"/>
      <c r="BVE38" s="316"/>
      <c r="BVF38" s="941"/>
      <c r="BVG38" s="941"/>
      <c r="BVH38" s="941"/>
      <c r="BVI38" s="941"/>
      <c r="BVJ38" s="266"/>
      <c r="BVK38" s="941"/>
      <c r="BVL38" s="941"/>
      <c r="BVM38" s="316"/>
      <c r="BVN38" s="316"/>
      <c r="BVO38" s="941"/>
      <c r="BVP38" s="941"/>
      <c r="BVQ38" s="941"/>
      <c r="BVR38" s="941"/>
      <c r="BVS38" s="266"/>
      <c r="BVT38" s="941"/>
      <c r="BVU38" s="941"/>
      <c r="BVV38" s="316"/>
      <c r="BVW38" s="316"/>
      <c r="BVX38" s="941"/>
      <c r="BVY38" s="941"/>
      <c r="BVZ38" s="941"/>
      <c r="BWA38" s="941"/>
      <c r="BWB38" s="266"/>
      <c r="BWC38" s="941"/>
      <c r="BWD38" s="941"/>
      <c r="BWE38" s="316"/>
      <c r="BWF38" s="316"/>
      <c r="BWG38" s="941"/>
      <c r="BWH38" s="941"/>
      <c r="BWI38" s="941"/>
      <c r="BWJ38" s="941"/>
      <c r="BWK38" s="266"/>
      <c r="BWL38" s="941"/>
      <c r="BWM38" s="941"/>
      <c r="BWN38" s="316"/>
      <c r="BWO38" s="316"/>
      <c r="BWP38" s="941"/>
      <c r="BWQ38" s="941"/>
      <c r="BWR38" s="941"/>
      <c r="BWS38" s="941"/>
      <c r="BWT38" s="266"/>
      <c r="BWU38" s="941"/>
      <c r="BWV38" s="941"/>
      <c r="BWW38" s="316"/>
      <c r="BWX38" s="316"/>
      <c r="BWY38" s="941"/>
      <c r="BWZ38" s="941"/>
      <c r="BXA38" s="941"/>
      <c r="BXB38" s="941"/>
      <c r="BXC38" s="266"/>
      <c r="BXD38" s="941"/>
      <c r="BXE38" s="941"/>
      <c r="BXF38" s="316"/>
      <c r="BXG38" s="316"/>
      <c r="BXH38" s="941"/>
      <c r="BXI38" s="941"/>
      <c r="BXJ38" s="941"/>
      <c r="BXK38" s="941"/>
      <c r="BXL38" s="266"/>
      <c r="BXM38" s="941"/>
      <c r="BXN38" s="941"/>
      <c r="BXO38" s="316"/>
      <c r="BXP38" s="316"/>
      <c r="BXQ38" s="941"/>
      <c r="BXR38" s="941"/>
      <c r="BXS38" s="941"/>
      <c r="BXT38" s="941"/>
      <c r="BXU38" s="266"/>
      <c r="BXV38" s="941"/>
      <c r="BXW38" s="941"/>
      <c r="BXX38" s="316"/>
      <c r="BXY38" s="316"/>
      <c r="BXZ38" s="941"/>
      <c r="BYA38" s="941"/>
      <c r="BYB38" s="941"/>
      <c r="BYC38" s="941"/>
      <c r="BYD38" s="266"/>
      <c r="BYE38" s="941"/>
      <c r="BYF38" s="941"/>
      <c r="BYG38" s="316"/>
      <c r="BYH38" s="316"/>
      <c r="BYI38" s="941"/>
      <c r="BYJ38" s="941"/>
      <c r="BYK38" s="941"/>
      <c r="BYL38" s="941"/>
      <c r="BYM38" s="266"/>
      <c r="BYN38" s="941"/>
      <c r="BYO38" s="941"/>
      <c r="BYP38" s="316"/>
      <c r="BYQ38" s="316"/>
      <c r="BYR38" s="941"/>
      <c r="BYS38" s="941"/>
      <c r="BYT38" s="941"/>
      <c r="BYU38" s="941"/>
      <c r="BYV38" s="266"/>
      <c r="BYW38" s="941"/>
      <c r="BYX38" s="941"/>
      <c r="BYY38" s="316"/>
      <c r="BYZ38" s="316"/>
      <c r="BZA38" s="941"/>
      <c r="BZB38" s="941"/>
      <c r="BZC38" s="941"/>
      <c r="BZD38" s="941"/>
      <c r="BZE38" s="266"/>
      <c r="BZF38" s="941"/>
      <c r="BZG38" s="941"/>
      <c r="BZH38" s="316"/>
      <c r="BZI38" s="316"/>
      <c r="BZJ38" s="941"/>
      <c r="BZK38" s="941"/>
      <c r="BZL38" s="941"/>
      <c r="BZM38" s="941"/>
      <c r="BZN38" s="266"/>
      <c r="BZO38" s="941"/>
      <c r="BZP38" s="941"/>
      <c r="BZQ38" s="316"/>
      <c r="BZR38" s="316"/>
      <c r="BZS38" s="941"/>
      <c r="BZT38" s="941"/>
      <c r="BZU38" s="941"/>
      <c r="BZV38" s="941"/>
      <c r="BZW38" s="266"/>
      <c r="BZX38" s="941"/>
      <c r="BZY38" s="941"/>
      <c r="BZZ38" s="316"/>
      <c r="CAA38" s="316"/>
      <c r="CAB38" s="941"/>
      <c r="CAC38" s="941"/>
      <c r="CAD38" s="941"/>
      <c r="CAE38" s="941"/>
      <c r="CAF38" s="266"/>
      <c r="CAG38" s="941"/>
      <c r="CAH38" s="941"/>
      <c r="CAI38" s="316"/>
      <c r="CAJ38" s="316"/>
      <c r="CAK38" s="941"/>
      <c r="CAL38" s="941"/>
      <c r="CAM38" s="941"/>
      <c r="CAN38" s="941"/>
      <c r="CAO38" s="266"/>
      <c r="CAP38" s="941"/>
      <c r="CAQ38" s="941"/>
      <c r="CAR38" s="316"/>
      <c r="CAS38" s="316"/>
      <c r="CAT38" s="941"/>
      <c r="CAU38" s="941"/>
      <c r="CAV38" s="941"/>
      <c r="CAW38" s="941"/>
      <c r="CAX38" s="266"/>
      <c r="CAY38" s="941"/>
      <c r="CAZ38" s="941"/>
      <c r="CBA38" s="316"/>
      <c r="CBB38" s="316"/>
      <c r="CBC38" s="941"/>
      <c r="CBD38" s="941"/>
      <c r="CBE38" s="941"/>
      <c r="CBF38" s="941"/>
      <c r="CBG38" s="266"/>
      <c r="CBH38" s="941"/>
      <c r="CBI38" s="941"/>
      <c r="CBJ38" s="316"/>
      <c r="CBK38" s="316"/>
      <c r="CBL38" s="941"/>
      <c r="CBM38" s="941"/>
      <c r="CBN38" s="941"/>
      <c r="CBO38" s="941"/>
      <c r="CBP38" s="266"/>
      <c r="CBQ38" s="941"/>
      <c r="CBR38" s="941"/>
      <c r="CBS38" s="316"/>
      <c r="CBT38" s="316"/>
      <c r="CBU38" s="941"/>
      <c r="CBV38" s="941"/>
      <c r="CBW38" s="941"/>
      <c r="CBX38" s="941"/>
      <c r="CBY38" s="266"/>
      <c r="CBZ38" s="941"/>
      <c r="CCA38" s="941"/>
      <c r="CCB38" s="316"/>
      <c r="CCC38" s="316"/>
      <c r="CCD38" s="941"/>
      <c r="CCE38" s="941"/>
      <c r="CCF38" s="941"/>
      <c r="CCG38" s="941"/>
      <c r="CCH38" s="266"/>
      <c r="CCI38" s="941"/>
      <c r="CCJ38" s="941"/>
      <c r="CCK38" s="316"/>
      <c r="CCL38" s="316"/>
      <c r="CCM38" s="941"/>
      <c r="CCN38" s="941"/>
      <c r="CCO38" s="941"/>
      <c r="CCP38" s="941"/>
      <c r="CCQ38" s="266"/>
      <c r="CCR38" s="941"/>
      <c r="CCS38" s="941"/>
      <c r="CCT38" s="316"/>
      <c r="CCU38" s="316"/>
      <c r="CCV38" s="941"/>
      <c r="CCW38" s="941"/>
      <c r="CCX38" s="941"/>
      <c r="CCY38" s="941"/>
      <c r="CCZ38" s="266"/>
      <c r="CDA38" s="941"/>
      <c r="CDB38" s="941"/>
      <c r="CDC38" s="316"/>
      <c r="CDD38" s="316"/>
      <c r="CDE38" s="941"/>
      <c r="CDF38" s="941"/>
      <c r="CDG38" s="941"/>
      <c r="CDH38" s="941"/>
      <c r="CDI38" s="266"/>
      <c r="CDJ38" s="941"/>
      <c r="CDK38" s="941"/>
      <c r="CDL38" s="316"/>
      <c r="CDM38" s="316"/>
      <c r="CDN38" s="941"/>
      <c r="CDO38" s="941"/>
      <c r="CDP38" s="941"/>
      <c r="CDQ38" s="941"/>
      <c r="CDR38" s="266"/>
      <c r="CDS38" s="941"/>
      <c r="CDT38" s="941"/>
      <c r="CDU38" s="316"/>
      <c r="CDV38" s="316"/>
      <c r="CDW38" s="941"/>
      <c r="CDX38" s="941"/>
      <c r="CDY38" s="941"/>
      <c r="CDZ38" s="941"/>
      <c r="CEA38" s="266"/>
      <c r="CEB38" s="941"/>
      <c r="CEC38" s="941"/>
      <c r="CED38" s="316"/>
      <c r="CEE38" s="316"/>
      <c r="CEF38" s="941"/>
      <c r="CEG38" s="941"/>
      <c r="CEH38" s="941"/>
      <c r="CEI38" s="941"/>
      <c r="CEJ38" s="266"/>
      <c r="CEK38" s="941"/>
      <c r="CEL38" s="941"/>
      <c r="CEM38" s="316"/>
      <c r="CEN38" s="316"/>
      <c r="CEO38" s="941"/>
      <c r="CEP38" s="941"/>
      <c r="CEQ38" s="941"/>
      <c r="CER38" s="941"/>
      <c r="CES38" s="266"/>
      <c r="CET38" s="941"/>
      <c r="CEU38" s="941"/>
      <c r="CEV38" s="316"/>
      <c r="CEW38" s="316"/>
      <c r="CEX38" s="941"/>
      <c r="CEY38" s="941"/>
      <c r="CEZ38" s="941"/>
      <c r="CFA38" s="941"/>
      <c r="CFB38" s="266"/>
      <c r="CFC38" s="941"/>
      <c r="CFD38" s="941"/>
      <c r="CFE38" s="316"/>
      <c r="CFF38" s="316"/>
      <c r="CFG38" s="941"/>
      <c r="CFH38" s="941"/>
      <c r="CFI38" s="941"/>
      <c r="CFJ38" s="941"/>
      <c r="CFK38" s="266"/>
      <c r="CFL38" s="941"/>
      <c r="CFM38" s="941"/>
      <c r="CFN38" s="316"/>
      <c r="CFO38" s="316"/>
      <c r="CFP38" s="941"/>
      <c r="CFQ38" s="941"/>
      <c r="CFR38" s="941"/>
      <c r="CFS38" s="941"/>
      <c r="CFT38" s="266"/>
      <c r="CFU38" s="941"/>
      <c r="CFV38" s="941"/>
      <c r="CFW38" s="316"/>
      <c r="CFX38" s="316"/>
      <c r="CFY38" s="941"/>
      <c r="CFZ38" s="941"/>
      <c r="CGA38" s="941"/>
      <c r="CGB38" s="941"/>
      <c r="CGC38" s="266"/>
      <c r="CGD38" s="941"/>
      <c r="CGE38" s="941"/>
      <c r="CGF38" s="316"/>
      <c r="CGG38" s="316"/>
      <c r="CGH38" s="941"/>
      <c r="CGI38" s="941"/>
      <c r="CGJ38" s="941"/>
      <c r="CGK38" s="941"/>
      <c r="CGL38" s="266"/>
      <c r="CGM38" s="941"/>
      <c r="CGN38" s="941"/>
      <c r="CGO38" s="316"/>
      <c r="CGP38" s="316"/>
      <c r="CGQ38" s="941"/>
      <c r="CGR38" s="941"/>
      <c r="CGS38" s="941"/>
      <c r="CGT38" s="941"/>
      <c r="CGU38" s="266"/>
      <c r="CGV38" s="941"/>
      <c r="CGW38" s="941"/>
      <c r="CGX38" s="316"/>
      <c r="CGY38" s="316"/>
      <c r="CGZ38" s="941"/>
      <c r="CHA38" s="941"/>
      <c r="CHB38" s="941"/>
      <c r="CHC38" s="941"/>
      <c r="CHD38" s="266"/>
      <c r="CHE38" s="941"/>
      <c r="CHF38" s="941"/>
      <c r="CHG38" s="316"/>
      <c r="CHH38" s="316"/>
      <c r="CHI38" s="941"/>
      <c r="CHJ38" s="941"/>
      <c r="CHK38" s="941"/>
      <c r="CHL38" s="941"/>
      <c r="CHM38" s="266"/>
      <c r="CHN38" s="941"/>
      <c r="CHO38" s="941"/>
      <c r="CHP38" s="316"/>
      <c r="CHQ38" s="316"/>
      <c r="CHR38" s="941"/>
      <c r="CHS38" s="941"/>
      <c r="CHT38" s="941"/>
      <c r="CHU38" s="941"/>
      <c r="CHV38" s="266"/>
      <c r="CHW38" s="941"/>
      <c r="CHX38" s="941"/>
      <c r="CHY38" s="316"/>
      <c r="CHZ38" s="316"/>
      <c r="CIA38" s="941"/>
      <c r="CIB38" s="941"/>
      <c r="CIC38" s="941"/>
      <c r="CID38" s="941"/>
      <c r="CIE38" s="266"/>
      <c r="CIF38" s="941"/>
      <c r="CIG38" s="941"/>
      <c r="CIH38" s="316"/>
      <c r="CII38" s="316"/>
      <c r="CIJ38" s="941"/>
      <c r="CIK38" s="941"/>
      <c r="CIL38" s="941"/>
      <c r="CIM38" s="941"/>
      <c r="CIN38" s="266"/>
      <c r="CIO38" s="941"/>
      <c r="CIP38" s="941"/>
      <c r="CIQ38" s="316"/>
      <c r="CIR38" s="316"/>
      <c r="CIS38" s="941"/>
      <c r="CIT38" s="941"/>
      <c r="CIU38" s="941"/>
      <c r="CIV38" s="941"/>
      <c r="CIW38" s="266"/>
      <c r="CIX38" s="941"/>
      <c r="CIY38" s="941"/>
      <c r="CIZ38" s="316"/>
      <c r="CJA38" s="316"/>
      <c r="CJB38" s="941"/>
      <c r="CJC38" s="941"/>
      <c r="CJD38" s="941"/>
      <c r="CJE38" s="941"/>
      <c r="CJF38" s="266"/>
      <c r="CJG38" s="941"/>
      <c r="CJH38" s="941"/>
      <c r="CJI38" s="316"/>
      <c r="CJJ38" s="316"/>
      <c r="CJK38" s="941"/>
      <c r="CJL38" s="941"/>
      <c r="CJM38" s="941"/>
      <c r="CJN38" s="941"/>
      <c r="CJO38" s="266"/>
      <c r="CJP38" s="941"/>
      <c r="CJQ38" s="941"/>
      <c r="CJR38" s="316"/>
      <c r="CJS38" s="316"/>
      <c r="CJT38" s="941"/>
      <c r="CJU38" s="941"/>
      <c r="CJV38" s="941"/>
      <c r="CJW38" s="941"/>
      <c r="CJX38" s="266"/>
      <c r="CJY38" s="941"/>
      <c r="CJZ38" s="941"/>
      <c r="CKA38" s="316"/>
      <c r="CKB38" s="316"/>
      <c r="CKC38" s="941"/>
      <c r="CKD38" s="941"/>
      <c r="CKE38" s="941"/>
      <c r="CKF38" s="941"/>
      <c r="CKG38" s="266"/>
      <c r="CKH38" s="941"/>
      <c r="CKI38" s="941"/>
      <c r="CKJ38" s="316"/>
      <c r="CKK38" s="316"/>
      <c r="CKL38" s="941"/>
      <c r="CKM38" s="941"/>
      <c r="CKN38" s="941"/>
      <c r="CKO38" s="941"/>
      <c r="CKP38" s="266"/>
      <c r="CKQ38" s="941"/>
      <c r="CKR38" s="941"/>
      <c r="CKS38" s="316"/>
      <c r="CKT38" s="316"/>
      <c r="CKU38" s="941"/>
      <c r="CKV38" s="941"/>
      <c r="CKW38" s="941"/>
      <c r="CKX38" s="941"/>
      <c r="CKY38" s="266"/>
      <c r="CKZ38" s="941"/>
      <c r="CLA38" s="941"/>
      <c r="CLB38" s="316"/>
      <c r="CLC38" s="316"/>
      <c r="CLD38" s="941"/>
      <c r="CLE38" s="941"/>
      <c r="CLF38" s="941"/>
      <c r="CLG38" s="941"/>
      <c r="CLH38" s="266"/>
      <c r="CLI38" s="941"/>
      <c r="CLJ38" s="941"/>
      <c r="CLK38" s="316"/>
      <c r="CLL38" s="316"/>
      <c r="CLM38" s="941"/>
      <c r="CLN38" s="941"/>
      <c r="CLO38" s="941"/>
      <c r="CLP38" s="941"/>
      <c r="CLQ38" s="266"/>
      <c r="CLR38" s="941"/>
      <c r="CLS38" s="941"/>
      <c r="CLT38" s="316"/>
      <c r="CLU38" s="316"/>
      <c r="CLV38" s="941"/>
      <c r="CLW38" s="941"/>
      <c r="CLX38" s="941"/>
      <c r="CLY38" s="941"/>
      <c r="CLZ38" s="266"/>
      <c r="CMA38" s="941"/>
      <c r="CMB38" s="941"/>
      <c r="CMC38" s="316"/>
      <c r="CMD38" s="316"/>
      <c r="CME38" s="941"/>
      <c r="CMF38" s="941"/>
      <c r="CMG38" s="941"/>
      <c r="CMH38" s="941"/>
      <c r="CMI38" s="266"/>
      <c r="CMJ38" s="941"/>
      <c r="CMK38" s="941"/>
      <c r="CML38" s="316"/>
      <c r="CMM38" s="316"/>
      <c r="CMN38" s="941"/>
      <c r="CMO38" s="941"/>
      <c r="CMP38" s="941"/>
      <c r="CMQ38" s="941"/>
      <c r="CMR38" s="266"/>
      <c r="CMS38" s="941"/>
      <c r="CMT38" s="941"/>
      <c r="CMU38" s="316"/>
      <c r="CMV38" s="316"/>
      <c r="CMW38" s="941"/>
      <c r="CMX38" s="941"/>
      <c r="CMY38" s="941"/>
      <c r="CMZ38" s="941"/>
      <c r="CNA38" s="266"/>
      <c r="CNB38" s="941"/>
      <c r="CNC38" s="941"/>
      <c r="CND38" s="316"/>
      <c r="CNE38" s="316"/>
      <c r="CNF38" s="941"/>
      <c r="CNG38" s="941"/>
      <c r="CNH38" s="941"/>
      <c r="CNI38" s="941"/>
      <c r="CNJ38" s="266"/>
      <c r="CNK38" s="941"/>
      <c r="CNL38" s="941"/>
      <c r="CNM38" s="316"/>
      <c r="CNN38" s="316"/>
      <c r="CNO38" s="941"/>
      <c r="CNP38" s="941"/>
      <c r="CNQ38" s="941"/>
      <c r="CNR38" s="941"/>
      <c r="CNS38" s="266"/>
      <c r="CNT38" s="941"/>
      <c r="CNU38" s="941"/>
      <c r="CNV38" s="316"/>
      <c r="CNW38" s="316"/>
      <c r="CNX38" s="941"/>
      <c r="CNY38" s="941"/>
      <c r="CNZ38" s="941"/>
      <c r="COA38" s="941"/>
      <c r="COB38" s="266"/>
      <c r="COC38" s="941"/>
      <c r="COD38" s="941"/>
      <c r="COE38" s="316"/>
      <c r="COF38" s="316"/>
      <c r="COG38" s="941"/>
      <c r="COH38" s="941"/>
      <c r="COI38" s="941"/>
      <c r="COJ38" s="941"/>
      <c r="COK38" s="266"/>
      <c r="COL38" s="941"/>
      <c r="COM38" s="941"/>
      <c r="CON38" s="316"/>
      <c r="COO38" s="316"/>
      <c r="COP38" s="941"/>
      <c r="COQ38" s="941"/>
      <c r="COR38" s="941"/>
      <c r="COS38" s="941"/>
      <c r="COT38" s="266"/>
      <c r="COU38" s="941"/>
      <c r="COV38" s="941"/>
      <c r="COW38" s="316"/>
      <c r="COX38" s="316"/>
      <c r="COY38" s="941"/>
      <c r="COZ38" s="941"/>
      <c r="CPA38" s="941"/>
      <c r="CPB38" s="941"/>
      <c r="CPC38" s="266"/>
      <c r="CPD38" s="941"/>
      <c r="CPE38" s="941"/>
      <c r="CPF38" s="316"/>
      <c r="CPG38" s="316"/>
      <c r="CPH38" s="941"/>
      <c r="CPI38" s="941"/>
      <c r="CPJ38" s="941"/>
      <c r="CPK38" s="941"/>
      <c r="CPL38" s="266"/>
      <c r="CPM38" s="941"/>
      <c r="CPN38" s="941"/>
      <c r="CPO38" s="316"/>
      <c r="CPP38" s="316"/>
      <c r="CPQ38" s="941"/>
      <c r="CPR38" s="941"/>
      <c r="CPS38" s="941"/>
      <c r="CPT38" s="941"/>
      <c r="CPU38" s="266"/>
      <c r="CPV38" s="941"/>
      <c r="CPW38" s="941"/>
      <c r="CPX38" s="316"/>
      <c r="CPY38" s="316"/>
      <c r="CPZ38" s="941"/>
      <c r="CQA38" s="941"/>
      <c r="CQB38" s="941"/>
      <c r="CQC38" s="941"/>
      <c r="CQD38" s="266"/>
      <c r="CQE38" s="941"/>
      <c r="CQF38" s="941"/>
      <c r="CQG38" s="316"/>
      <c r="CQH38" s="316"/>
      <c r="CQI38" s="941"/>
      <c r="CQJ38" s="941"/>
      <c r="CQK38" s="941"/>
      <c r="CQL38" s="941"/>
      <c r="CQM38" s="266"/>
      <c r="CQN38" s="941"/>
      <c r="CQO38" s="941"/>
      <c r="CQP38" s="316"/>
      <c r="CQQ38" s="316"/>
      <c r="CQR38" s="941"/>
      <c r="CQS38" s="941"/>
      <c r="CQT38" s="941"/>
      <c r="CQU38" s="941"/>
      <c r="CQV38" s="266"/>
      <c r="CQW38" s="941"/>
      <c r="CQX38" s="941"/>
      <c r="CQY38" s="316"/>
      <c r="CQZ38" s="316"/>
      <c r="CRA38" s="941"/>
      <c r="CRB38" s="941"/>
      <c r="CRC38" s="941"/>
      <c r="CRD38" s="941"/>
      <c r="CRE38" s="266"/>
      <c r="CRF38" s="941"/>
      <c r="CRG38" s="941"/>
      <c r="CRH38" s="316"/>
      <c r="CRI38" s="316"/>
      <c r="CRJ38" s="941"/>
      <c r="CRK38" s="941"/>
      <c r="CRL38" s="941"/>
      <c r="CRM38" s="941"/>
      <c r="CRN38" s="266"/>
      <c r="CRO38" s="941"/>
      <c r="CRP38" s="941"/>
      <c r="CRQ38" s="316"/>
      <c r="CRR38" s="316"/>
      <c r="CRS38" s="941"/>
      <c r="CRT38" s="941"/>
      <c r="CRU38" s="941"/>
      <c r="CRV38" s="941"/>
      <c r="CRW38" s="266"/>
      <c r="CRX38" s="941"/>
      <c r="CRY38" s="941"/>
      <c r="CRZ38" s="316"/>
      <c r="CSA38" s="316"/>
      <c r="CSB38" s="941"/>
      <c r="CSC38" s="941"/>
      <c r="CSD38" s="941"/>
      <c r="CSE38" s="941"/>
      <c r="CSF38" s="266"/>
      <c r="CSG38" s="941"/>
      <c r="CSH38" s="941"/>
      <c r="CSI38" s="316"/>
      <c r="CSJ38" s="316"/>
      <c r="CSK38" s="941"/>
      <c r="CSL38" s="941"/>
      <c r="CSM38" s="941"/>
      <c r="CSN38" s="941"/>
      <c r="CSO38" s="266"/>
      <c r="CSP38" s="941"/>
      <c r="CSQ38" s="941"/>
      <c r="CSR38" s="316"/>
      <c r="CSS38" s="316"/>
      <c r="CST38" s="941"/>
      <c r="CSU38" s="941"/>
      <c r="CSV38" s="941"/>
      <c r="CSW38" s="941"/>
      <c r="CSX38" s="266"/>
      <c r="CSY38" s="941"/>
      <c r="CSZ38" s="941"/>
      <c r="CTA38" s="316"/>
      <c r="CTB38" s="316"/>
      <c r="CTC38" s="941"/>
      <c r="CTD38" s="941"/>
      <c r="CTE38" s="941"/>
      <c r="CTF38" s="941"/>
      <c r="CTG38" s="266"/>
      <c r="CTH38" s="941"/>
      <c r="CTI38" s="941"/>
      <c r="CTJ38" s="316"/>
      <c r="CTK38" s="316"/>
      <c r="CTL38" s="941"/>
      <c r="CTM38" s="941"/>
      <c r="CTN38" s="941"/>
      <c r="CTO38" s="941"/>
      <c r="CTP38" s="266"/>
      <c r="CTQ38" s="941"/>
      <c r="CTR38" s="941"/>
      <c r="CTS38" s="316"/>
      <c r="CTT38" s="316"/>
      <c r="CTU38" s="941"/>
      <c r="CTV38" s="941"/>
      <c r="CTW38" s="941"/>
      <c r="CTX38" s="941"/>
      <c r="CTY38" s="266"/>
      <c r="CTZ38" s="941"/>
      <c r="CUA38" s="941"/>
      <c r="CUB38" s="316"/>
      <c r="CUC38" s="316"/>
      <c r="CUD38" s="941"/>
      <c r="CUE38" s="941"/>
      <c r="CUF38" s="941"/>
      <c r="CUG38" s="941"/>
      <c r="CUH38" s="266"/>
      <c r="CUI38" s="941"/>
      <c r="CUJ38" s="941"/>
      <c r="CUK38" s="316"/>
      <c r="CUL38" s="316"/>
      <c r="CUM38" s="941"/>
      <c r="CUN38" s="941"/>
      <c r="CUO38" s="941"/>
      <c r="CUP38" s="941"/>
      <c r="CUQ38" s="266"/>
      <c r="CUR38" s="941"/>
      <c r="CUS38" s="941"/>
      <c r="CUT38" s="316"/>
      <c r="CUU38" s="316"/>
      <c r="CUV38" s="941"/>
      <c r="CUW38" s="941"/>
      <c r="CUX38" s="941"/>
      <c r="CUY38" s="941"/>
      <c r="CUZ38" s="266"/>
      <c r="CVA38" s="941"/>
      <c r="CVB38" s="941"/>
      <c r="CVC38" s="316"/>
      <c r="CVD38" s="316"/>
      <c r="CVE38" s="941"/>
      <c r="CVF38" s="941"/>
      <c r="CVG38" s="941"/>
      <c r="CVH38" s="941"/>
      <c r="CVI38" s="266"/>
      <c r="CVJ38" s="941"/>
      <c r="CVK38" s="941"/>
      <c r="CVL38" s="316"/>
      <c r="CVM38" s="316"/>
      <c r="CVN38" s="941"/>
      <c r="CVO38" s="941"/>
      <c r="CVP38" s="941"/>
      <c r="CVQ38" s="941"/>
      <c r="CVR38" s="266"/>
      <c r="CVS38" s="941"/>
      <c r="CVT38" s="941"/>
      <c r="CVU38" s="316"/>
      <c r="CVV38" s="316"/>
      <c r="CVW38" s="941"/>
      <c r="CVX38" s="941"/>
      <c r="CVY38" s="941"/>
      <c r="CVZ38" s="941"/>
      <c r="CWA38" s="266"/>
      <c r="CWB38" s="941"/>
      <c r="CWC38" s="941"/>
      <c r="CWD38" s="316"/>
      <c r="CWE38" s="316"/>
      <c r="CWF38" s="941"/>
      <c r="CWG38" s="941"/>
      <c r="CWH38" s="941"/>
      <c r="CWI38" s="941"/>
      <c r="CWJ38" s="266"/>
      <c r="CWK38" s="941"/>
      <c r="CWL38" s="941"/>
      <c r="CWM38" s="316"/>
      <c r="CWN38" s="316"/>
      <c r="CWO38" s="941"/>
      <c r="CWP38" s="941"/>
      <c r="CWQ38" s="941"/>
      <c r="CWR38" s="941"/>
      <c r="CWS38" s="266"/>
      <c r="CWT38" s="941"/>
      <c r="CWU38" s="941"/>
      <c r="CWV38" s="316"/>
      <c r="CWW38" s="316"/>
      <c r="CWX38" s="941"/>
      <c r="CWY38" s="941"/>
      <c r="CWZ38" s="941"/>
      <c r="CXA38" s="941"/>
      <c r="CXB38" s="266"/>
      <c r="CXC38" s="941"/>
      <c r="CXD38" s="941"/>
      <c r="CXE38" s="316"/>
      <c r="CXF38" s="316"/>
      <c r="CXG38" s="941"/>
      <c r="CXH38" s="941"/>
      <c r="CXI38" s="941"/>
      <c r="CXJ38" s="941"/>
      <c r="CXK38" s="266"/>
      <c r="CXL38" s="941"/>
      <c r="CXM38" s="941"/>
      <c r="CXN38" s="316"/>
      <c r="CXO38" s="316"/>
      <c r="CXP38" s="941"/>
      <c r="CXQ38" s="941"/>
      <c r="CXR38" s="941"/>
      <c r="CXS38" s="941"/>
      <c r="CXT38" s="266"/>
      <c r="CXU38" s="941"/>
      <c r="CXV38" s="941"/>
      <c r="CXW38" s="316"/>
      <c r="CXX38" s="316"/>
      <c r="CXY38" s="941"/>
      <c r="CXZ38" s="941"/>
      <c r="CYA38" s="941"/>
      <c r="CYB38" s="941"/>
      <c r="CYC38" s="266"/>
      <c r="CYD38" s="941"/>
      <c r="CYE38" s="941"/>
      <c r="CYF38" s="316"/>
      <c r="CYG38" s="316"/>
      <c r="CYH38" s="941"/>
      <c r="CYI38" s="941"/>
      <c r="CYJ38" s="941"/>
      <c r="CYK38" s="941"/>
      <c r="CYL38" s="266"/>
      <c r="CYM38" s="941"/>
      <c r="CYN38" s="941"/>
      <c r="CYO38" s="316"/>
      <c r="CYP38" s="316"/>
      <c r="CYQ38" s="941"/>
      <c r="CYR38" s="941"/>
      <c r="CYS38" s="941"/>
      <c r="CYT38" s="941"/>
      <c r="CYU38" s="266"/>
      <c r="CYV38" s="941"/>
      <c r="CYW38" s="941"/>
      <c r="CYX38" s="316"/>
      <c r="CYY38" s="316"/>
      <c r="CYZ38" s="941"/>
      <c r="CZA38" s="941"/>
      <c r="CZB38" s="941"/>
      <c r="CZC38" s="941"/>
      <c r="CZD38" s="266"/>
      <c r="CZE38" s="941"/>
      <c r="CZF38" s="941"/>
      <c r="CZG38" s="316"/>
      <c r="CZH38" s="316"/>
      <c r="CZI38" s="941"/>
      <c r="CZJ38" s="941"/>
      <c r="CZK38" s="941"/>
      <c r="CZL38" s="941"/>
      <c r="CZM38" s="266"/>
      <c r="CZN38" s="941"/>
      <c r="CZO38" s="941"/>
      <c r="CZP38" s="316"/>
      <c r="CZQ38" s="316"/>
      <c r="CZR38" s="941"/>
      <c r="CZS38" s="941"/>
      <c r="CZT38" s="941"/>
      <c r="CZU38" s="941"/>
      <c r="CZV38" s="266"/>
      <c r="CZW38" s="941"/>
      <c r="CZX38" s="941"/>
      <c r="CZY38" s="316"/>
      <c r="CZZ38" s="316"/>
      <c r="DAA38" s="941"/>
      <c r="DAB38" s="941"/>
      <c r="DAC38" s="941"/>
      <c r="DAD38" s="941"/>
      <c r="DAE38" s="266"/>
      <c r="DAF38" s="941"/>
      <c r="DAG38" s="941"/>
      <c r="DAH38" s="316"/>
      <c r="DAI38" s="316"/>
      <c r="DAJ38" s="941"/>
      <c r="DAK38" s="941"/>
      <c r="DAL38" s="941"/>
      <c r="DAM38" s="941"/>
      <c r="DAN38" s="266"/>
      <c r="DAO38" s="941"/>
      <c r="DAP38" s="941"/>
      <c r="DAQ38" s="316"/>
      <c r="DAR38" s="316"/>
      <c r="DAS38" s="941"/>
      <c r="DAT38" s="941"/>
      <c r="DAU38" s="941"/>
      <c r="DAV38" s="941"/>
      <c r="DAW38" s="266"/>
      <c r="DAX38" s="941"/>
      <c r="DAY38" s="941"/>
      <c r="DAZ38" s="316"/>
      <c r="DBA38" s="316"/>
      <c r="DBB38" s="941"/>
      <c r="DBC38" s="941"/>
      <c r="DBD38" s="941"/>
      <c r="DBE38" s="941"/>
      <c r="DBF38" s="266"/>
      <c r="DBG38" s="941"/>
      <c r="DBH38" s="941"/>
      <c r="DBI38" s="316"/>
      <c r="DBJ38" s="316"/>
      <c r="DBK38" s="941"/>
      <c r="DBL38" s="941"/>
      <c r="DBM38" s="941"/>
      <c r="DBN38" s="941"/>
      <c r="DBO38" s="266"/>
      <c r="DBP38" s="941"/>
      <c r="DBQ38" s="941"/>
      <c r="DBR38" s="316"/>
      <c r="DBS38" s="316"/>
      <c r="DBT38" s="941"/>
      <c r="DBU38" s="941"/>
      <c r="DBV38" s="941"/>
      <c r="DBW38" s="941"/>
      <c r="DBX38" s="266"/>
      <c r="DBY38" s="941"/>
      <c r="DBZ38" s="941"/>
      <c r="DCA38" s="316"/>
      <c r="DCB38" s="316"/>
      <c r="DCC38" s="941"/>
      <c r="DCD38" s="941"/>
      <c r="DCE38" s="941"/>
      <c r="DCF38" s="941"/>
      <c r="DCG38" s="266"/>
      <c r="DCH38" s="941"/>
      <c r="DCI38" s="941"/>
      <c r="DCJ38" s="316"/>
      <c r="DCK38" s="316"/>
      <c r="DCL38" s="941"/>
      <c r="DCM38" s="941"/>
      <c r="DCN38" s="941"/>
      <c r="DCO38" s="941"/>
      <c r="DCP38" s="266"/>
      <c r="DCQ38" s="941"/>
      <c r="DCR38" s="941"/>
      <c r="DCS38" s="316"/>
      <c r="DCT38" s="316"/>
      <c r="DCU38" s="941"/>
      <c r="DCV38" s="941"/>
      <c r="DCW38" s="941"/>
      <c r="DCX38" s="941"/>
      <c r="DCY38" s="266"/>
      <c r="DCZ38" s="941"/>
      <c r="DDA38" s="941"/>
      <c r="DDB38" s="316"/>
      <c r="DDC38" s="316"/>
      <c r="DDD38" s="941"/>
      <c r="DDE38" s="941"/>
      <c r="DDF38" s="941"/>
      <c r="DDG38" s="941"/>
      <c r="DDH38" s="266"/>
      <c r="DDI38" s="941"/>
      <c r="DDJ38" s="941"/>
      <c r="DDK38" s="316"/>
      <c r="DDL38" s="316"/>
      <c r="DDM38" s="941"/>
      <c r="DDN38" s="941"/>
      <c r="DDO38" s="941"/>
      <c r="DDP38" s="941"/>
      <c r="DDQ38" s="266"/>
      <c r="DDR38" s="941"/>
      <c r="DDS38" s="941"/>
      <c r="DDT38" s="316"/>
      <c r="DDU38" s="316"/>
      <c r="DDV38" s="941"/>
      <c r="DDW38" s="941"/>
      <c r="DDX38" s="941"/>
      <c r="DDY38" s="941"/>
      <c r="DDZ38" s="266"/>
      <c r="DEA38" s="941"/>
      <c r="DEB38" s="941"/>
      <c r="DEC38" s="316"/>
      <c r="DED38" s="316"/>
      <c r="DEE38" s="941"/>
      <c r="DEF38" s="941"/>
      <c r="DEG38" s="941"/>
      <c r="DEH38" s="941"/>
      <c r="DEI38" s="266"/>
      <c r="DEJ38" s="941"/>
      <c r="DEK38" s="941"/>
      <c r="DEL38" s="316"/>
      <c r="DEM38" s="316"/>
      <c r="DEN38" s="941"/>
      <c r="DEO38" s="941"/>
      <c r="DEP38" s="941"/>
      <c r="DEQ38" s="941"/>
      <c r="DER38" s="266"/>
      <c r="DES38" s="941"/>
      <c r="DET38" s="941"/>
      <c r="DEU38" s="316"/>
      <c r="DEV38" s="316"/>
      <c r="DEW38" s="941"/>
      <c r="DEX38" s="941"/>
      <c r="DEY38" s="941"/>
      <c r="DEZ38" s="941"/>
      <c r="DFA38" s="266"/>
      <c r="DFB38" s="941"/>
      <c r="DFC38" s="941"/>
      <c r="DFD38" s="316"/>
      <c r="DFE38" s="316"/>
      <c r="DFF38" s="941"/>
      <c r="DFG38" s="941"/>
      <c r="DFH38" s="941"/>
      <c r="DFI38" s="941"/>
      <c r="DFJ38" s="266"/>
      <c r="DFK38" s="941"/>
      <c r="DFL38" s="941"/>
      <c r="DFM38" s="316"/>
      <c r="DFN38" s="316"/>
      <c r="DFO38" s="941"/>
      <c r="DFP38" s="941"/>
      <c r="DFQ38" s="941"/>
      <c r="DFR38" s="941"/>
      <c r="DFS38" s="266"/>
      <c r="DFT38" s="941"/>
      <c r="DFU38" s="941"/>
      <c r="DFV38" s="316"/>
      <c r="DFW38" s="316"/>
      <c r="DFX38" s="941"/>
      <c r="DFY38" s="941"/>
      <c r="DFZ38" s="941"/>
      <c r="DGA38" s="941"/>
      <c r="DGB38" s="266"/>
      <c r="DGC38" s="941"/>
      <c r="DGD38" s="941"/>
      <c r="DGE38" s="316"/>
      <c r="DGF38" s="316"/>
      <c r="DGG38" s="941"/>
      <c r="DGH38" s="941"/>
      <c r="DGI38" s="941"/>
      <c r="DGJ38" s="941"/>
      <c r="DGK38" s="266"/>
      <c r="DGL38" s="941"/>
      <c r="DGM38" s="941"/>
      <c r="DGN38" s="316"/>
      <c r="DGO38" s="316"/>
      <c r="DGP38" s="941"/>
      <c r="DGQ38" s="941"/>
      <c r="DGR38" s="941"/>
      <c r="DGS38" s="941"/>
      <c r="DGT38" s="266"/>
      <c r="DGU38" s="941"/>
      <c r="DGV38" s="941"/>
      <c r="DGW38" s="316"/>
      <c r="DGX38" s="316"/>
      <c r="DGY38" s="941"/>
      <c r="DGZ38" s="941"/>
      <c r="DHA38" s="941"/>
      <c r="DHB38" s="941"/>
      <c r="DHC38" s="266"/>
      <c r="DHD38" s="941"/>
      <c r="DHE38" s="941"/>
      <c r="DHF38" s="316"/>
      <c r="DHG38" s="316"/>
      <c r="DHH38" s="941"/>
      <c r="DHI38" s="941"/>
      <c r="DHJ38" s="941"/>
      <c r="DHK38" s="941"/>
      <c r="DHL38" s="266"/>
      <c r="DHM38" s="941"/>
      <c r="DHN38" s="941"/>
      <c r="DHO38" s="316"/>
      <c r="DHP38" s="316"/>
      <c r="DHQ38" s="941"/>
      <c r="DHR38" s="941"/>
      <c r="DHS38" s="941"/>
      <c r="DHT38" s="941"/>
      <c r="DHU38" s="266"/>
      <c r="DHV38" s="941"/>
      <c r="DHW38" s="941"/>
      <c r="DHX38" s="316"/>
      <c r="DHY38" s="316"/>
      <c r="DHZ38" s="941"/>
      <c r="DIA38" s="941"/>
      <c r="DIB38" s="941"/>
      <c r="DIC38" s="941"/>
      <c r="DID38" s="266"/>
      <c r="DIE38" s="941"/>
      <c r="DIF38" s="941"/>
      <c r="DIG38" s="316"/>
      <c r="DIH38" s="316"/>
      <c r="DII38" s="941"/>
      <c r="DIJ38" s="941"/>
      <c r="DIK38" s="941"/>
      <c r="DIL38" s="941"/>
      <c r="DIM38" s="266"/>
      <c r="DIN38" s="941"/>
      <c r="DIO38" s="941"/>
      <c r="DIP38" s="316"/>
      <c r="DIQ38" s="316"/>
      <c r="DIR38" s="941"/>
      <c r="DIS38" s="941"/>
      <c r="DIT38" s="941"/>
      <c r="DIU38" s="941"/>
      <c r="DIV38" s="266"/>
      <c r="DIW38" s="941"/>
      <c r="DIX38" s="941"/>
      <c r="DIY38" s="316"/>
      <c r="DIZ38" s="316"/>
      <c r="DJA38" s="941"/>
      <c r="DJB38" s="941"/>
      <c r="DJC38" s="941"/>
      <c r="DJD38" s="941"/>
      <c r="DJE38" s="266"/>
      <c r="DJF38" s="941"/>
      <c r="DJG38" s="941"/>
      <c r="DJH38" s="316"/>
      <c r="DJI38" s="316"/>
      <c r="DJJ38" s="941"/>
      <c r="DJK38" s="941"/>
      <c r="DJL38" s="941"/>
      <c r="DJM38" s="941"/>
      <c r="DJN38" s="266"/>
      <c r="DJO38" s="941"/>
      <c r="DJP38" s="941"/>
      <c r="DJQ38" s="316"/>
      <c r="DJR38" s="316"/>
      <c r="DJS38" s="941"/>
      <c r="DJT38" s="941"/>
      <c r="DJU38" s="941"/>
      <c r="DJV38" s="941"/>
      <c r="DJW38" s="266"/>
      <c r="DJX38" s="941"/>
      <c r="DJY38" s="941"/>
      <c r="DJZ38" s="316"/>
      <c r="DKA38" s="316"/>
      <c r="DKB38" s="941"/>
      <c r="DKC38" s="941"/>
      <c r="DKD38" s="941"/>
      <c r="DKE38" s="941"/>
      <c r="DKF38" s="266"/>
      <c r="DKG38" s="941"/>
      <c r="DKH38" s="941"/>
      <c r="DKI38" s="316"/>
      <c r="DKJ38" s="316"/>
      <c r="DKK38" s="941"/>
      <c r="DKL38" s="941"/>
      <c r="DKM38" s="941"/>
      <c r="DKN38" s="941"/>
      <c r="DKO38" s="266"/>
      <c r="DKP38" s="941"/>
      <c r="DKQ38" s="941"/>
      <c r="DKR38" s="316"/>
      <c r="DKS38" s="316"/>
      <c r="DKT38" s="941"/>
      <c r="DKU38" s="941"/>
      <c r="DKV38" s="941"/>
      <c r="DKW38" s="941"/>
      <c r="DKX38" s="266"/>
      <c r="DKY38" s="941"/>
      <c r="DKZ38" s="941"/>
      <c r="DLA38" s="316"/>
      <c r="DLB38" s="316"/>
      <c r="DLC38" s="941"/>
      <c r="DLD38" s="941"/>
      <c r="DLE38" s="941"/>
      <c r="DLF38" s="941"/>
      <c r="DLG38" s="266"/>
      <c r="DLH38" s="941"/>
      <c r="DLI38" s="941"/>
      <c r="DLJ38" s="316"/>
      <c r="DLK38" s="316"/>
      <c r="DLL38" s="941"/>
      <c r="DLM38" s="941"/>
      <c r="DLN38" s="941"/>
      <c r="DLO38" s="941"/>
      <c r="DLP38" s="266"/>
      <c r="DLQ38" s="941"/>
      <c r="DLR38" s="941"/>
      <c r="DLS38" s="316"/>
      <c r="DLT38" s="316"/>
      <c r="DLU38" s="941"/>
      <c r="DLV38" s="941"/>
      <c r="DLW38" s="941"/>
      <c r="DLX38" s="941"/>
      <c r="DLY38" s="266"/>
      <c r="DLZ38" s="941"/>
      <c r="DMA38" s="941"/>
      <c r="DMB38" s="316"/>
      <c r="DMC38" s="316"/>
      <c r="DMD38" s="941"/>
      <c r="DME38" s="941"/>
      <c r="DMF38" s="941"/>
      <c r="DMG38" s="941"/>
      <c r="DMH38" s="266"/>
      <c r="DMI38" s="941"/>
      <c r="DMJ38" s="941"/>
      <c r="DMK38" s="316"/>
      <c r="DML38" s="316"/>
      <c r="DMM38" s="941"/>
      <c r="DMN38" s="941"/>
      <c r="DMO38" s="941"/>
      <c r="DMP38" s="941"/>
      <c r="DMQ38" s="266"/>
      <c r="DMR38" s="941"/>
      <c r="DMS38" s="941"/>
      <c r="DMT38" s="316"/>
      <c r="DMU38" s="316"/>
      <c r="DMV38" s="941"/>
      <c r="DMW38" s="941"/>
      <c r="DMX38" s="941"/>
      <c r="DMY38" s="941"/>
      <c r="DMZ38" s="266"/>
      <c r="DNA38" s="941"/>
      <c r="DNB38" s="941"/>
      <c r="DNC38" s="316"/>
      <c r="DND38" s="316"/>
      <c r="DNE38" s="941"/>
      <c r="DNF38" s="941"/>
      <c r="DNG38" s="941"/>
      <c r="DNH38" s="941"/>
      <c r="DNI38" s="266"/>
      <c r="DNJ38" s="941"/>
      <c r="DNK38" s="941"/>
      <c r="DNL38" s="316"/>
      <c r="DNM38" s="316"/>
      <c r="DNN38" s="941"/>
      <c r="DNO38" s="941"/>
      <c r="DNP38" s="941"/>
      <c r="DNQ38" s="941"/>
      <c r="DNR38" s="266"/>
      <c r="DNS38" s="941"/>
      <c r="DNT38" s="941"/>
      <c r="DNU38" s="316"/>
      <c r="DNV38" s="316"/>
      <c r="DNW38" s="941"/>
      <c r="DNX38" s="941"/>
      <c r="DNY38" s="941"/>
      <c r="DNZ38" s="941"/>
      <c r="DOA38" s="266"/>
      <c r="DOB38" s="941"/>
      <c r="DOC38" s="941"/>
      <c r="DOD38" s="316"/>
      <c r="DOE38" s="316"/>
      <c r="DOF38" s="941"/>
      <c r="DOG38" s="941"/>
      <c r="DOH38" s="941"/>
      <c r="DOI38" s="941"/>
      <c r="DOJ38" s="266"/>
      <c r="DOK38" s="941"/>
      <c r="DOL38" s="941"/>
      <c r="DOM38" s="316"/>
      <c r="DON38" s="316"/>
      <c r="DOO38" s="941"/>
      <c r="DOP38" s="941"/>
      <c r="DOQ38" s="941"/>
      <c r="DOR38" s="941"/>
      <c r="DOS38" s="266"/>
      <c r="DOT38" s="941"/>
      <c r="DOU38" s="941"/>
      <c r="DOV38" s="316"/>
      <c r="DOW38" s="316"/>
      <c r="DOX38" s="941"/>
      <c r="DOY38" s="941"/>
      <c r="DOZ38" s="941"/>
      <c r="DPA38" s="941"/>
      <c r="DPB38" s="266"/>
      <c r="DPC38" s="941"/>
      <c r="DPD38" s="941"/>
      <c r="DPE38" s="316"/>
      <c r="DPF38" s="316"/>
      <c r="DPG38" s="941"/>
      <c r="DPH38" s="941"/>
      <c r="DPI38" s="941"/>
      <c r="DPJ38" s="941"/>
      <c r="DPK38" s="266"/>
      <c r="DPL38" s="941"/>
      <c r="DPM38" s="941"/>
      <c r="DPN38" s="316"/>
      <c r="DPO38" s="316"/>
      <c r="DPP38" s="941"/>
      <c r="DPQ38" s="941"/>
      <c r="DPR38" s="941"/>
      <c r="DPS38" s="941"/>
      <c r="DPT38" s="266"/>
      <c r="DPU38" s="941"/>
      <c r="DPV38" s="941"/>
      <c r="DPW38" s="316"/>
      <c r="DPX38" s="316"/>
      <c r="DPY38" s="941"/>
      <c r="DPZ38" s="941"/>
      <c r="DQA38" s="941"/>
      <c r="DQB38" s="941"/>
      <c r="DQC38" s="266"/>
      <c r="DQD38" s="941"/>
      <c r="DQE38" s="941"/>
      <c r="DQF38" s="316"/>
      <c r="DQG38" s="316"/>
      <c r="DQH38" s="941"/>
      <c r="DQI38" s="941"/>
      <c r="DQJ38" s="941"/>
      <c r="DQK38" s="941"/>
      <c r="DQL38" s="266"/>
      <c r="DQM38" s="941"/>
      <c r="DQN38" s="941"/>
      <c r="DQO38" s="316"/>
      <c r="DQP38" s="316"/>
      <c r="DQQ38" s="941"/>
      <c r="DQR38" s="941"/>
      <c r="DQS38" s="941"/>
      <c r="DQT38" s="941"/>
      <c r="DQU38" s="266"/>
      <c r="DQV38" s="941"/>
      <c r="DQW38" s="941"/>
      <c r="DQX38" s="316"/>
      <c r="DQY38" s="316"/>
      <c r="DQZ38" s="941"/>
      <c r="DRA38" s="941"/>
      <c r="DRB38" s="941"/>
      <c r="DRC38" s="941"/>
      <c r="DRD38" s="266"/>
      <c r="DRE38" s="941"/>
      <c r="DRF38" s="941"/>
      <c r="DRG38" s="316"/>
      <c r="DRH38" s="316"/>
      <c r="DRI38" s="941"/>
      <c r="DRJ38" s="941"/>
      <c r="DRK38" s="941"/>
      <c r="DRL38" s="941"/>
      <c r="DRM38" s="266"/>
      <c r="DRN38" s="941"/>
      <c r="DRO38" s="941"/>
      <c r="DRP38" s="316"/>
      <c r="DRQ38" s="316"/>
      <c r="DRR38" s="941"/>
      <c r="DRS38" s="941"/>
      <c r="DRT38" s="941"/>
      <c r="DRU38" s="941"/>
      <c r="DRV38" s="266"/>
      <c r="DRW38" s="941"/>
      <c r="DRX38" s="941"/>
      <c r="DRY38" s="316"/>
      <c r="DRZ38" s="316"/>
      <c r="DSA38" s="941"/>
      <c r="DSB38" s="941"/>
      <c r="DSC38" s="941"/>
      <c r="DSD38" s="941"/>
      <c r="DSE38" s="266"/>
      <c r="DSF38" s="941"/>
      <c r="DSG38" s="941"/>
      <c r="DSH38" s="316"/>
      <c r="DSI38" s="316"/>
      <c r="DSJ38" s="941"/>
      <c r="DSK38" s="941"/>
      <c r="DSL38" s="941"/>
      <c r="DSM38" s="941"/>
      <c r="DSN38" s="266"/>
      <c r="DSO38" s="941"/>
      <c r="DSP38" s="941"/>
      <c r="DSQ38" s="316"/>
      <c r="DSR38" s="316"/>
      <c r="DSS38" s="941"/>
      <c r="DST38" s="941"/>
      <c r="DSU38" s="941"/>
      <c r="DSV38" s="941"/>
      <c r="DSW38" s="266"/>
      <c r="DSX38" s="941"/>
      <c r="DSY38" s="941"/>
      <c r="DSZ38" s="316"/>
      <c r="DTA38" s="316"/>
      <c r="DTB38" s="941"/>
      <c r="DTC38" s="941"/>
      <c r="DTD38" s="941"/>
      <c r="DTE38" s="941"/>
      <c r="DTF38" s="266"/>
      <c r="DTG38" s="941"/>
      <c r="DTH38" s="941"/>
      <c r="DTI38" s="316"/>
      <c r="DTJ38" s="316"/>
      <c r="DTK38" s="941"/>
      <c r="DTL38" s="941"/>
      <c r="DTM38" s="941"/>
      <c r="DTN38" s="941"/>
      <c r="DTO38" s="266"/>
      <c r="DTP38" s="941"/>
      <c r="DTQ38" s="941"/>
      <c r="DTR38" s="316"/>
      <c r="DTS38" s="316"/>
      <c r="DTT38" s="941"/>
      <c r="DTU38" s="941"/>
      <c r="DTV38" s="941"/>
      <c r="DTW38" s="941"/>
      <c r="DTX38" s="266"/>
      <c r="DTY38" s="941"/>
      <c r="DTZ38" s="941"/>
      <c r="DUA38" s="316"/>
      <c r="DUB38" s="316"/>
      <c r="DUC38" s="941"/>
      <c r="DUD38" s="941"/>
      <c r="DUE38" s="941"/>
      <c r="DUF38" s="941"/>
      <c r="DUG38" s="266"/>
      <c r="DUH38" s="941"/>
      <c r="DUI38" s="941"/>
      <c r="DUJ38" s="316"/>
      <c r="DUK38" s="316"/>
      <c r="DUL38" s="941"/>
      <c r="DUM38" s="941"/>
      <c r="DUN38" s="941"/>
      <c r="DUO38" s="941"/>
      <c r="DUP38" s="266"/>
      <c r="DUQ38" s="941"/>
      <c r="DUR38" s="941"/>
      <c r="DUS38" s="316"/>
      <c r="DUT38" s="316"/>
      <c r="DUU38" s="941"/>
      <c r="DUV38" s="941"/>
      <c r="DUW38" s="941"/>
      <c r="DUX38" s="941"/>
      <c r="DUY38" s="266"/>
      <c r="DUZ38" s="941"/>
      <c r="DVA38" s="941"/>
      <c r="DVB38" s="316"/>
      <c r="DVC38" s="316"/>
      <c r="DVD38" s="941"/>
      <c r="DVE38" s="941"/>
      <c r="DVF38" s="941"/>
      <c r="DVG38" s="941"/>
      <c r="DVH38" s="266"/>
      <c r="DVI38" s="941"/>
      <c r="DVJ38" s="941"/>
      <c r="DVK38" s="316"/>
      <c r="DVL38" s="316"/>
      <c r="DVM38" s="941"/>
      <c r="DVN38" s="941"/>
      <c r="DVO38" s="941"/>
      <c r="DVP38" s="941"/>
      <c r="DVQ38" s="266"/>
      <c r="DVR38" s="941"/>
      <c r="DVS38" s="941"/>
      <c r="DVT38" s="316"/>
      <c r="DVU38" s="316"/>
      <c r="DVV38" s="941"/>
      <c r="DVW38" s="941"/>
      <c r="DVX38" s="941"/>
      <c r="DVY38" s="941"/>
      <c r="DVZ38" s="266"/>
      <c r="DWA38" s="941"/>
      <c r="DWB38" s="941"/>
      <c r="DWC38" s="316"/>
      <c r="DWD38" s="316"/>
      <c r="DWE38" s="941"/>
      <c r="DWF38" s="941"/>
      <c r="DWG38" s="941"/>
      <c r="DWH38" s="941"/>
      <c r="DWI38" s="266"/>
      <c r="DWJ38" s="941"/>
      <c r="DWK38" s="941"/>
      <c r="DWL38" s="316"/>
      <c r="DWM38" s="316"/>
      <c r="DWN38" s="941"/>
      <c r="DWO38" s="941"/>
      <c r="DWP38" s="941"/>
      <c r="DWQ38" s="941"/>
      <c r="DWR38" s="266"/>
      <c r="DWS38" s="941"/>
      <c r="DWT38" s="941"/>
      <c r="DWU38" s="316"/>
      <c r="DWV38" s="316"/>
      <c r="DWW38" s="941"/>
      <c r="DWX38" s="941"/>
      <c r="DWY38" s="941"/>
      <c r="DWZ38" s="941"/>
      <c r="DXA38" s="266"/>
      <c r="DXB38" s="941"/>
      <c r="DXC38" s="941"/>
      <c r="DXD38" s="316"/>
      <c r="DXE38" s="316"/>
      <c r="DXF38" s="941"/>
      <c r="DXG38" s="941"/>
      <c r="DXH38" s="941"/>
      <c r="DXI38" s="941"/>
      <c r="DXJ38" s="266"/>
      <c r="DXK38" s="941"/>
      <c r="DXL38" s="941"/>
      <c r="DXM38" s="316"/>
      <c r="DXN38" s="316"/>
      <c r="DXO38" s="941"/>
      <c r="DXP38" s="941"/>
      <c r="DXQ38" s="941"/>
      <c r="DXR38" s="941"/>
      <c r="DXS38" s="266"/>
      <c r="DXT38" s="941"/>
      <c r="DXU38" s="941"/>
      <c r="DXV38" s="316"/>
      <c r="DXW38" s="316"/>
      <c r="DXX38" s="941"/>
      <c r="DXY38" s="941"/>
      <c r="DXZ38" s="941"/>
      <c r="DYA38" s="941"/>
      <c r="DYB38" s="266"/>
      <c r="DYC38" s="941"/>
      <c r="DYD38" s="941"/>
      <c r="DYE38" s="316"/>
      <c r="DYF38" s="316"/>
      <c r="DYG38" s="941"/>
      <c r="DYH38" s="941"/>
      <c r="DYI38" s="941"/>
      <c r="DYJ38" s="941"/>
      <c r="DYK38" s="266"/>
      <c r="DYL38" s="941"/>
      <c r="DYM38" s="941"/>
      <c r="DYN38" s="316"/>
      <c r="DYO38" s="316"/>
      <c r="DYP38" s="941"/>
      <c r="DYQ38" s="941"/>
      <c r="DYR38" s="941"/>
      <c r="DYS38" s="941"/>
      <c r="DYT38" s="266"/>
      <c r="DYU38" s="941"/>
      <c r="DYV38" s="941"/>
      <c r="DYW38" s="316"/>
      <c r="DYX38" s="316"/>
      <c r="DYY38" s="941"/>
      <c r="DYZ38" s="941"/>
      <c r="DZA38" s="941"/>
      <c r="DZB38" s="941"/>
      <c r="DZC38" s="266"/>
      <c r="DZD38" s="941"/>
      <c r="DZE38" s="941"/>
      <c r="DZF38" s="316"/>
      <c r="DZG38" s="316"/>
      <c r="DZH38" s="941"/>
      <c r="DZI38" s="941"/>
      <c r="DZJ38" s="941"/>
      <c r="DZK38" s="941"/>
      <c r="DZL38" s="266"/>
      <c r="DZM38" s="941"/>
      <c r="DZN38" s="941"/>
      <c r="DZO38" s="316"/>
      <c r="DZP38" s="316"/>
      <c r="DZQ38" s="941"/>
      <c r="DZR38" s="941"/>
      <c r="DZS38" s="941"/>
      <c r="DZT38" s="941"/>
      <c r="DZU38" s="266"/>
      <c r="DZV38" s="941"/>
      <c r="DZW38" s="941"/>
      <c r="DZX38" s="316"/>
      <c r="DZY38" s="316"/>
      <c r="DZZ38" s="941"/>
      <c r="EAA38" s="941"/>
      <c r="EAB38" s="941"/>
      <c r="EAC38" s="941"/>
      <c r="EAD38" s="266"/>
      <c r="EAE38" s="941"/>
      <c r="EAF38" s="941"/>
      <c r="EAG38" s="316"/>
      <c r="EAH38" s="316"/>
      <c r="EAI38" s="941"/>
      <c r="EAJ38" s="941"/>
      <c r="EAK38" s="941"/>
      <c r="EAL38" s="941"/>
      <c r="EAM38" s="266"/>
      <c r="EAN38" s="941"/>
      <c r="EAO38" s="941"/>
      <c r="EAP38" s="316"/>
      <c r="EAQ38" s="316"/>
      <c r="EAR38" s="941"/>
      <c r="EAS38" s="941"/>
      <c r="EAT38" s="941"/>
      <c r="EAU38" s="941"/>
      <c r="EAV38" s="266"/>
      <c r="EAW38" s="941"/>
      <c r="EAX38" s="941"/>
      <c r="EAY38" s="316"/>
      <c r="EAZ38" s="316"/>
      <c r="EBA38" s="941"/>
      <c r="EBB38" s="941"/>
      <c r="EBC38" s="941"/>
      <c r="EBD38" s="941"/>
      <c r="EBE38" s="266"/>
      <c r="EBF38" s="941"/>
      <c r="EBG38" s="941"/>
      <c r="EBH38" s="316"/>
      <c r="EBI38" s="316"/>
      <c r="EBJ38" s="941"/>
      <c r="EBK38" s="941"/>
      <c r="EBL38" s="941"/>
      <c r="EBM38" s="941"/>
      <c r="EBN38" s="266"/>
      <c r="EBO38" s="941"/>
      <c r="EBP38" s="941"/>
      <c r="EBQ38" s="316"/>
      <c r="EBR38" s="316"/>
      <c r="EBS38" s="941"/>
      <c r="EBT38" s="941"/>
      <c r="EBU38" s="941"/>
      <c r="EBV38" s="941"/>
      <c r="EBW38" s="266"/>
      <c r="EBX38" s="941"/>
      <c r="EBY38" s="941"/>
      <c r="EBZ38" s="316"/>
      <c r="ECA38" s="316"/>
      <c r="ECB38" s="941"/>
      <c r="ECC38" s="941"/>
      <c r="ECD38" s="941"/>
      <c r="ECE38" s="941"/>
      <c r="ECF38" s="266"/>
      <c r="ECG38" s="941"/>
      <c r="ECH38" s="941"/>
      <c r="ECI38" s="316"/>
      <c r="ECJ38" s="316"/>
      <c r="ECK38" s="941"/>
      <c r="ECL38" s="941"/>
      <c r="ECM38" s="941"/>
      <c r="ECN38" s="941"/>
      <c r="ECO38" s="266"/>
      <c r="ECP38" s="941"/>
      <c r="ECQ38" s="941"/>
      <c r="ECR38" s="316"/>
      <c r="ECS38" s="316"/>
      <c r="ECT38" s="941"/>
      <c r="ECU38" s="941"/>
      <c r="ECV38" s="941"/>
      <c r="ECW38" s="941"/>
      <c r="ECX38" s="266"/>
      <c r="ECY38" s="941"/>
      <c r="ECZ38" s="941"/>
      <c r="EDA38" s="316"/>
      <c r="EDB38" s="316"/>
      <c r="EDC38" s="941"/>
      <c r="EDD38" s="941"/>
      <c r="EDE38" s="941"/>
      <c r="EDF38" s="941"/>
      <c r="EDG38" s="266"/>
      <c r="EDH38" s="941"/>
      <c r="EDI38" s="941"/>
      <c r="EDJ38" s="316"/>
      <c r="EDK38" s="316"/>
      <c r="EDL38" s="941"/>
      <c r="EDM38" s="941"/>
      <c r="EDN38" s="941"/>
      <c r="EDO38" s="941"/>
      <c r="EDP38" s="266"/>
      <c r="EDQ38" s="941"/>
      <c r="EDR38" s="941"/>
      <c r="EDS38" s="316"/>
      <c r="EDT38" s="316"/>
      <c r="EDU38" s="941"/>
      <c r="EDV38" s="941"/>
      <c r="EDW38" s="941"/>
      <c r="EDX38" s="941"/>
      <c r="EDY38" s="266"/>
      <c r="EDZ38" s="941"/>
      <c r="EEA38" s="941"/>
      <c r="EEB38" s="316"/>
      <c r="EEC38" s="316"/>
      <c r="EED38" s="941"/>
      <c r="EEE38" s="941"/>
      <c r="EEF38" s="941"/>
      <c r="EEG38" s="941"/>
      <c r="EEH38" s="266"/>
      <c r="EEI38" s="941"/>
      <c r="EEJ38" s="941"/>
      <c r="EEK38" s="316"/>
      <c r="EEL38" s="316"/>
      <c r="EEM38" s="941"/>
      <c r="EEN38" s="941"/>
      <c r="EEO38" s="941"/>
      <c r="EEP38" s="941"/>
      <c r="EEQ38" s="266"/>
      <c r="EER38" s="941"/>
      <c r="EES38" s="941"/>
      <c r="EET38" s="316"/>
      <c r="EEU38" s="316"/>
      <c r="EEV38" s="941"/>
      <c r="EEW38" s="941"/>
      <c r="EEX38" s="941"/>
      <c r="EEY38" s="941"/>
      <c r="EEZ38" s="266"/>
      <c r="EFA38" s="941"/>
      <c r="EFB38" s="941"/>
      <c r="EFC38" s="316"/>
      <c r="EFD38" s="316"/>
      <c r="EFE38" s="941"/>
      <c r="EFF38" s="941"/>
      <c r="EFG38" s="941"/>
      <c r="EFH38" s="941"/>
      <c r="EFI38" s="266"/>
      <c r="EFJ38" s="941"/>
      <c r="EFK38" s="941"/>
      <c r="EFL38" s="316"/>
      <c r="EFM38" s="316"/>
      <c r="EFN38" s="941"/>
      <c r="EFO38" s="941"/>
      <c r="EFP38" s="941"/>
      <c r="EFQ38" s="941"/>
      <c r="EFR38" s="266"/>
      <c r="EFS38" s="941"/>
      <c r="EFT38" s="941"/>
      <c r="EFU38" s="316"/>
      <c r="EFV38" s="316"/>
      <c r="EFW38" s="941"/>
      <c r="EFX38" s="941"/>
      <c r="EFY38" s="941"/>
      <c r="EFZ38" s="941"/>
      <c r="EGA38" s="266"/>
      <c r="EGB38" s="941"/>
      <c r="EGC38" s="941"/>
      <c r="EGD38" s="316"/>
      <c r="EGE38" s="316"/>
      <c r="EGF38" s="941"/>
      <c r="EGG38" s="941"/>
      <c r="EGH38" s="941"/>
      <c r="EGI38" s="941"/>
      <c r="EGJ38" s="266"/>
      <c r="EGK38" s="941"/>
      <c r="EGL38" s="941"/>
      <c r="EGM38" s="316"/>
      <c r="EGN38" s="316"/>
      <c r="EGO38" s="941"/>
      <c r="EGP38" s="941"/>
      <c r="EGQ38" s="941"/>
      <c r="EGR38" s="941"/>
      <c r="EGS38" s="266"/>
      <c r="EGT38" s="941"/>
      <c r="EGU38" s="941"/>
      <c r="EGV38" s="316"/>
      <c r="EGW38" s="316"/>
      <c r="EGX38" s="941"/>
      <c r="EGY38" s="941"/>
      <c r="EGZ38" s="941"/>
      <c r="EHA38" s="941"/>
      <c r="EHB38" s="266"/>
      <c r="EHC38" s="941"/>
      <c r="EHD38" s="941"/>
      <c r="EHE38" s="316"/>
      <c r="EHF38" s="316"/>
      <c r="EHG38" s="941"/>
      <c r="EHH38" s="941"/>
      <c r="EHI38" s="941"/>
      <c r="EHJ38" s="941"/>
      <c r="EHK38" s="266"/>
      <c r="EHL38" s="941"/>
      <c r="EHM38" s="941"/>
      <c r="EHN38" s="316"/>
      <c r="EHO38" s="316"/>
      <c r="EHP38" s="941"/>
      <c r="EHQ38" s="941"/>
      <c r="EHR38" s="941"/>
      <c r="EHS38" s="941"/>
      <c r="EHT38" s="266"/>
      <c r="EHU38" s="941"/>
      <c r="EHV38" s="941"/>
      <c r="EHW38" s="316"/>
      <c r="EHX38" s="316"/>
      <c r="EHY38" s="941"/>
      <c r="EHZ38" s="941"/>
      <c r="EIA38" s="941"/>
      <c r="EIB38" s="941"/>
      <c r="EIC38" s="266"/>
      <c r="EID38" s="941"/>
      <c r="EIE38" s="941"/>
      <c r="EIF38" s="316"/>
      <c r="EIG38" s="316"/>
      <c r="EIH38" s="941"/>
      <c r="EII38" s="941"/>
      <c r="EIJ38" s="941"/>
      <c r="EIK38" s="941"/>
      <c r="EIL38" s="266"/>
      <c r="EIM38" s="941"/>
      <c r="EIN38" s="941"/>
      <c r="EIO38" s="316"/>
      <c r="EIP38" s="316"/>
      <c r="EIQ38" s="941"/>
      <c r="EIR38" s="941"/>
      <c r="EIS38" s="941"/>
      <c r="EIT38" s="941"/>
      <c r="EIU38" s="266"/>
      <c r="EIV38" s="941"/>
      <c r="EIW38" s="941"/>
      <c r="EIX38" s="316"/>
      <c r="EIY38" s="316"/>
      <c r="EIZ38" s="941"/>
      <c r="EJA38" s="941"/>
      <c r="EJB38" s="941"/>
      <c r="EJC38" s="941"/>
      <c r="EJD38" s="266"/>
      <c r="EJE38" s="941"/>
      <c r="EJF38" s="941"/>
      <c r="EJG38" s="316"/>
      <c r="EJH38" s="316"/>
      <c r="EJI38" s="941"/>
      <c r="EJJ38" s="941"/>
      <c r="EJK38" s="941"/>
      <c r="EJL38" s="941"/>
      <c r="EJM38" s="266"/>
      <c r="EJN38" s="941"/>
      <c r="EJO38" s="941"/>
      <c r="EJP38" s="316"/>
      <c r="EJQ38" s="316"/>
      <c r="EJR38" s="941"/>
      <c r="EJS38" s="941"/>
      <c r="EJT38" s="941"/>
      <c r="EJU38" s="941"/>
      <c r="EJV38" s="266"/>
      <c r="EJW38" s="941"/>
      <c r="EJX38" s="941"/>
      <c r="EJY38" s="316"/>
      <c r="EJZ38" s="316"/>
      <c r="EKA38" s="941"/>
      <c r="EKB38" s="941"/>
      <c r="EKC38" s="941"/>
      <c r="EKD38" s="941"/>
      <c r="EKE38" s="266"/>
      <c r="EKF38" s="941"/>
      <c r="EKG38" s="941"/>
      <c r="EKH38" s="316"/>
      <c r="EKI38" s="316"/>
      <c r="EKJ38" s="941"/>
      <c r="EKK38" s="941"/>
      <c r="EKL38" s="941"/>
      <c r="EKM38" s="941"/>
      <c r="EKN38" s="266"/>
      <c r="EKO38" s="941"/>
      <c r="EKP38" s="941"/>
      <c r="EKQ38" s="316"/>
      <c r="EKR38" s="316"/>
      <c r="EKS38" s="941"/>
      <c r="EKT38" s="941"/>
      <c r="EKU38" s="941"/>
      <c r="EKV38" s="941"/>
      <c r="EKW38" s="266"/>
      <c r="EKX38" s="941"/>
      <c r="EKY38" s="941"/>
      <c r="EKZ38" s="316"/>
      <c r="ELA38" s="316"/>
      <c r="ELB38" s="941"/>
      <c r="ELC38" s="941"/>
      <c r="ELD38" s="941"/>
      <c r="ELE38" s="941"/>
      <c r="ELF38" s="266"/>
      <c r="ELG38" s="941"/>
      <c r="ELH38" s="941"/>
      <c r="ELI38" s="316"/>
      <c r="ELJ38" s="316"/>
      <c r="ELK38" s="941"/>
      <c r="ELL38" s="941"/>
      <c r="ELM38" s="941"/>
      <c r="ELN38" s="941"/>
      <c r="ELO38" s="266"/>
      <c r="ELP38" s="941"/>
      <c r="ELQ38" s="941"/>
      <c r="ELR38" s="316"/>
      <c r="ELS38" s="316"/>
      <c r="ELT38" s="941"/>
      <c r="ELU38" s="941"/>
      <c r="ELV38" s="941"/>
      <c r="ELW38" s="941"/>
      <c r="ELX38" s="266"/>
      <c r="ELY38" s="941"/>
      <c r="ELZ38" s="941"/>
      <c r="EMA38" s="316"/>
      <c r="EMB38" s="316"/>
      <c r="EMC38" s="941"/>
      <c r="EMD38" s="941"/>
      <c r="EME38" s="941"/>
      <c r="EMF38" s="941"/>
      <c r="EMG38" s="266"/>
      <c r="EMH38" s="941"/>
      <c r="EMI38" s="941"/>
      <c r="EMJ38" s="316"/>
      <c r="EMK38" s="316"/>
      <c r="EML38" s="941"/>
      <c r="EMM38" s="941"/>
      <c r="EMN38" s="941"/>
      <c r="EMO38" s="941"/>
      <c r="EMP38" s="266"/>
      <c r="EMQ38" s="941"/>
      <c r="EMR38" s="941"/>
      <c r="EMS38" s="316"/>
      <c r="EMT38" s="316"/>
      <c r="EMU38" s="941"/>
      <c r="EMV38" s="941"/>
      <c r="EMW38" s="941"/>
      <c r="EMX38" s="941"/>
      <c r="EMY38" s="266"/>
      <c r="EMZ38" s="941"/>
      <c r="ENA38" s="941"/>
      <c r="ENB38" s="316"/>
      <c r="ENC38" s="316"/>
      <c r="END38" s="941"/>
      <c r="ENE38" s="941"/>
      <c r="ENF38" s="941"/>
      <c r="ENG38" s="941"/>
      <c r="ENH38" s="266"/>
      <c r="ENI38" s="941"/>
      <c r="ENJ38" s="941"/>
      <c r="ENK38" s="316"/>
      <c r="ENL38" s="316"/>
      <c r="ENM38" s="941"/>
      <c r="ENN38" s="941"/>
      <c r="ENO38" s="941"/>
      <c r="ENP38" s="941"/>
      <c r="ENQ38" s="266"/>
      <c r="ENR38" s="941"/>
      <c r="ENS38" s="941"/>
      <c r="ENT38" s="316"/>
      <c r="ENU38" s="316"/>
      <c r="ENV38" s="941"/>
      <c r="ENW38" s="941"/>
      <c r="ENX38" s="941"/>
      <c r="ENY38" s="941"/>
      <c r="ENZ38" s="266"/>
      <c r="EOA38" s="941"/>
      <c r="EOB38" s="941"/>
      <c r="EOC38" s="316"/>
      <c r="EOD38" s="316"/>
      <c r="EOE38" s="941"/>
      <c r="EOF38" s="941"/>
      <c r="EOG38" s="941"/>
      <c r="EOH38" s="941"/>
      <c r="EOI38" s="266"/>
      <c r="EOJ38" s="941"/>
      <c r="EOK38" s="941"/>
      <c r="EOL38" s="316"/>
      <c r="EOM38" s="316"/>
      <c r="EON38" s="941"/>
      <c r="EOO38" s="941"/>
      <c r="EOP38" s="941"/>
      <c r="EOQ38" s="941"/>
      <c r="EOR38" s="266"/>
      <c r="EOS38" s="941"/>
      <c r="EOT38" s="941"/>
      <c r="EOU38" s="316"/>
      <c r="EOV38" s="316"/>
      <c r="EOW38" s="941"/>
      <c r="EOX38" s="941"/>
      <c r="EOY38" s="941"/>
      <c r="EOZ38" s="941"/>
      <c r="EPA38" s="266"/>
      <c r="EPB38" s="941"/>
      <c r="EPC38" s="941"/>
      <c r="EPD38" s="316"/>
      <c r="EPE38" s="316"/>
      <c r="EPF38" s="941"/>
      <c r="EPG38" s="941"/>
      <c r="EPH38" s="941"/>
      <c r="EPI38" s="941"/>
      <c r="EPJ38" s="266"/>
      <c r="EPK38" s="941"/>
      <c r="EPL38" s="941"/>
      <c r="EPM38" s="316"/>
      <c r="EPN38" s="316"/>
      <c r="EPO38" s="941"/>
      <c r="EPP38" s="941"/>
      <c r="EPQ38" s="941"/>
      <c r="EPR38" s="941"/>
      <c r="EPS38" s="266"/>
      <c r="EPT38" s="941"/>
      <c r="EPU38" s="941"/>
      <c r="EPV38" s="316"/>
      <c r="EPW38" s="316"/>
      <c r="EPX38" s="941"/>
      <c r="EPY38" s="941"/>
      <c r="EPZ38" s="941"/>
      <c r="EQA38" s="941"/>
      <c r="EQB38" s="266"/>
      <c r="EQC38" s="941"/>
      <c r="EQD38" s="941"/>
      <c r="EQE38" s="316"/>
      <c r="EQF38" s="316"/>
      <c r="EQG38" s="941"/>
      <c r="EQH38" s="941"/>
      <c r="EQI38" s="941"/>
      <c r="EQJ38" s="941"/>
      <c r="EQK38" s="266"/>
      <c r="EQL38" s="941"/>
      <c r="EQM38" s="941"/>
      <c r="EQN38" s="316"/>
      <c r="EQO38" s="316"/>
      <c r="EQP38" s="941"/>
      <c r="EQQ38" s="941"/>
      <c r="EQR38" s="941"/>
      <c r="EQS38" s="941"/>
      <c r="EQT38" s="266"/>
      <c r="EQU38" s="941"/>
      <c r="EQV38" s="941"/>
      <c r="EQW38" s="316"/>
      <c r="EQX38" s="316"/>
      <c r="EQY38" s="941"/>
      <c r="EQZ38" s="941"/>
      <c r="ERA38" s="941"/>
      <c r="ERB38" s="941"/>
      <c r="ERC38" s="266"/>
      <c r="ERD38" s="941"/>
      <c r="ERE38" s="941"/>
      <c r="ERF38" s="316"/>
      <c r="ERG38" s="316"/>
      <c r="ERH38" s="941"/>
      <c r="ERI38" s="941"/>
      <c r="ERJ38" s="941"/>
      <c r="ERK38" s="941"/>
      <c r="ERL38" s="266"/>
      <c r="ERM38" s="941"/>
      <c r="ERN38" s="941"/>
      <c r="ERO38" s="316"/>
      <c r="ERP38" s="316"/>
      <c r="ERQ38" s="941"/>
      <c r="ERR38" s="941"/>
      <c r="ERS38" s="941"/>
      <c r="ERT38" s="941"/>
      <c r="ERU38" s="266"/>
      <c r="ERV38" s="941"/>
      <c r="ERW38" s="941"/>
      <c r="ERX38" s="316"/>
      <c r="ERY38" s="316"/>
      <c r="ERZ38" s="941"/>
      <c r="ESA38" s="941"/>
      <c r="ESB38" s="941"/>
      <c r="ESC38" s="941"/>
      <c r="ESD38" s="266"/>
      <c r="ESE38" s="941"/>
      <c r="ESF38" s="941"/>
      <c r="ESG38" s="316"/>
      <c r="ESH38" s="316"/>
      <c r="ESI38" s="941"/>
      <c r="ESJ38" s="941"/>
      <c r="ESK38" s="941"/>
      <c r="ESL38" s="941"/>
      <c r="ESM38" s="266"/>
      <c r="ESN38" s="941"/>
      <c r="ESO38" s="941"/>
      <c r="ESP38" s="316"/>
      <c r="ESQ38" s="316"/>
      <c r="ESR38" s="941"/>
      <c r="ESS38" s="941"/>
      <c r="EST38" s="941"/>
      <c r="ESU38" s="941"/>
      <c r="ESV38" s="266"/>
      <c r="ESW38" s="941"/>
      <c r="ESX38" s="941"/>
      <c r="ESY38" s="316"/>
      <c r="ESZ38" s="316"/>
      <c r="ETA38" s="941"/>
      <c r="ETB38" s="941"/>
      <c r="ETC38" s="941"/>
      <c r="ETD38" s="941"/>
      <c r="ETE38" s="266"/>
      <c r="ETF38" s="941"/>
      <c r="ETG38" s="941"/>
      <c r="ETH38" s="316"/>
      <c r="ETI38" s="316"/>
      <c r="ETJ38" s="941"/>
      <c r="ETK38" s="941"/>
      <c r="ETL38" s="941"/>
      <c r="ETM38" s="941"/>
      <c r="ETN38" s="266"/>
      <c r="ETO38" s="941"/>
      <c r="ETP38" s="941"/>
      <c r="ETQ38" s="316"/>
      <c r="ETR38" s="316"/>
      <c r="ETS38" s="941"/>
      <c r="ETT38" s="941"/>
      <c r="ETU38" s="941"/>
      <c r="ETV38" s="941"/>
      <c r="ETW38" s="266"/>
      <c r="ETX38" s="941"/>
      <c r="ETY38" s="941"/>
      <c r="ETZ38" s="316"/>
      <c r="EUA38" s="316"/>
      <c r="EUB38" s="941"/>
      <c r="EUC38" s="941"/>
      <c r="EUD38" s="941"/>
      <c r="EUE38" s="941"/>
      <c r="EUF38" s="266"/>
      <c r="EUG38" s="941"/>
      <c r="EUH38" s="941"/>
      <c r="EUI38" s="316"/>
      <c r="EUJ38" s="316"/>
      <c r="EUK38" s="941"/>
      <c r="EUL38" s="941"/>
      <c r="EUM38" s="941"/>
      <c r="EUN38" s="941"/>
      <c r="EUO38" s="266"/>
      <c r="EUP38" s="941"/>
      <c r="EUQ38" s="941"/>
      <c r="EUR38" s="316"/>
      <c r="EUS38" s="316"/>
      <c r="EUT38" s="941"/>
      <c r="EUU38" s="941"/>
      <c r="EUV38" s="941"/>
      <c r="EUW38" s="941"/>
      <c r="EUX38" s="266"/>
      <c r="EUY38" s="941"/>
      <c r="EUZ38" s="941"/>
      <c r="EVA38" s="316"/>
      <c r="EVB38" s="316"/>
      <c r="EVC38" s="941"/>
      <c r="EVD38" s="941"/>
      <c r="EVE38" s="941"/>
      <c r="EVF38" s="941"/>
      <c r="EVG38" s="266"/>
      <c r="EVH38" s="941"/>
      <c r="EVI38" s="941"/>
      <c r="EVJ38" s="316"/>
      <c r="EVK38" s="316"/>
      <c r="EVL38" s="941"/>
      <c r="EVM38" s="941"/>
      <c r="EVN38" s="941"/>
      <c r="EVO38" s="941"/>
      <c r="EVP38" s="266"/>
      <c r="EVQ38" s="941"/>
      <c r="EVR38" s="941"/>
      <c r="EVS38" s="316"/>
      <c r="EVT38" s="316"/>
      <c r="EVU38" s="941"/>
      <c r="EVV38" s="941"/>
      <c r="EVW38" s="941"/>
      <c r="EVX38" s="941"/>
      <c r="EVY38" s="266"/>
      <c r="EVZ38" s="941"/>
      <c r="EWA38" s="941"/>
      <c r="EWB38" s="316"/>
      <c r="EWC38" s="316"/>
      <c r="EWD38" s="941"/>
      <c r="EWE38" s="941"/>
      <c r="EWF38" s="941"/>
      <c r="EWG38" s="941"/>
      <c r="EWH38" s="266"/>
      <c r="EWI38" s="941"/>
      <c r="EWJ38" s="941"/>
      <c r="EWK38" s="316"/>
      <c r="EWL38" s="316"/>
      <c r="EWM38" s="941"/>
      <c r="EWN38" s="941"/>
      <c r="EWO38" s="941"/>
      <c r="EWP38" s="941"/>
      <c r="EWQ38" s="266"/>
      <c r="EWR38" s="941"/>
      <c r="EWS38" s="941"/>
      <c r="EWT38" s="316"/>
      <c r="EWU38" s="316"/>
      <c r="EWV38" s="941"/>
      <c r="EWW38" s="941"/>
      <c r="EWX38" s="941"/>
      <c r="EWY38" s="941"/>
      <c r="EWZ38" s="266"/>
      <c r="EXA38" s="941"/>
      <c r="EXB38" s="941"/>
      <c r="EXC38" s="316"/>
      <c r="EXD38" s="316"/>
      <c r="EXE38" s="941"/>
      <c r="EXF38" s="941"/>
      <c r="EXG38" s="941"/>
      <c r="EXH38" s="941"/>
      <c r="EXI38" s="266"/>
      <c r="EXJ38" s="941"/>
      <c r="EXK38" s="941"/>
      <c r="EXL38" s="316"/>
      <c r="EXM38" s="316"/>
      <c r="EXN38" s="941"/>
      <c r="EXO38" s="941"/>
      <c r="EXP38" s="941"/>
      <c r="EXQ38" s="941"/>
      <c r="EXR38" s="266"/>
      <c r="EXS38" s="941"/>
      <c r="EXT38" s="941"/>
      <c r="EXU38" s="316"/>
      <c r="EXV38" s="316"/>
      <c r="EXW38" s="941"/>
      <c r="EXX38" s="941"/>
      <c r="EXY38" s="941"/>
      <c r="EXZ38" s="941"/>
      <c r="EYA38" s="266"/>
      <c r="EYB38" s="941"/>
      <c r="EYC38" s="941"/>
      <c r="EYD38" s="316"/>
      <c r="EYE38" s="316"/>
      <c r="EYF38" s="941"/>
      <c r="EYG38" s="941"/>
      <c r="EYH38" s="941"/>
      <c r="EYI38" s="941"/>
      <c r="EYJ38" s="266"/>
      <c r="EYK38" s="941"/>
      <c r="EYL38" s="941"/>
      <c r="EYM38" s="316"/>
      <c r="EYN38" s="316"/>
      <c r="EYO38" s="941"/>
      <c r="EYP38" s="941"/>
      <c r="EYQ38" s="941"/>
      <c r="EYR38" s="941"/>
      <c r="EYS38" s="266"/>
      <c r="EYT38" s="941"/>
      <c r="EYU38" s="941"/>
      <c r="EYV38" s="316"/>
      <c r="EYW38" s="316"/>
      <c r="EYX38" s="941"/>
      <c r="EYY38" s="941"/>
      <c r="EYZ38" s="941"/>
      <c r="EZA38" s="941"/>
      <c r="EZB38" s="266"/>
      <c r="EZC38" s="941"/>
      <c r="EZD38" s="941"/>
      <c r="EZE38" s="316"/>
      <c r="EZF38" s="316"/>
      <c r="EZG38" s="941"/>
      <c r="EZH38" s="941"/>
      <c r="EZI38" s="941"/>
      <c r="EZJ38" s="941"/>
      <c r="EZK38" s="266"/>
      <c r="EZL38" s="941"/>
      <c r="EZM38" s="941"/>
      <c r="EZN38" s="316"/>
      <c r="EZO38" s="316"/>
      <c r="EZP38" s="941"/>
      <c r="EZQ38" s="941"/>
      <c r="EZR38" s="941"/>
      <c r="EZS38" s="941"/>
      <c r="EZT38" s="266"/>
      <c r="EZU38" s="941"/>
      <c r="EZV38" s="941"/>
      <c r="EZW38" s="316"/>
      <c r="EZX38" s="316"/>
      <c r="EZY38" s="941"/>
      <c r="EZZ38" s="941"/>
      <c r="FAA38" s="941"/>
      <c r="FAB38" s="941"/>
      <c r="FAC38" s="266"/>
      <c r="FAD38" s="941"/>
      <c r="FAE38" s="941"/>
      <c r="FAF38" s="316"/>
      <c r="FAG38" s="316"/>
      <c r="FAH38" s="941"/>
      <c r="FAI38" s="941"/>
      <c r="FAJ38" s="941"/>
      <c r="FAK38" s="941"/>
      <c r="FAL38" s="266"/>
      <c r="FAM38" s="941"/>
      <c r="FAN38" s="941"/>
      <c r="FAO38" s="316"/>
      <c r="FAP38" s="316"/>
      <c r="FAQ38" s="941"/>
      <c r="FAR38" s="941"/>
      <c r="FAS38" s="941"/>
      <c r="FAT38" s="941"/>
      <c r="FAU38" s="266"/>
      <c r="FAV38" s="941"/>
      <c r="FAW38" s="941"/>
      <c r="FAX38" s="316"/>
      <c r="FAY38" s="316"/>
      <c r="FAZ38" s="941"/>
      <c r="FBA38" s="941"/>
      <c r="FBB38" s="941"/>
      <c r="FBC38" s="941"/>
      <c r="FBD38" s="266"/>
      <c r="FBE38" s="941"/>
      <c r="FBF38" s="941"/>
      <c r="FBG38" s="316"/>
      <c r="FBH38" s="316"/>
      <c r="FBI38" s="941"/>
      <c r="FBJ38" s="941"/>
      <c r="FBK38" s="941"/>
      <c r="FBL38" s="941"/>
      <c r="FBM38" s="266"/>
      <c r="FBN38" s="941"/>
      <c r="FBO38" s="941"/>
      <c r="FBP38" s="316"/>
      <c r="FBQ38" s="316"/>
      <c r="FBR38" s="941"/>
      <c r="FBS38" s="941"/>
      <c r="FBT38" s="941"/>
      <c r="FBU38" s="941"/>
      <c r="FBV38" s="266"/>
      <c r="FBW38" s="941"/>
      <c r="FBX38" s="941"/>
      <c r="FBY38" s="316"/>
      <c r="FBZ38" s="316"/>
      <c r="FCA38" s="941"/>
      <c r="FCB38" s="941"/>
      <c r="FCC38" s="941"/>
      <c r="FCD38" s="941"/>
      <c r="FCE38" s="266"/>
      <c r="FCF38" s="941"/>
      <c r="FCG38" s="941"/>
      <c r="FCH38" s="316"/>
      <c r="FCI38" s="316"/>
      <c r="FCJ38" s="941"/>
      <c r="FCK38" s="941"/>
      <c r="FCL38" s="941"/>
      <c r="FCM38" s="941"/>
      <c r="FCN38" s="266"/>
      <c r="FCO38" s="941"/>
      <c r="FCP38" s="941"/>
      <c r="FCQ38" s="316"/>
      <c r="FCR38" s="316"/>
      <c r="FCS38" s="941"/>
      <c r="FCT38" s="941"/>
      <c r="FCU38" s="941"/>
      <c r="FCV38" s="941"/>
      <c r="FCW38" s="266"/>
      <c r="FCX38" s="941"/>
      <c r="FCY38" s="941"/>
      <c r="FCZ38" s="316"/>
      <c r="FDA38" s="316"/>
      <c r="FDB38" s="941"/>
      <c r="FDC38" s="941"/>
      <c r="FDD38" s="941"/>
      <c r="FDE38" s="941"/>
      <c r="FDF38" s="266"/>
      <c r="FDG38" s="941"/>
      <c r="FDH38" s="941"/>
      <c r="FDI38" s="316"/>
      <c r="FDJ38" s="316"/>
      <c r="FDK38" s="941"/>
      <c r="FDL38" s="941"/>
      <c r="FDM38" s="941"/>
      <c r="FDN38" s="941"/>
      <c r="FDO38" s="266"/>
      <c r="FDP38" s="941"/>
      <c r="FDQ38" s="941"/>
      <c r="FDR38" s="316"/>
      <c r="FDS38" s="316"/>
      <c r="FDT38" s="941"/>
      <c r="FDU38" s="941"/>
      <c r="FDV38" s="941"/>
      <c r="FDW38" s="941"/>
      <c r="FDX38" s="266"/>
      <c r="FDY38" s="941"/>
      <c r="FDZ38" s="941"/>
      <c r="FEA38" s="316"/>
      <c r="FEB38" s="316"/>
      <c r="FEC38" s="941"/>
      <c r="FED38" s="941"/>
      <c r="FEE38" s="941"/>
      <c r="FEF38" s="941"/>
      <c r="FEG38" s="266"/>
      <c r="FEH38" s="941"/>
      <c r="FEI38" s="941"/>
      <c r="FEJ38" s="316"/>
      <c r="FEK38" s="316"/>
      <c r="FEL38" s="941"/>
      <c r="FEM38" s="941"/>
      <c r="FEN38" s="941"/>
      <c r="FEO38" s="941"/>
      <c r="FEP38" s="266"/>
      <c r="FEQ38" s="941"/>
      <c r="FER38" s="941"/>
      <c r="FES38" s="316"/>
      <c r="FET38" s="316"/>
      <c r="FEU38" s="941"/>
      <c r="FEV38" s="941"/>
      <c r="FEW38" s="941"/>
      <c r="FEX38" s="941"/>
      <c r="FEY38" s="266"/>
      <c r="FEZ38" s="941"/>
      <c r="FFA38" s="941"/>
      <c r="FFB38" s="316"/>
      <c r="FFC38" s="316"/>
      <c r="FFD38" s="941"/>
      <c r="FFE38" s="941"/>
      <c r="FFF38" s="941"/>
      <c r="FFG38" s="941"/>
      <c r="FFH38" s="266"/>
      <c r="FFI38" s="941"/>
      <c r="FFJ38" s="941"/>
      <c r="FFK38" s="316"/>
      <c r="FFL38" s="316"/>
      <c r="FFM38" s="941"/>
      <c r="FFN38" s="941"/>
      <c r="FFO38" s="941"/>
      <c r="FFP38" s="941"/>
      <c r="FFQ38" s="266"/>
      <c r="FFR38" s="941"/>
      <c r="FFS38" s="941"/>
      <c r="FFT38" s="316"/>
      <c r="FFU38" s="316"/>
      <c r="FFV38" s="941"/>
      <c r="FFW38" s="941"/>
      <c r="FFX38" s="941"/>
      <c r="FFY38" s="941"/>
      <c r="FFZ38" s="266"/>
      <c r="FGA38" s="941"/>
      <c r="FGB38" s="941"/>
      <c r="FGC38" s="316"/>
      <c r="FGD38" s="316"/>
      <c r="FGE38" s="941"/>
      <c r="FGF38" s="941"/>
      <c r="FGG38" s="941"/>
      <c r="FGH38" s="941"/>
      <c r="FGI38" s="266"/>
      <c r="FGJ38" s="941"/>
      <c r="FGK38" s="941"/>
      <c r="FGL38" s="316"/>
      <c r="FGM38" s="316"/>
      <c r="FGN38" s="941"/>
      <c r="FGO38" s="941"/>
      <c r="FGP38" s="941"/>
      <c r="FGQ38" s="941"/>
      <c r="FGR38" s="266"/>
      <c r="FGS38" s="941"/>
      <c r="FGT38" s="941"/>
      <c r="FGU38" s="316"/>
      <c r="FGV38" s="316"/>
      <c r="FGW38" s="941"/>
      <c r="FGX38" s="941"/>
      <c r="FGY38" s="941"/>
      <c r="FGZ38" s="941"/>
      <c r="FHA38" s="266"/>
      <c r="FHB38" s="941"/>
      <c r="FHC38" s="941"/>
      <c r="FHD38" s="316"/>
      <c r="FHE38" s="316"/>
      <c r="FHF38" s="941"/>
      <c r="FHG38" s="941"/>
      <c r="FHH38" s="941"/>
      <c r="FHI38" s="941"/>
      <c r="FHJ38" s="266"/>
      <c r="FHK38" s="941"/>
      <c r="FHL38" s="941"/>
      <c r="FHM38" s="316"/>
      <c r="FHN38" s="316"/>
      <c r="FHO38" s="941"/>
      <c r="FHP38" s="941"/>
      <c r="FHQ38" s="941"/>
      <c r="FHR38" s="941"/>
      <c r="FHS38" s="266"/>
      <c r="FHT38" s="941"/>
      <c r="FHU38" s="941"/>
      <c r="FHV38" s="316"/>
      <c r="FHW38" s="316"/>
      <c r="FHX38" s="941"/>
      <c r="FHY38" s="941"/>
      <c r="FHZ38" s="941"/>
      <c r="FIA38" s="941"/>
      <c r="FIB38" s="266"/>
      <c r="FIC38" s="941"/>
      <c r="FID38" s="941"/>
      <c r="FIE38" s="316"/>
      <c r="FIF38" s="316"/>
      <c r="FIG38" s="941"/>
      <c r="FIH38" s="941"/>
      <c r="FII38" s="941"/>
      <c r="FIJ38" s="941"/>
      <c r="FIK38" s="266"/>
      <c r="FIL38" s="941"/>
      <c r="FIM38" s="941"/>
      <c r="FIN38" s="316"/>
      <c r="FIO38" s="316"/>
      <c r="FIP38" s="941"/>
      <c r="FIQ38" s="941"/>
      <c r="FIR38" s="941"/>
      <c r="FIS38" s="941"/>
      <c r="FIT38" s="266"/>
      <c r="FIU38" s="941"/>
      <c r="FIV38" s="941"/>
      <c r="FIW38" s="316"/>
      <c r="FIX38" s="316"/>
      <c r="FIY38" s="941"/>
      <c r="FIZ38" s="941"/>
      <c r="FJA38" s="941"/>
      <c r="FJB38" s="941"/>
      <c r="FJC38" s="266"/>
      <c r="FJD38" s="941"/>
      <c r="FJE38" s="941"/>
      <c r="FJF38" s="316"/>
      <c r="FJG38" s="316"/>
      <c r="FJH38" s="941"/>
      <c r="FJI38" s="941"/>
      <c r="FJJ38" s="941"/>
      <c r="FJK38" s="941"/>
      <c r="FJL38" s="266"/>
      <c r="FJM38" s="941"/>
      <c r="FJN38" s="941"/>
      <c r="FJO38" s="316"/>
      <c r="FJP38" s="316"/>
      <c r="FJQ38" s="941"/>
      <c r="FJR38" s="941"/>
      <c r="FJS38" s="941"/>
      <c r="FJT38" s="941"/>
      <c r="FJU38" s="266"/>
      <c r="FJV38" s="941"/>
      <c r="FJW38" s="941"/>
      <c r="FJX38" s="316"/>
      <c r="FJY38" s="316"/>
      <c r="FJZ38" s="941"/>
      <c r="FKA38" s="941"/>
      <c r="FKB38" s="941"/>
      <c r="FKC38" s="941"/>
      <c r="FKD38" s="266"/>
      <c r="FKE38" s="941"/>
      <c r="FKF38" s="941"/>
      <c r="FKG38" s="316"/>
      <c r="FKH38" s="316"/>
      <c r="FKI38" s="941"/>
      <c r="FKJ38" s="941"/>
      <c r="FKK38" s="941"/>
      <c r="FKL38" s="941"/>
      <c r="FKM38" s="266"/>
      <c r="FKN38" s="941"/>
      <c r="FKO38" s="941"/>
      <c r="FKP38" s="316"/>
      <c r="FKQ38" s="316"/>
      <c r="FKR38" s="941"/>
      <c r="FKS38" s="941"/>
      <c r="FKT38" s="941"/>
      <c r="FKU38" s="941"/>
      <c r="FKV38" s="266"/>
      <c r="FKW38" s="941"/>
      <c r="FKX38" s="941"/>
      <c r="FKY38" s="316"/>
      <c r="FKZ38" s="316"/>
      <c r="FLA38" s="941"/>
      <c r="FLB38" s="941"/>
      <c r="FLC38" s="941"/>
      <c r="FLD38" s="941"/>
      <c r="FLE38" s="266"/>
      <c r="FLF38" s="941"/>
      <c r="FLG38" s="941"/>
      <c r="FLH38" s="316"/>
      <c r="FLI38" s="316"/>
      <c r="FLJ38" s="941"/>
      <c r="FLK38" s="941"/>
      <c r="FLL38" s="941"/>
      <c r="FLM38" s="941"/>
      <c r="FLN38" s="266"/>
      <c r="FLO38" s="941"/>
      <c r="FLP38" s="941"/>
      <c r="FLQ38" s="316"/>
      <c r="FLR38" s="316"/>
      <c r="FLS38" s="941"/>
      <c r="FLT38" s="941"/>
      <c r="FLU38" s="941"/>
      <c r="FLV38" s="941"/>
      <c r="FLW38" s="266"/>
      <c r="FLX38" s="941"/>
      <c r="FLY38" s="941"/>
      <c r="FLZ38" s="316"/>
      <c r="FMA38" s="316"/>
      <c r="FMB38" s="941"/>
      <c r="FMC38" s="941"/>
      <c r="FMD38" s="941"/>
      <c r="FME38" s="941"/>
      <c r="FMF38" s="266"/>
      <c r="FMG38" s="941"/>
      <c r="FMH38" s="941"/>
      <c r="FMI38" s="316"/>
      <c r="FMJ38" s="316"/>
      <c r="FMK38" s="941"/>
      <c r="FML38" s="941"/>
      <c r="FMM38" s="941"/>
      <c r="FMN38" s="941"/>
      <c r="FMO38" s="266"/>
      <c r="FMP38" s="941"/>
      <c r="FMQ38" s="941"/>
      <c r="FMR38" s="316"/>
      <c r="FMS38" s="316"/>
      <c r="FMT38" s="941"/>
      <c r="FMU38" s="941"/>
      <c r="FMV38" s="941"/>
      <c r="FMW38" s="941"/>
      <c r="FMX38" s="266"/>
      <c r="FMY38" s="941"/>
      <c r="FMZ38" s="941"/>
      <c r="FNA38" s="316"/>
      <c r="FNB38" s="316"/>
      <c r="FNC38" s="941"/>
      <c r="FND38" s="941"/>
      <c r="FNE38" s="941"/>
      <c r="FNF38" s="941"/>
      <c r="FNG38" s="266"/>
      <c r="FNH38" s="941"/>
      <c r="FNI38" s="941"/>
      <c r="FNJ38" s="316"/>
      <c r="FNK38" s="316"/>
      <c r="FNL38" s="941"/>
      <c r="FNM38" s="941"/>
      <c r="FNN38" s="941"/>
      <c r="FNO38" s="941"/>
      <c r="FNP38" s="266"/>
      <c r="FNQ38" s="941"/>
      <c r="FNR38" s="941"/>
      <c r="FNS38" s="316"/>
      <c r="FNT38" s="316"/>
      <c r="FNU38" s="941"/>
      <c r="FNV38" s="941"/>
      <c r="FNW38" s="941"/>
      <c r="FNX38" s="941"/>
      <c r="FNY38" s="266"/>
      <c r="FNZ38" s="941"/>
      <c r="FOA38" s="941"/>
      <c r="FOB38" s="316"/>
      <c r="FOC38" s="316"/>
      <c r="FOD38" s="941"/>
      <c r="FOE38" s="941"/>
      <c r="FOF38" s="941"/>
      <c r="FOG38" s="941"/>
      <c r="FOH38" s="266"/>
      <c r="FOI38" s="941"/>
      <c r="FOJ38" s="941"/>
      <c r="FOK38" s="316"/>
      <c r="FOL38" s="316"/>
      <c r="FOM38" s="941"/>
      <c r="FON38" s="941"/>
      <c r="FOO38" s="941"/>
      <c r="FOP38" s="941"/>
      <c r="FOQ38" s="266"/>
      <c r="FOR38" s="941"/>
      <c r="FOS38" s="941"/>
      <c r="FOT38" s="316"/>
      <c r="FOU38" s="316"/>
      <c r="FOV38" s="941"/>
      <c r="FOW38" s="941"/>
      <c r="FOX38" s="941"/>
      <c r="FOY38" s="941"/>
      <c r="FOZ38" s="266"/>
      <c r="FPA38" s="941"/>
      <c r="FPB38" s="941"/>
      <c r="FPC38" s="316"/>
      <c r="FPD38" s="316"/>
      <c r="FPE38" s="941"/>
      <c r="FPF38" s="941"/>
      <c r="FPG38" s="941"/>
      <c r="FPH38" s="941"/>
      <c r="FPI38" s="266"/>
      <c r="FPJ38" s="941"/>
      <c r="FPK38" s="941"/>
      <c r="FPL38" s="316"/>
      <c r="FPM38" s="316"/>
      <c r="FPN38" s="941"/>
      <c r="FPO38" s="941"/>
      <c r="FPP38" s="941"/>
      <c r="FPQ38" s="941"/>
      <c r="FPR38" s="266"/>
      <c r="FPS38" s="941"/>
      <c r="FPT38" s="941"/>
      <c r="FPU38" s="316"/>
      <c r="FPV38" s="316"/>
      <c r="FPW38" s="941"/>
      <c r="FPX38" s="941"/>
      <c r="FPY38" s="941"/>
      <c r="FPZ38" s="941"/>
      <c r="FQA38" s="266"/>
      <c r="FQB38" s="941"/>
      <c r="FQC38" s="941"/>
      <c r="FQD38" s="316"/>
      <c r="FQE38" s="316"/>
      <c r="FQF38" s="941"/>
      <c r="FQG38" s="941"/>
      <c r="FQH38" s="941"/>
      <c r="FQI38" s="941"/>
      <c r="FQJ38" s="266"/>
      <c r="FQK38" s="941"/>
      <c r="FQL38" s="941"/>
      <c r="FQM38" s="316"/>
      <c r="FQN38" s="316"/>
      <c r="FQO38" s="941"/>
      <c r="FQP38" s="941"/>
      <c r="FQQ38" s="941"/>
      <c r="FQR38" s="941"/>
      <c r="FQS38" s="266"/>
      <c r="FQT38" s="941"/>
      <c r="FQU38" s="941"/>
      <c r="FQV38" s="316"/>
      <c r="FQW38" s="316"/>
      <c r="FQX38" s="941"/>
      <c r="FQY38" s="941"/>
      <c r="FQZ38" s="941"/>
      <c r="FRA38" s="941"/>
      <c r="FRB38" s="266"/>
      <c r="FRC38" s="941"/>
      <c r="FRD38" s="941"/>
      <c r="FRE38" s="316"/>
      <c r="FRF38" s="316"/>
      <c r="FRG38" s="941"/>
      <c r="FRH38" s="941"/>
      <c r="FRI38" s="941"/>
      <c r="FRJ38" s="941"/>
      <c r="FRK38" s="266"/>
      <c r="FRL38" s="941"/>
      <c r="FRM38" s="941"/>
      <c r="FRN38" s="316"/>
      <c r="FRO38" s="316"/>
      <c r="FRP38" s="941"/>
      <c r="FRQ38" s="941"/>
      <c r="FRR38" s="941"/>
      <c r="FRS38" s="941"/>
      <c r="FRT38" s="266"/>
      <c r="FRU38" s="941"/>
      <c r="FRV38" s="941"/>
      <c r="FRW38" s="316"/>
      <c r="FRX38" s="316"/>
      <c r="FRY38" s="941"/>
      <c r="FRZ38" s="941"/>
      <c r="FSA38" s="941"/>
      <c r="FSB38" s="941"/>
      <c r="FSC38" s="266"/>
      <c r="FSD38" s="941"/>
      <c r="FSE38" s="941"/>
      <c r="FSF38" s="316"/>
      <c r="FSG38" s="316"/>
      <c r="FSH38" s="941"/>
      <c r="FSI38" s="941"/>
      <c r="FSJ38" s="941"/>
      <c r="FSK38" s="941"/>
      <c r="FSL38" s="266"/>
      <c r="FSM38" s="941"/>
      <c r="FSN38" s="941"/>
      <c r="FSO38" s="316"/>
      <c r="FSP38" s="316"/>
      <c r="FSQ38" s="941"/>
      <c r="FSR38" s="941"/>
      <c r="FSS38" s="941"/>
      <c r="FST38" s="941"/>
      <c r="FSU38" s="266"/>
      <c r="FSV38" s="941"/>
      <c r="FSW38" s="941"/>
      <c r="FSX38" s="316"/>
      <c r="FSY38" s="316"/>
      <c r="FSZ38" s="941"/>
      <c r="FTA38" s="941"/>
      <c r="FTB38" s="941"/>
      <c r="FTC38" s="941"/>
      <c r="FTD38" s="266"/>
      <c r="FTE38" s="941"/>
      <c r="FTF38" s="941"/>
      <c r="FTG38" s="316"/>
      <c r="FTH38" s="316"/>
      <c r="FTI38" s="941"/>
      <c r="FTJ38" s="941"/>
      <c r="FTK38" s="941"/>
      <c r="FTL38" s="941"/>
      <c r="FTM38" s="266"/>
      <c r="FTN38" s="941"/>
      <c r="FTO38" s="941"/>
      <c r="FTP38" s="316"/>
      <c r="FTQ38" s="316"/>
      <c r="FTR38" s="941"/>
      <c r="FTS38" s="941"/>
      <c r="FTT38" s="941"/>
      <c r="FTU38" s="941"/>
      <c r="FTV38" s="266"/>
      <c r="FTW38" s="941"/>
      <c r="FTX38" s="941"/>
      <c r="FTY38" s="316"/>
      <c r="FTZ38" s="316"/>
      <c r="FUA38" s="941"/>
      <c r="FUB38" s="941"/>
      <c r="FUC38" s="941"/>
      <c r="FUD38" s="941"/>
      <c r="FUE38" s="266"/>
      <c r="FUF38" s="941"/>
      <c r="FUG38" s="941"/>
      <c r="FUH38" s="316"/>
      <c r="FUI38" s="316"/>
      <c r="FUJ38" s="941"/>
      <c r="FUK38" s="941"/>
      <c r="FUL38" s="941"/>
      <c r="FUM38" s="941"/>
      <c r="FUN38" s="266"/>
      <c r="FUO38" s="941"/>
      <c r="FUP38" s="941"/>
      <c r="FUQ38" s="316"/>
      <c r="FUR38" s="316"/>
      <c r="FUS38" s="941"/>
      <c r="FUT38" s="941"/>
      <c r="FUU38" s="941"/>
      <c r="FUV38" s="941"/>
      <c r="FUW38" s="266"/>
      <c r="FUX38" s="941"/>
      <c r="FUY38" s="941"/>
      <c r="FUZ38" s="316"/>
      <c r="FVA38" s="316"/>
      <c r="FVB38" s="941"/>
      <c r="FVC38" s="941"/>
      <c r="FVD38" s="941"/>
      <c r="FVE38" s="941"/>
      <c r="FVF38" s="266"/>
      <c r="FVG38" s="941"/>
      <c r="FVH38" s="941"/>
      <c r="FVI38" s="316"/>
      <c r="FVJ38" s="316"/>
      <c r="FVK38" s="941"/>
      <c r="FVL38" s="941"/>
      <c r="FVM38" s="941"/>
      <c r="FVN38" s="941"/>
      <c r="FVO38" s="266"/>
      <c r="FVP38" s="941"/>
      <c r="FVQ38" s="941"/>
      <c r="FVR38" s="316"/>
      <c r="FVS38" s="316"/>
      <c r="FVT38" s="941"/>
      <c r="FVU38" s="941"/>
      <c r="FVV38" s="941"/>
      <c r="FVW38" s="941"/>
      <c r="FVX38" s="266"/>
      <c r="FVY38" s="941"/>
      <c r="FVZ38" s="941"/>
      <c r="FWA38" s="316"/>
      <c r="FWB38" s="316"/>
      <c r="FWC38" s="941"/>
      <c r="FWD38" s="941"/>
      <c r="FWE38" s="941"/>
      <c r="FWF38" s="941"/>
      <c r="FWG38" s="266"/>
      <c r="FWH38" s="941"/>
      <c r="FWI38" s="941"/>
      <c r="FWJ38" s="316"/>
      <c r="FWK38" s="316"/>
      <c r="FWL38" s="941"/>
      <c r="FWM38" s="941"/>
      <c r="FWN38" s="941"/>
      <c r="FWO38" s="941"/>
      <c r="FWP38" s="266"/>
      <c r="FWQ38" s="941"/>
      <c r="FWR38" s="941"/>
      <c r="FWS38" s="316"/>
      <c r="FWT38" s="316"/>
      <c r="FWU38" s="941"/>
      <c r="FWV38" s="941"/>
      <c r="FWW38" s="941"/>
      <c r="FWX38" s="941"/>
      <c r="FWY38" s="266"/>
      <c r="FWZ38" s="941"/>
      <c r="FXA38" s="941"/>
      <c r="FXB38" s="316"/>
      <c r="FXC38" s="316"/>
      <c r="FXD38" s="941"/>
      <c r="FXE38" s="941"/>
      <c r="FXF38" s="941"/>
      <c r="FXG38" s="941"/>
      <c r="FXH38" s="266"/>
      <c r="FXI38" s="941"/>
      <c r="FXJ38" s="941"/>
      <c r="FXK38" s="316"/>
      <c r="FXL38" s="316"/>
      <c r="FXM38" s="941"/>
      <c r="FXN38" s="941"/>
      <c r="FXO38" s="941"/>
      <c r="FXP38" s="941"/>
      <c r="FXQ38" s="266"/>
      <c r="FXR38" s="941"/>
      <c r="FXS38" s="941"/>
      <c r="FXT38" s="316"/>
      <c r="FXU38" s="316"/>
      <c r="FXV38" s="941"/>
      <c r="FXW38" s="941"/>
      <c r="FXX38" s="941"/>
      <c r="FXY38" s="941"/>
      <c r="FXZ38" s="266"/>
      <c r="FYA38" s="941"/>
      <c r="FYB38" s="941"/>
      <c r="FYC38" s="316"/>
      <c r="FYD38" s="316"/>
      <c r="FYE38" s="941"/>
      <c r="FYF38" s="941"/>
      <c r="FYG38" s="941"/>
      <c r="FYH38" s="941"/>
      <c r="FYI38" s="266"/>
      <c r="FYJ38" s="941"/>
      <c r="FYK38" s="941"/>
      <c r="FYL38" s="316"/>
      <c r="FYM38" s="316"/>
      <c r="FYN38" s="941"/>
      <c r="FYO38" s="941"/>
      <c r="FYP38" s="941"/>
      <c r="FYQ38" s="941"/>
      <c r="FYR38" s="266"/>
      <c r="FYS38" s="941"/>
      <c r="FYT38" s="941"/>
      <c r="FYU38" s="316"/>
      <c r="FYV38" s="316"/>
      <c r="FYW38" s="941"/>
      <c r="FYX38" s="941"/>
      <c r="FYY38" s="941"/>
      <c r="FYZ38" s="941"/>
      <c r="FZA38" s="266"/>
      <c r="FZB38" s="941"/>
      <c r="FZC38" s="941"/>
      <c r="FZD38" s="316"/>
      <c r="FZE38" s="316"/>
      <c r="FZF38" s="941"/>
      <c r="FZG38" s="941"/>
      <c r="FZH38" s="941"/>
      <c r="FZI38" s="941"/>
      <c r="FZJ38" s="266"/>
      <c r="FZK38" s="941"/>
      <c r="FZL38" s="941"/>
      <c r="FZM38" s="316"/>
      <c r="FZN38" s="316"/>
      <c r="FZO38" s="941"/>
      <c r="FZP38" s="941"/>
      <c r="FZQ38" s="941"/>
      <c r="FZR38" s="941"/>
      <c r="FZS38" s="266"/>
      <c r="FZT38" s="941"/>
      <c r="FZU38" s="941"/>
      <c r="FZV38" s="316"/>
      <c r="FZW38" s="316"/>
      <c r="FZX38" s="941"/>
      <c r="FZY38" s="941"/>
      <c r="FZZ38" s="941"/>
      <c r="GAA38" s="941"/>
      <c r="GAB38" s="266"/>
      <c r="GAC38" s="941"/>
      <c r="GAD38" s="941"/>
      <c r="GAE38" s="316"/>
      <c r="GAF38" s="316"/>
      <c r="GAG38" s="941"/>
      <c r="GAH38" s="941"/>
      <c r="GAI38" s="941"/>
      <c r="GAJ38" s="941"/>
      <c r="GAK38" s="266"/>
      <c r="GAL38" s="941"/>
      <c r="GAM38" s="941"/>
      <c r="GAN38" s="316"/>
      <c r="GAO38" s="316"/>
      <c r="GAP38" s="941"/>
      <c r="GAQ38" s="941"/>
      <c r="GAR38" s="941"/>
      <c r="GAS38" s="941"/>
      <c r="GAT38" s="266"/>
      <c r="GAU38" s="941"/>
      <c r="GAV38" s="941"/>
      <c r="GAW38" s="316"/>
      <c r="GAX38" s="316"/>
      <c r="GAY38" s="941"/>
      <c r="GAZ38" s="941"/>
      <c r="GBA38" s="941"/>
      <c r="GBB38" s="941"/>
      <c r="GBC38" s="266"/>
      <c r="GBD38" s="941"/>
      <c r="GBE38" s="941"/>
      <c r="GBF38" s="316"/>
      <c r="GBG38" s="316"/>
      <c r="GBH38" s="941"/>
      <c r="GBI38" s="941"/>
      <c r="GBJ38" s="941"/>
      <c r="GBK38" s="941"/>
      <c r="GBL38" s="266"/>
      <c r="GBM38" s="941"/>
      <c r="GBN38" s="941"/>
      <c r="GBO38" s="316"/>
      <c r="GBP38" s="316"/>
      <c r="GBQ38" s="941"/>
      <c r="GBR38" s="941"/>
      <c r="GBS38" s="941"/>
      <c r="GBT38" s="941"/>
      <c r="GBU38" s="266"/>
      <c r="GBV38" s="941"/>
      <c r="GBW38" s="941"/>
      <c r="GBX38" s="316"/>
      <c r="GBY38" s="316"/>
      <c r="GBZ38" s="941"/>
      <c r="GCA38" s="941"/>
      <c r="GCB38" s="941"/>
      <c r="GCC38" s="941"/>
      <c r="GCD38" s="266"/>
      <c r="GCE38" s="941"/>
      <c r="GCF38" s="941"/>
      <c r="GCG38" s="316"/>
      <c r="GCH38" s="316"/>
      <c r="GCI38" s="941"/>
      <c r="GCJ38" s="941"/>
      <c r="GCK38" s="941"/>
      <c r="GCL38" s="941"/>
      <c r="GCM38" s="266"/>
      <c r="GCN38" s="941"/>
      <c r="GCO38" s="941"/>
      <c r="GCP38" s="316"/>
      <c r="GCQ38" s="316"/>
      <c r="GCR38" s="941"/>
      <c r="GCS38" s="941"/>
      <c r="GCT38" s="941"/>
      <c r="GCU38" s="941"/>
      <c r="GCV38" s="266"/>
      <c r="GCW38" s="941"/>
      <c r="GCX38" s="941"/>
      <c r="GCY38" s="316"/>
      <c r="GCZ38" s="316"/>
      <c r="GDA38" s="941"/>
      <c r="GDB38" s="941"/>
      <c r="GDC38" s="941"/>
      <c r="GDD38" s="941"/>
      <c r="GDE38" s="266"/>
      <c r="GDF38" s="941"/>
      <c r="GDG38" s="941"/>
      <c r="GDH38" s="316"/>
      <c r="GDI38" s="316"/>
      <c r="GDJ38" s="941"/>
      <c r="GDK38" s="941"/>
      <c r="GDL38" s="941"/>
      <c r="GDM38" s="941"/>
      <c r="GDN38" s="266"/>
      <c r="GDO38" s="941"/>
      <c r="GDP38" s="941"/>
      <c r="GDQ38" s="316"/>
      <c r="GDR38" s="316"/>
      <c r="GDS38" s="941"/>
      <c r="GDT38" s="941"/>
      <c r="GDU38" s="941"/>
      <c r="GDV38" s="941"/>
      <c r="GDW38" s="266"/>
      <c r="GDX38" s="941"/>
      <c r="GDY38" s="941"/>
      <c r="GDZ38" s="316"/>
      <c r="GEA38" s="316"/>
      <c r="GEB38" s="941"/>
      <c r="GEC38" s="941"/>
      <c r="GED38" s="941"/>
      <c r="GEE38" s="941"/>
      <c r="GEF38" s="266"/>
      <c r="GEG38" s="941"/>
      <c r="GEH38" s="941"/>
      <c r="GEI38" s="316"/>
      <c r="GEJ38" s="316"/>
      <c r="GEK38" s="941"/>
      <c r="GEL38" s="941"/>
      <c r="GEM38" s="941"/>
      <c r="GEN38" s="941"/>
      <c r="GEO38" s="266"/>
      <c r="GEP38" s="941"/>
      <c r="GEQ38" s="941"/>
      <c r="GER38" s="316"/>
      <c r="GES38" s="316"/>
      <c r="GET38" s="941"/>
      <c r="GEU38" s="941"/>
      <c r="GEV38" s="941"/>
      <c r="GEW38" s="941"/>
      <c r="GEX38" s="266"/>
      <c r="GEY38" s="941"/>
      <c r="GEZ38" s="941"/>
      <c r="GFA38" s="316"/>
      <c r="GFB38" s="316"/>
      <c r="GFC38" s="941"/>
      <c r="GFD38" s="941"/>
      <c r="GFE38" s="941"/>
      <c r="GFF38" s="941"/>
      <c r="GFG38" s="266"/>
      <c r="GFH38" s="941"/>
      <c r="GFI38" s="941"/>
      <c r="GFJ38" s="316"/>
      <c r="GFK38" s="316"/>
      <c r="GFL38" s="941"/>
      <c r="GFM38" s="941"/>
      <c r="GFN38" s="941"/>
      <c r="GFO38" s="941"/>
      <c r="GFP38" s="266"/>
      <c r="GFQ38" s="941"/>
      <c r="GFR38" s="941"/>
      <c r="GFS38" s="316"/>
      <c r="GFT38" s="316"/>
      <c r="GFU38" s="941"/>
      <c r="GFV38" s="941"/>
      <c r="GFW38" s="941"/>
      <c r="GFX38" s="941"/>
      <c r="GFY38" s="266"/>
      <c r="GFZ38" s="941"/>
      <c r="GGA38" s="941"/>
      <c r="GGB38" s="316"/>
      <c r="GGC38" s="316"/>
      <c r="GGD38" s="941"/>
      <c r="GGE38" s="941"/>
      <c r="GGF38" s="941"/>
      <c r="GGG38" s="941"/>
      <c r="GGH38" s="266"/>
      <c r="GGI38" s="941"/>
      <c r="GGJ38" s="941"/>
      <c r="GGK38" s="316"/>
      <c r="GGL38" s="316"/>
      <c r="GGM38" s="941"/>
      <c r="GGN38" s="941"/>
      <c r="GGO38" s="941"/>
      <c r="GGP38" s="941"/>
      <c r="GGQ38" s="266"/>
      <c r="GGR38" s="941"/>
      <c r="GGS38" s="941"/>
      <c r="GGT38" s="316"/>
      <c r="GGU38" s="316"/>
      <c r="GGV38" s="941"/>
      <c r="GGW38" s="941"/>
      <c r="GGX38" s="941"/>
      <c r="GGY38" s="941"/>
      <c r="GGZ38" s="266"/>
      <c r="GHA38" s="941"/>
      <c r="GHB38" s="941"/>
      <c r="GHC38" s="316"/>
      <c r="GHD38" s="316"/>
      <c r="GHE38" s="941"/>
      <c r="GHF38" s="941"/>
      <c r="GHG38" s="941"/>
      <c r="GHH38" s="941"/>
      <c r="GHI38" s="266"/>
      <c r="GHJ38" s="941"/>
      <c r="GHK38" s="941"/>
      <c r="GHL38" s="316"/>
      <c r="GHM38" s="316"/>
      <c r="GHN38" s="941"/>
      <c r="GHO38" s="941"/>
      <c r="GHP38" s="941"/>
      <c r="GHQ38" s="941"/>
      <c r="GHR38" s="266"/>
      <c r="GHS38" s="941"/>
      <c r="GHT38" s="941"/>
      <c r="GHU38" s="316"/>
      <c r="GHV38" s="316"/>
      <c r="GHW38" s="941"/>
      <c r="GHX38" s="941"/>
      <c r="GHY38" s="941"/>
      <c r="GHZ38" s="941"/>
      <c r="GIA38" s="266"/>
      <c r="GIB38" s="941"/>
      <c r="GIC38" s="941"/>
      <c r="GID38" s="316"/>
      <c r="GIE38" s="316"/>
      <c r="GIF38" s="941"/>
      <c r="GIG38" s="941"/>
      <c r="GIH38" s="941"/>
      <c r="GII38" s="941"/>
      <c r="GIJ38" s="266"/>
      <c r="GIK38" s="941"/>
      <c r="GIL38" s="941"/>
      <c r="GIM38" s="316"/>
      <c r="GIN38" s="316"/>
      <c r="GIO38" s="941"/>
      <c r="GIP38" s="941"/>
      <c r="GIQ38" s="941"/>
      <c r="GIR38" s="941"/>
      <c r="GIS38" s="266"/>
      <c r="GIT38" s="941"/>
      <c r="GIU38" s="941"/>
      <c r="GIV38" s="316"/>
      <c r="GIW38" s="316"/>
      <c r="GIX38" s="941"/>
      <c r="GIY38" s="941"/>
      <c r="GIZ38" s="941"/>
      <c r="GJA38" s="941"/>
      <c r="GJB38" s="266"/>
      <c r="GJC38" s="941"/>
      <c r="GJD38" s="941"/>
      <c r="GJE38" s="316"/>
      <c r="GJF38" s="316"/>
      <c r="GJG38" s="941"/>
      <c r="GJH38" s="941"/>
      <c r="GJI38" s="941"/>
      <c r="GJJ38" s="941"/>
      <c r="GJK38" s="266"/>
      <c r="GJL38" s="941"/>
      <c r="GJM38" s="941"/>
      <c r="GJN38" s="316"/>
      <c r="GJO38" s="316"/>
      <c r="GJP38" s="941"/>
      <c r="GJQ38" s="941"/>
      <c r="GJR38" s="941"/>
      <c r="GJS38" s="941"/>
      <c r="GJT38" s="266"/>
      <c r="GJU38" s="941"/>
      <c r="GJV38" s="941"/>
      <c r="GJW38" s="316"/>
      <c r="GJX38" s="316"/>
      <c r="GJY38" s="941"/>
      <c r="GJZ38" s="941"/>
      <c r="GKA38" s="941"/>
      <c r="GKB38" s="941"/>
      <c r="GKC38" s="266"/>
      <c r="GKD38" s="941"/>
      <c r="GKE38" s="941"/>
      <c r="GKF38" s="316"/>
      <c r="GKG38" s="316"/>
      <c r="GKH38" s="941"/>
      <c r="GKI38" s="941"/>
      <c r="GKJ38" s="941"/>
      <c r="GKK38" s="941"/>
      <c r="GKL38" s="266"/>
      <c r="GKM38" s="941"/>
      <c r="GKN38" s="941"/>
      <c r="GKO38" s="316"/>
      <c r="GKP38" s="316"/>
      <c r="GKQ38" s="941"/>
      <c r="GKR38" s="941"/>
      <c r="GKS38" s="941"/>
      <c r="GKT38" s="941"/>
      <c r="GKU38" s="266"/>
      <c r="GKV38" s="941"/>
      <c r="GKW38" s="941"/>
      <c r="GKX38" s="316"/>
      <c r="GKY38" s="316"/>
      <c r="GKZ38" s="941"/>
      <c r="GLA38" s="941"/>
      <c r="GLB38" s="941"/>
      <c r="GLC38" s="941"/>
      <c r="GLD38" s="266"/>
      <c r="GLE38" s="941"/>
      <c r="GLF38" s="941"/>
      <c r="GLG38" s="316"/>
      <c r="GLH38" s="316"/>
      <c r="GLI38" s="941"/>
      <c r="GLJ38" s="941"/>
      <c r="GLK38" s="941"/>
      <c r="GLL38" s="941"/>
      <c r="GLM38" s="266"/>
      <c r="GLN38" s="941"/>
      <c r="GLO38" s="941"/>
      <c r="GLP38" s="316"/>
      <c r="GLQ38" s="316"/>
      <c r="GLR38" s="941"/>
      <c r="GLS38" s="941"/>
      <c r="GLT38" s="941"/>
      <c r="GLU38" s="941"/>
      <c r="GLV38" s="266"/>
      <c r="GLW38" s="941"/>
      <c r="GLX38" s="941"/>
      <c r="GLY38" s="316"/>
      <c r="GLZ38" s="316"/>
      <c r="GMA38" s="941"/>
      <c r="GMB38" s="941"/>
      <c r="GMC38" s="941"/>
      <c r="GMD38" s="941"/>
      <c r="GME38" s="266"/>
      <c r="GMF38" s="941"/>
      <c r="GMG38" s="941"/>
      <c r="GMH38" s="316"/>
      <c r="GMI38" s="316"/>
      <c r="GMJ38" s="941"/>
      <c r="GMK38" s="941"/>
      <c r="GML38" s="941"/>
      <c r="GMM38" s="941"/>
      <c r="GMN38" s="266"/>
      <c r="GMO38" s="941"/>
      <c r="GMP38" s="941"/>
      <c r="GMQ38" s="316"/>
      <c r="GMR38" s="316"/>
      <c r="GMS38" s="941"/>
      <c r="GMT38" s="941"/>
      <c r="GMU38" s="941"/>
      <c r="GMV38" s="941"/>
      <c r="GMW38" s="266"/>
      <c r="GMX38" s="941"/>
      <c r="GMY38" s="941"/>
      <c r="GMZ38" s="316"/>
      <c r="GNA38" s="316"/>
      <c r="GNB38" s="941"/>
      <c r="GNC38" s="941"/>
      <c r="GND38" s="941"/>
      <c r="GNE38" s="941"/>
      <c r="GNF38" s="266"/>
      <c r="GNG38" s="941"/>
      <c r="GNH38" s="941"/>
      <c r="GNI38" s="316"/>
      <c r="GNJ38" s="316"/>
      <c r="GNK38" s="941"/>
      <c r="GNL38" s="941"/>
      <c r="GNM38" s="941"/>
      <c r="GNN38" s="941"/>
      <c r="GNO38" s="266"/>
      <c r="GNP38" s="941"/>
      <c r="GNQ38" s="941"/>
      <c r="GNR38" s="316"/>
      <c r="GNS38" s="316"/>
      <c r="GNT38" s="941"/>
      <c r="GNU38" s="941"/>
      <c r="GNV38" s="941"/>
      <c r="GNW38" s="941"/>
      <c r="GNX38" s="266"/>
      <c r="GNY38" s="941"/>
      <c r="GNZ38" s="941"/>
      <c r="GOA38" s="316"/>
      <c r="GOB38" s="316"/>
      <c r="GOC38" s="941"/>
      <c r="GOD38" s="941"/>
      <c r="GOE38" s="941"/>
      <c r="GOF38" s="941"/>
      <c r="GOG38" s="266"/>
      <c r="GOH38" s="941"/>
      <c r="GOI38" s="941"/>
      <c r="GOJ38" s="316"/>
      <c r="GOK38" s="316"/>
      <c r="GOL38" s="941"/>
      <c r="GOM38" s="941"/>
      <c r="GON38" s="941"/>
      <c r="GOO38" s="941"/>
      <c r="GOP38" s="266"/>
      <c r="GOQ38" s="941"/>
      <c r="GOR38" s="941"/>
      <c r="GOS38" s="316"/>
      <c r="GOT38" s="316"/>
      <c r="GOU38" s="941"/>
      <c r="GOV38" s="941"/>
      <c r="GOW38" s="941"/>
      <c r="GOX38" s="941"/>
      <c r="GOY38" s="266"/>
      <c r="GOZ38" s="941"/>
      <c r="GPA38" s="941"/>
      <c r="GPB38" s="316"/>
      <c r="GPC38" s="316"/>
      <c r="GPD38" s="941"/>
      <c r="GPE38" s="941"/>
      <c r="GPF38" s="941"/>
      <c r="GPG38" s="941"/>
      <c r="GPH38" s="266"/>
      <c r="GPI38" s="941"/>
      <c r="GPJ38" s="941"/>
      <c r="GPK38" s="316"/>
      <c r="GPL38" s="316"/>
      <c r="GPM38" s="941"/>
      <c r="GPN38" s="941"/>
      <c r="GPO38" s="941"/>
      <c r="GPP38" s="941"/>
      <c r="GPQ38" s="266"/>
      <c r="GPR38" s="941"/>
      <c r="GPS38" s="941"/>
      <c r="GPT38" s="316"/>
      <c r="GPU38" s="316"/>
      <c r="GPV38" s="941"/>
      <c r="GPW38" s="941"/>
      <c r="GPX38" s="941"/>
      <c r="GPY38" s="941"/>
      <c r="GPZ38" s="266"/>
      <c r="GQA38" s="941"/>
      <c r="GQB38" s="941"/>
      <c r="GQC38" s="316"/>
      <c r="GQD38" s="316"/>
      <c r="GQE38" s="941"/>
      <c r="GQF38" s="941"/>
      <c r="GQG38" s="941"/>
      <c r="GQH38" s="941"/>
      <c r="GQI38" s="266"/>
      <c r="GQJ38" s="941"/>
      <c r="GQK38" s="941"/>
      <c r="GQL38" s="316"/>
      <c r="GQM38" s="316"/>
      <c r="GQN38" s="941"/>
      <c r="GQO38" s="941"/>
      <c r="GQP38" s="941"/>
      <c r="GQQ38" s="941"/>
      <c r="GQR38" s="266"/>
      <c r="GQS38" s="941"/>
      <c r="GQT38" s="941"/>
      <c r="GQU38" s="316"/>
      <c r="GQV38" s="316"/>
      <c r="GQW38" s="941"/>
      <c r="GQX38" s="941"/>
      <c r="GQY38" s="941"/>
      <c r="GQZ38" s="941"/>
      <c r="GRA38" s="266"/>
      <c r="GRB38" s="941"/>
      <c r="GRC38" s="941"/>
      <c r="GRD38" s="316"/>
      <c r="GRE38" s="316"/>
      <c r="GRF38" s="941"/>
      <c r="GRG38" s="941"/>
      <c r="GRH38" s="941"/>
      <c r="GRI38" s="941"/>
      <c r="GRJ38" s="266"/>
      <c r="GRK38" s="941"/>
      <c r="GRL38" s="941"/>
      <c r="GRM38" s="316"/>
      <c r="GRN38" s="316"/>
      <c r="GRO38" s="941"/>
      <c r="GRP38" s="941"/>
      <c r="GRQ38" s="941"/>
      <c r="GRR38" s="941"/>
      <c r="GRS38" s="266"/>
      <c r="GRT38" s="941"/>
      <c r="GRU38" s="941"/>
      <c r="GRV38" s="316"/>
      <c r="GRW38" s="316"/>
      <c r="GRX38" s="941"/>
      <c r="GRY38" s="941"/>
      <c r="GRZ38" s="941"/>
      <c r="GSA38" s="941"/>
      <c r="GSB38" s="266"/>
      <c r="GSC38" s="941"/>
      <c r="GSD38" s="941"/>
      <c r="GSE38" s="316"/>
      <c r="GSF38" s="316"/>
      <c r="GSG38" s="941"/>
      <c r="GSH38" s="941"/>
      <c r="GSI38" s="941"/>
      <c r="GSJ38" s="941"/>
      <c r="GSK38" s="266"/>
      <c r="GSL38" s="941"/>
      <c r="GSM38" s="941"/>
      <c r="GSN38" s="316"/>
      <c r="GSO38" s="316"/>
      <c r="GSP38" s="941"/>
      <c r="GSQ38" s="941"/>
      <c r="GSR38" s="941"/>
      <c r="GSS38" s="941"/>
      <c r="GST38" s="266"/>
      <c r="GSU38" s="941"/>
      <c r="GSV38" s="941"/>
      <c r="GSW38" s="316"/>
      <c r="GSX38" s="316"/>
      <c r="GSY38" s="941"/>
      <c r="GSZ38" s="941"/>
      <c r="GTA38" s="941"/>
      <c r="GTB38" s="941"/>
      <c r="GTC38" s="266"/>
      <c r="GTD38" s="941"/>
      <c r="GTE38" s="941"/>
      <c r="GTF38" s="316"/>
      <c r="GTG38" s="316"/>
      <c r="GTH38" s="941"/>
      <c r="GTI38" s="941"/>
      <c r="GTJ38" s="941"/>
      <c r="GTK38" s="941"/>
      <c r="GTL38" s="266"/>
      <c r="GTM38" s="941"/>
      <c r="GTN38" s="941"/>
      <c r="GTO38" s="316"/>
      <c r="GTP38" s="316"/>
      <c r="GTQ38" s="941"/>
      <c r="GTR38" s="941"/>
      <c r="GTS38" s="941"/>
      <c r="GTT38" s="941"/>
      <c r="GTU38" s="266"/>
      <c r="GTV38" s="941"/>
      <c r="GTW38" s="941"/>
      <c r="GTX38" s="316"/>
      <c r="GTY38" s="316"/>
      <c r="GTZ38" s="941"/>
      <c r="GUA38" s="941"/>
      <c r="GUB38" s="941"/>
      <c r="GUC38" s="941"/>
      <c r="GUD38" s="266"/>
      <c r="GUE38" s="941"/>
      <c r="GUF38" s="941"/>
      <c r="GUG38" s="316"/>
      <c r="GUH38" s="316"/>
      <c r="GUI38" s="941"/>
      <c r="GUJ38" s="941"/>
      <c r="GUK38" s="941"/>
      <c r="GUL38" s="941"/>
      <c r="GUM38" s="266"/>
      <c r="GUN38" s="941"/>
      <c r="GUO38" s="941"/>
      <c r="GUP38" s="316"/>
      <c r="GUQ38" s="316"/>
      <c r="GUR38" s="941"/>
      <c r="GUS38" s="941"/>
      <c r="GUT38" s="941"/>
      <c r="GUU38" s="941"/>
      <c r="GUV38" s="266"/>
      <c r="GUW38" s="941"/>
      <c r="GUX38" s="941"/>
      <c r="GUY38" s="316"/>
      <c r="GUZ38" s="316"/>
      <c r="GVA38" s="941"/>
      <c r="GVB38" s="941"/>
      <c r="GVC38" s="941"/>
      <c r="GVD38" s="941"/>
      <c r="GVE38" s="266"/>
      <c r="GVF38" s="941"/>
      <c r="GVG38" s="941"/>
      <c r="GVH38" s="316"/>
      <c r="GVI38" s="316"/>
      <c r="GVJ38" s="941"/>
      <c r="GVK38" s="941"/>
      <c r="GVL38" s="941"/>
      <c r="GVM38" s="941"/>
      <c r="GVN38" s="266"/>
      <c r="GVO38" s="941"/>
      <c r="GVP38" s="941"/>
      <c r="GVQ38" s="316"/>
      <c r="GVR38" s="316"/>
      <c r="GVS38" s="941"/>
      <c r="GVT38" s="941"/>
      <c r="GVU38" s="941"/>
      <c r="GVV38" s="941"/>
      <c r="GVW38" s="266"/>
      <c r="GVX38" s="941"/>
      <c r="GVY38" s="941"/>
      <c r="GVZ38" s="316"/>
      <c r="GWA38" s="316"/>
      <c r="GWB38" s="941"/>
      <c r="GWC38" s="941"/>
      <c r="GWD38" s="941"/>
      <c r="GWE38" s="941"/>
      <c r="GWF38" s="266"/>
      <c r="GWG38" s="941"/>
      <c r="GWH38" s="941"/>
      <c r="GWI38" s="316"/>
      <c r="GWJ38" s="316"/>
      <c r="GWK38" s="941"/>
      <c r="GWL38" s="941"/>
      <c r="GWM38" s="941"/>
      <c r="GWN38" s="941"/>
      <c r="GWO38" s="266"/>
      <c r="GWP38" s="941"/>
      <c r="GWQ38" s="941"/>
      <c r="GWR38" s="316"/>
      <c r="GWS38" s="316"/>
      <c r="GWT38" s="941"/>
      <c r="GWU38" s="941"/>
      <c r="GWV38" s="941"/>
      <c r="GWW38" s="941"/>
      <c r="GWX38" s="266"/>
      <c r="GWY38" s="941"/>
      <c r="GWZ38" s="941"/>
      <c r="GXA38" s="316"/>
      <c r="GXB38" s="316"/>
      <c r="GXC38" s="941"/>
      <c r="GXD38" s="941"/>
      <c r="GXE38" s="941"/>
      <c r="GXF38" s="941"/>
      <c r="GXG38" s="266"/>
      <c r="GXH38" s="941"/>
      <c r="GXI38" s="941"/>
      <c r="GXJ38" s="316"/>
      <c r="GXK38" s="316"/>
      <c r="GXL38" s="941"/>
      <c r="GXM38" s="941"/>
      <c r="GXN38" s="941"/>
      <c r="GXO38" s="941"/>
      <c r="GXP38" s="266"/>
      <c r="GXQ38" s="941"/>
      <c r="GXR38" s="941"/>
      <c r="GXS38" s="316"/>
      <c r="GXT38" s="316"/>
      <c r="GXU38" s="941"/>
      <c r="GXV38" s="941"/>
      <c r="GXW38" s="941"/>
      <c r="GXX38" s="941"/>
      <c r="GXY38" s="266"/>
      <c r="GXZ38" s="941"/>
      <c r="GYA38" s="941"/>
      <c r="GYB38" s="316"/>
      <c r="GYC38" s="316"/>
      <c r="GYD38" s="941"/>
      <c r="GYE38" s="941"/>
      <c r="GYF38" s="941"/>
      <c r="GYG38" s="941"/>
      <c r="GYH38" s="266"/>
      <c r="GYI38" s="941"/>
      <c r="GYJ38" s="941"/>
      <c r="GYK38" s="316"/>
      <c r="GYL38" s="316"/>
      <c r="GYM38" s="941"/>
      <c r="GYN38" s="941"/>
      <c r="GYO38" s="941"/>
      <c r="GYP38" s="941"/>
      <c r="GYQ38" s="266"/>
      <c r="GYR38" s="941"/>
      <c r="GYS38" s="941"/>
      <c r="GYT38" s="316"/>
      <c r="GYU38" s="316"/>
      <c r="GYV38" s="941"/>
      <c r="GYW38" s="941"/>
      <c r="GYX38" s="941"/>
      <c r="GYY38" s="941"/>
      <c r="GYZ38" s="266"/>
      <c r="GZA38" s="941"/>
      <c r="GZB38" s="941"/>
      <c r="GZC38" s="316"/>
      <c r="GZD38" s="316"/>
      <c r="GZE38" s="941"/>
      <c r="GZF38" s="941"/>
      <c r="GZG38" s="941"/>
      <c r="GZH38" s="941"/>
      <c r="GZI38" s="266"/>
      <c r="GZJ38" s="941"/>
      <c r="GZK38" s="941"/>
      <c r="GZL38" s="316"/>
      <c r="GZM38" s="316"/>
      <c r="GZN38" s="941"/>
      <c r="GZO38" s="941"/>
      <c r="GZP38" s="941"/>
      <c r="GZQ38" s="941"/>
      <c r="GZR38" s="266"/>
      <c r="GZS38" s="941"/>
      <c r="GZT38" s="941"/>
      <c r="GZU38" s="316"/>
      <c r="GZV38" s="316"/>
      <c r="GZW38" s="941"/>
      <c r="GZX38" s="941"/>
      <c r="GZY38" s="941"/>
      <c r="GZZ38" s="941"/>
      <c r="HAA38" s="266"/>
      <c r="HAB38" s="941"/>
      <c r="HAC38" s="941"/>
      <c r="HAD38" s="316"/>
      <c r="HAE38" s="316"/>
      <c r="HAF38" s="941"/>
      <c r="HAG38" s="941"/>
      <c r="HAH38" s="941"/>
      <c r="HAI38" s="941"/>
      <c r="HAJ38" s="266"/>
      <c r="HAK38" s="941"/>
      <c r="HAL38" s="941"/>
      <c r="HAM38" s="316"/>
      <c r="HAN38" s="316"/>
      <c r="HAO38" s="941"/>
      <c r="HAP38" s="941"/>
      <c r="HAQ38" s="941"/>
      <c r="HAR38" s="941"/>
      <c r="HAS38" s="266"/>
      <c r="HAT38" s="941"/>
      <c r="HAU38" s="941"/>
      <c r="HAV38" s="316"/>
      <c r="HAW38" s="316"/>
      <c r="HAX38" s="941"/>
      <c r="HAY38" s="941"/>
      <c r="HAZ38" s="941"/>
      <c r="HBA38" s="941"/>
      <c r="HBB38" s="266"/>
      <c r="HBC38" s="941"/>
      <c r="HBD38" s="941"/>
      <c r="HBE38" s="316"/>
      <c r="HBF38" s="316"/>
      <c r="HBG38" s="941"/>
      <c r="HBH38" s="941"/>
      <c r="HBI38" s="941"/>
      <c r="HBJ38" s="941"/>
      <c r="HBK38" s="266"/>
      <c r="HBL38" s="941"/>
      <c r="HBM38" s="941"/>
      <c r="HBN38" s="316"/>
      <c r="HBO38" s="316"/>
      <c r="HBP38" s="941"/>
      <c r="HBQ38" s="941"/>
      <c r="HBR38" s="941"/>
      <c r="HBS38" s="941"/>
      <c r="HBT38" s="266"/>
      <c r="HBU38" s="941"/>
      <c r="HBV38" s="941"/>
      <c r="HBW38" s="316"/>
      <c r="HBX38" s="316"/>
      <c r="HBY38" s="941"/>
      <c r="HBZ38" s="941"/>
      <c r="HCA38" s="941"/>
      <c r="HCB38" s="941"/>
      <c r="HCC38" s="266"/>
      <c r="HCD38" s="941"/>
      <c r="HCE38" s="941"/>
      <c r="HCF38" s="316"/>
      <c r="HCG38" s="316"/>
      <c r="HCH38" s="941"/>
      <c r="HCI38" s="941"/>
      <c r="HCJ38" s="941"/>
      <c r="HCK38" s="941"/>
      <c r="HCL38" s="266"/>
      <c r="HCM38" s="941"/>
      <c r="HCN38" s="941"/>
      <c r="HCO38" s="316"/>
      <c r="HCP38" s="316"/>
      <c r="HCQ38" s="941"/>
      <c r="HCR38" s="941"/>
      <c r="HCS38" s="941"/>
      <c r="HCT38" s="941"/>
      <c r="HCU38" s="266"/>
      <c r="HCV38" s="941"/>
      <c r="HCW38" s="941"/>
      <c r="HCX38" s="316"/>
      <c r="HCY38" s="316"/>
      <c r="HCZ38" s="941"/>
      <c r="HDA38" s="941"/>
      <c r="HDB38" s="941"/>
      <c r="HDC38" s="941"/>
      <c r="HDD38" s="266"/>
      <c r="HDE38" s="941"/>
      <c r="HDF38" s="941"/>
      <c r="HDG38" s="316"/>
      <c r="HDH38" s="316"/>
      <c r="HDI38" s="941"/>
      <c r="HDJ38" s="941"/>
      <c r="HDK38" s="941"/>
      <c r="HDL38" s="941"/>
      <c r="HDM38" s="266"/>
      <c r="HDN38" s="941"/>
      <c r="HDO38" s="941"/>
      <c r="HDP38" s="316"/>
      <c r="HDQ38" s="316"/>
      <c r="HDR38" s="941"/>
      <c r="HDS38" s="941"/>
      <c r="HDT38" s="941"/>
      <c r="HDU38" s="941"/>
      <c r="HDV38" s="266"/>
      <c r="HDW38" s="941"/>
      <c r="HDX38" s="941"/>
      <c r="HDY38" s="316"/>
      <c r="HDZ38" s="316"/>
      <c r="HEA38" s="941"/>
      <c r="HEB38" s="941"/>
      <c r="HEC38" s="941"/>
      <c r="HED38" s="941"/>
      <c r="HEE38" s="266"/>
      <c r="HEF38" s="941"/>
      <c r="HEG38" s="941"/>
      <c r="HEH38" s="316"/>
      <c r="HEI38" s="316"/>
      <c r="HEJ38" s="941"/>
      <c r="HEK38" s="941"/>
      <c r="HEL38" s="941"/>
      <c r="HEM38" s="941"/>
      <c r="HEN38" s="266"/>
      <c r="HEO38" s="941"/>
      <c r="HEP38" s="941"/>
      <c r="HEQ38" s="316"/>
      <c r="HER38" s="316"/>
      <c r="HES38" s="941"/>
      <c r="HET38" s="941"/>
      <c r="HEU38" s="941"/>
      <c r="HEV38" s="941"/>
      <c r="HEW38" s="266"/>
      <c r="HEX38" s="941"/>
      <c r="HEY38" s="941"/>
      <c r="HEZ38" s="316"/>
      <c r="HFA38" s="316"/>
      <c r="HFB38" s="941"/>
      <c r="HFC38" s="941"/>
      <c r="HFD38" s="941"/>
      <c r="HFE38" s="941"/>
      <c r="HFF38" s="266"/>
      <c r="HFG38" s="941"/>
      <c r="HFH38" s="941"/>
      <c r="HFI38" s="316"/>
      <c r="HFJ38" s="316"/>
      <c r="HFK38" s="941"/>
      <c r="HFL38" s="941"/>
      <c r="HFM38" s="941"/>
      <c r="HFN38" s="941"/>
      <c r="HFO38" s="266"/>
      <c r="HFP38" s="941"/>
      <c r="HFQ38" s="941"/>
      <c r="HFR38" s="316"/>
      <c r="HFS38" s="316"/>
      <c r="HFT38" s="941"/>
      <c r="HFU38" s="941"/>
      <c r="HFV38" s="941"/>
      <c r="HFW38" s="941"/>
      <c r="HFX38" s="266"/>
      <c r="HFY38" s="941"/>
      <c r="HFZ38" s="941"/>
      <c r="HGA38" s="316"/>
      <c r="HGB38" s="316"/>
      <c r="HGC38" s="941"/>
      <c r="HGD38" s="941"/>
      <c r="HGE38" s="941"/>
      <c r="HGF38" s="941"/>
      <c r="HGG38" s="266"/>
      <c r="HGH38" s="941"/>
      <c r="HGI38" s="941"/>
      <c r="HGJ38" s="316"/>
      <c r="HGK38" s="316"/>
      <c r="HGL38" s="941"/>
      <c r="HGM38" s="941"/>
      <c r="HGN38" s="941"/>
      <c r="HGO38" s="941"/>
      <c r="HGP38" s="266"/>
      <c r="HGQ38" s="941"/>
      <c r="HGR38" s="941"/>
      <c r="HGS38" s="316"/>
      <c r="HGT38" s="316"/>
      <c r="HGU38" s="941"/>
      <c r="HGV38" s="941"/>
      <c r="HGW38" s="941"/>
      <c r="HGX38" s="941"/>
      <c r="HGY38" s="266"/>
      <c r="HGZ38" s="941"/>
      <c r="HHA38" s="941"/>
      <c r="HHB38" s="316"/>
      <c r="HHC38" s="316"/>
      <c r="HHD38" s="941"/>
      <c r="HHE38" s="941"/>
      <c r="HHF38" s="941"/>
      <c r="HHG38" s="941"/>
      <c r="HHH38" s="266"/>
      <c r="HHI38" s="941"/>
      <c r="HHJ38" s="941"/>
      <c r="HHK38" s="316"/>
      <c r="HHL38" s="316"/>
      <c r="HHM38" s="941"/>
      <c r="HHN38" s="941"/>
      <c r="HHO38" s="941"/>
      <c r="HHP38" s="941"/>
      <c r="HHQ38" s="266"/>
      <c r="HHR38" s="941"/>
      <c r="HHS38" s="941"/>
      <c r="HHT38" s="316"/>
      <c r="HHU38" s="316"/>
      <c r="HHV38" s="941"/>
      <c r="HHW38" s="941"/>
      <c r="HHX38" s="941"/>
      <c r="HHY38" s="941"/>
      <c r="HHZ38" s="266"/>
      <c r="HIA38" s="941"/>
      <c r="HIB38" s="941"/>
      <c r="HIC38" s="316"/>
      <c r="HID38" s="316"/>
      <c r="HIE38" s="941"/>
      <c r="HIF38" s="941"/>
      <c r="HIG38" s="941"/>
      <c r="HIH38" s="941"/>
      <c r="HII38" s="266"/>
      <c r="HIJ38" s="941"/>
      <c r="HIK38" s="941"/>
      <c r="HIL38" s="316"/>
      <c r="HIM38" s="316"/>
      <c r="HIN38" s="941"/>
      <c r="HIO38" s="941"/>
      <c r="HIP38" s="941"/>
      <c r="HIQ38" s="941"/>
      <c r="HIR38" s="266"/>
      <c r="HIS38" s="941"/>
      <c r="HIT38" s="941"/>
      <c r="HIU38" s="316"/>
      <c r="HIV38" s="316"/>
      <c r="HIW38" s="941"/>
      <c r="HIX38" s="941"/>
      <c r="HIY38" s="941"/>
      <c r="HIZ38" s="941"/>
      <c r="HJA38" s="266"/>
      <c r="HJB38" s="941"/>
      <c r="HJC38" s="941"/>
      <c r="HJD38" s="316"/>
      <c r="HJE38" s="316"/>
      <c r="HJF38" s="941"/>
      <c r="HJG38" s="941"/>
      <c r="HJH38" s="941"/>
      <c r="HJI38" s="941"/>
      <c r="HJJ38" s="266"/>
      <c r="HJK38" s="941"/>
      <c r="HJL38" s="941"/>
      <c r="HJM38" s="316"/>
      <c r="HJN38" s="316"/>
      <c r="HJO38" s="941"/>
      <c r="HJP38" s="941"/>
      <c r="HJQ38" s="941"/>
      <c r="HJR38" s="941"/>
      <c r="HJS38" s="266"/>
      <c r="HJT38" s="941"/>
      <c r="HJU38" s="941"/>
      <c r="HJV38" s="316"/>
      <c r="HJW38" s="316"/>
      <c r="HJX38" s="941"/>
      <c r="HJY38" s="941"/>
      <c r="HJZ38" s="941"/>
      <c r="HKA38" s="941"/>
      <c r="HKB38" s="266"/>
      <c r="HKC38" s="941"/>
      <c r="HKD38" s="941"/>
      <c r="HKE38" s="316"/>
      <c r="HKF38" s="316"/>
      <c r="HKG38" s="941"/>
      <c r="HKH38" s="941"/>
      <c r="HKI38" s="941"/>
      <c r="HKJ38" s="941"/>
      <c r="HKK38" s="266"/>
      <c r="HKL38" s="941"/>
      <c r="HKM38" s="941"/>
      <c r="HKN38" s="316"/>
      <c r="HKO38" s="316"/>
      <c r="HKP38" s="941"/>
      <c r="HKQ38" s="941"/>
      <c r="HKR38" s="941"/>
      <c r="HKS38" s="941"/>
      <c r="HKT38" s="266"/>
      <c r="HKU38" s="941"/>
      <c r="HKV38" s="941"/>
      <c r="HKW38" s="316"/>
      <c r="HKX38" s="316"/>
      <c r="HKY38" s="941"/>
      <c r="HKZ38" s="941"/>
      <c r="HLA38" s="941"/>
      <c r="HLB38" s="941"/>
      <c r="HLC38" s="266"/>
      <c r="HLD38" s="941"/>
      <c r="HLE38" s="941"/>
      <c r="HLF38" s="316"/>
      <c r="HLG38" s="316"/>
      <c r="HLH38" s="941"/>
      <c r="HLI38" s="941"/>
      <c r="HLJ38" s="941"/>
      <c r="HLK38" s="941"/>
      <c r="HLL38" s="266"/>
      <c r="HLM38" s="941"/>
      <c r="HLN38" s="941"/>
      <c r="HLO38" s="316"/>
      <c r="HLP38" s="316"/>
      <c r="HLQ38" s="941"/>
      <c r="HLR38" s="941"/>
      <c r="HLS38" s="941"/>
      <c r="HLT38" s="941"/>
      <c r="HLU38" s="266"/>
      <c r="HLV38" s="941"/>
      <c r="HLW38" s="941"/>
      <c r="HLX38" s="316"/>
      <c r="HLY38" s="316"/>
      <c r="HLZ38" s="941"/>
      <c r="HMA38" s="941"/>
      <c r="HMB38" s="941"/>
      <c r="HMC38" s="941"/>
      <c r="HMD38" s="266"/>
      <c r="HME38" s="941"/>
      <c r="HMF38" s="941"/>
      <c r="HMG38" s="316"/>
      <c r="HMH38" s="316"/>
      <c r="HMI38" s="941"/>
      <c r="HMJ38" s="941"/>
      <c r="HMK38" s="941"/>
      <c r="HML38" s="941"/>
      <c r="HMM38" s="266"/>
      <c r="HMN38" s="941"/>
      <c r="HMO38" s="941"/>
      <c r="HMP38" s="316"/>
      <c r="HMQ38" s="316"/>
      <c r="HMR38" s="941"/>
      <c r="HMS38" s="941"/>
      <c r="HMT38" s="941"/>
      <c r="HMU38" s="941"/>
      <c r="HMV38" s="266"/>
      <c r="HMW38" s="941"/>
      <c r="HMX38" s="941"/>
      <c r="HMY38" s="316"/>
      <c r="HMZ38" s="316"/>
      <c r="HNA38" s="941"/>
      <c r="HNB38" s="941"/>
      <c r="HNC38" s="941"/>
      <c r="HND38" s="941"/>
      <c r="HNE38" s="266"/>
      <c r="HNF38" s="941"/>
      <c r="HNG38" s="941"/>
      <c r="HNH38" s="316"/>
      <c r="HNI38" s="316"/>
      <c r="HNJ38" s="941"/>
      <c r="HNK38" s="941"/>
      <c r="HNL38" s="941"/>
      <c r="HNM38" s="941"/>
      <c r="HNN38" s="266"/>
      <c r="HNO38" s="941"/>
      <c r="HNP38" s="941"/>
      <c r="HNQ38" s="316"/>
      <c r="HNR38" s="316"/>
      <c r="HNS38" s="941"/>
      <c r="HNT38" s="941"/>
      <c r="HNU38" s="941"/>
      <c r="HNV38" s="941"/>
      <c r="HNW38" s="266"/>
      <c r="HNX38" s="941"/>
      <c r="HNY38" s="941"/>
      <c r="HNZ38" s="316"/>
      <c r="HOA38" s="316"/>
      <c r="HOB38" s="941"/>
      <c r="HOC38" s="941"/>
      <c r="HOD38" s="941"/>
      <c r="HOE38" s="941"/>
      <c r="HOF38" s="266"/>
      <c r="HOG38" s="941"/>
      <c r="HOH38" s="941"/>
      <c r="HOI38" s="316"/>
      <c r="HOJ38" s="316"/>
      <c r="HOK38" s="941"/>
      <c r="HOL38" s="941"/>
      <c r="HOM38" s="941"/>
      <c r="HON38" s="941"/>
      <c r="HOO38" s="266"/>
      <c r="HOP38" s="941"/>
      <c r="HOQ38" s="941"/>
      <c r="HOR38" s="316"/>
      <c r="HOS38" s="316"/>
      <c r="HOT38" s="941"/>
      <c r="HOU38" s="941"/>
      <c r="HOV38" s="941"/>
      <c r="HOW38" s="941"/>
      <c r="HOX38" s="266"/>
      <c r="HOY38" s="941"/>
      <c r="HOZ38" s="941"/>
      <c r="HPA38" s="316"/>
      <c r="HPB38" s="316"/>
      <c r="HPC38" s="941"/>
      <c r="HPD38" s="941"/>
      <c r="HPE38" s="941"/>
      <c r="HPF38" s="941"/>
      <c r="HPG38" s="266"/>
      <c r="HPH38" s="941"/>
      <c r="HPI38" s="941"/>
      <c r="HPJ38" s="316"/>
      <c r="HPK38" s="316"/>
      <c r="HPL38" s="941"/>
      <c r="HPM38" s="941"/>
      <c r="HPN38" s="941"/>
      <c r="HPO38" s="941"/>
      <c r="HPP38" s="266"/>
      <c r="HPQ38" s="941"/>
      <c r="HPR38" s="941"/>
      <c r="HPS38" s="316"/>
      <c r="HPT38" s="316"/>
      <c r="HPU38" s="941"/>
      <c r="HPV38" s="941"/>
      <c r="HPW38" s="941"/>
      <c r="HPX38" s="941"/>
      <c r="HPY38" s="266"/>
      <c r="HPZ38" s="941"/>
      <c r="HQA38" s="941"/>
      <c r="HQB38" s="316"/>
      <c r="HQC38" s="316"/>
      <c r="HQD38" s="941"/>
      <c r="HQE38" s="941"/>
      <c r="HQF38" s="941"/>
      <c r="HQG38" s="941"/>
      <c r="HQH38" s="266"/>
      <c r="HQI38" s="941"/>
      <c r="HQJ38" s="941"/>
      <c r="HQK38" s="316"/>
      <c r="HQL38" s="316"/>
      <c r="HQM38" s="941"/>
      <c r="HQN38" s="941"/>
      <c r="HQO38" s="941"/>
      <c r="HQP38" s="941"/>
      <c r="HQQ38" s="266"/>
      <c r="HQR38" s="941"/>
      <c r="HQS38" s="941"/>
      <c r="HQT38" s="316"/>
      <c r="HQU38" s="316"/>
      <c r="HQV38" s="941"/>
      <c r="HQW38" s="941"/>
      <c r="HQX38" s="941"/>
      <c r="HQY38" s="941"/>
      <c r="HQZ38" s="266"/>
      <c r="HRA38" s="941"/>
      <c r="HRB38" s="941"/>
      <c r="HRC38" s="316"/>
      <c r="HRD38" s="316"/>
      <c r="HRE38" s="941"/>
      <c r="HRF38" s="941"/>
      <c r="HRG38" s="941"/>
      <c r="HRH38" s="941"/>
      <c r="HRI38" s="266"/>
      <c r="HRJ38" s="941"/>
      <c r="HRK38" s="941"/>
      <c r="HRL38" s="316"/>
      <c r="HRM38" s="316"/>
      <c r="HRN38" s="941"/>
      <c r="HRO38" s="941"/>
      <c r="HRP38" s="941"/>
      <c r="HRQ38" s="941"/>
      <c r="HRR38" s="266"/>
      <c r="HRS38" s="941"/>
      <c r="HRT38" s="941"/>
      <c r="HRU38" s="316"/>
      <c r="HRV38" s="316"/>
      <c r="HRW38" s="941"/>
      <c r="HRX38" s="941"/>
      <c r="HRY38" s="941"/>
      <c r="HRZ38" s="941"/>
      <c r="HSA38" s="266"/>
      <c r="HSB38" s="941"/>
      <c r="HSC38" s="941"/>
      <c r="HSD38" s="316"/>
      <c r="HSE38" s="316"/>
      <c r="HSF38" s="941"/>
      <c r="HSG38" s="941"/>
      <c r="HSH38" s="941"/>
      <c r="HSI38" s="941"/>
      <c r="HSJ38" s="266"/>
      <c r="HSK38" s="941"/>
      <c r="HSL38" s="941"/>
      <c r="HSM38" s="316"/>
      <c r="HSN38" s="316"/>
      <c r="HSO38" s="941"/>
      <c r="HSP38" s="941"/>
      <c r="HSQ38" s="941"/>
      <c r="HSR38" s="941"/>
      <c r="HSS38" s="266"/>
      <c r="HST38" s="941"/>
      <c r="HSU38" s="941"/>
      <c r="HSV38" s="316"/>
      <c r="HSW38" s="316"/>
      <c r="HSX38" s="941"/>
      <c r="HSY38" s="941"/>
      <c r="HSZ38" s="941"/>
      <c r="HTA38" s="941"/>
      <c r="HTB38" s="266"/>
      <c r="HTC38" s="941"/>
      <c r="HTD38" s="941"/>
      <c r="HTE38" s="316"/>
      <c r="HTF38" s="316"/>
      <c r="HTG38" s="941"/>
      <c r="HTH38" s="941"/>
      <c r="HTI38" s="941"/>
      <c r="HTJ38" s="941"/>
      <c r="HTK38" s="266"/>
      <c r="HTL38" s="941"/>
      <c r="HTM38" s="941"/>
      <c r="HTN38" s="316"/>
      <c r="HTO38" s="316"/>
      <c r="HTP38" s="941"/>
      <c r="HTQ38" s="941"/>
      <c r="HTR38" s="941"/>
      <c r="HTS38" s="941"/>
      <c r="HTT38" s="266"/>
      <c r="HTU38" s="941"/>
      <c r="HTV38" s="941"/>
      <c r="HTW38" s="316"/>
      <c r="HTX38" s="316"/>
      <c r="HTY38" s="941"/>
      <c r="HTZ38" s="941"/>
      <c r="HUA38" s="941"/>
      <c r="HUB38" s="941"/>
      <c r="HUC38" s="266"/>
      <c r="HUD38" s="941"/>
      <c r="HUE38" s="941"/>
      <c r="HUF38" s="316"/>
      <c r="HUG38" s="316"/>
      <c r="HUH38" s="941"/>
      <c r="HUI38" s="941"/>
      <c r="HUJ38" s="941"/>
      <c r="HUK38" s="941"/>
      <c r="HUL38" s="266"/>
      <c r="HUM38" s="941"/>
      <c r="HUN38" s="941"/>
      <c r="HUO38" s="316"/>
      <c r="HUP38" s="316"/>
      <c r="HUQ38" s="941"/>
      <c r="HUR38" s="941"/>
      <c r="HUS38" s="941"/>
      <c r="HUT38" s="941"/>
      <c r="HUU38" s="266"/>
      <c r="HUV38" s="941"/>
      <c r="HUW38" s="941"/>
      <c r="HUX38" s="316"/>
      <c r="HUY38" s="316"/>
      <c r="HUZ38" s="941"/>
      <c r="HVA38" s="941"/>
      <c r="HVB38" s="941"/>
      <c r="HVC38" s="941"/>
      <c r="HVD38" s="266"/>
      <c r="HVE38" s="941"/>
      <c r="HVF38" s="941"/>
      <c r="HVG38" s="316"/>
      <c r="HVH38" s="316"/>
      <c r="HVI38" s="941"/>
      <c r="HVJ38" s="941"/>
      <c r="HVK38" s="941"/>
      <c r="HVL38" s="941"/>
      <c r="HVM38" s="266"/>
      <c r="HVN38" s="941"/>
      <c r="HVO38" s="941"/>
      <c r="HVP38" s="316"/>
      <c r="HVQ38" s="316"/>
      <c r="HVR38" s="941"/>
      <c r="HVS38" s="941"/>
      <c r="HVT38" s="941"/>
      <c r="HVU38" s="941"/>
      <c r="HVV38" s="266"/>
      <c r="HVW38" s="941"/>
      <c r="HVX38" s="941"/>
      <c r="HVY38" s="316"/>
      <c r="HVZ38" s="316"/>
      <c r="HWA38" s="941"/>
      <c r="HWB38" s="941"/>
      <c r="HWC38" s="941"/>
      <c r="HWD38" s="941"/>
      <c r="HWE38" s="266"/>
      <c r="HWF38" s="941"/>
      <c r="HWG38" s="941"/>
      <c r="HWH38" s="316"/>
      <c r="HWI38" s="316"/>
      <c r="HWJ38" s="941"/>
      <c r="HWK38" s="941"/>
      <c r="HWL38" s="941"/>
      <c r="HWM38" s="941"/>
      <c r="HWN38" s="266"/>
      <c r="HWO38" s="941"/>
      <c r="HWP38" s="941"/>
      <c r="HWQ38" s="316"/>
      <c r="HWR38" s="316"/>
      <c r="HWS38" s="941"/>
      <c r="HWT38" s="941"/>
      <c r="HWU38" s="941"/>
      <c r="HWV38" s="941"/>
      <c r="HWW38" s="266"/>
      <c r="HWX38" s="941"/>
      <c r="HWY38" s="941"/>
      <c r="HWZ38" s="316"/>
      <c r="HXA38" s="316"/>
      <c r="HXB38" s="941"/>
      <c r="HXC38" s="941"/>
      <c r="HXD38" s="941"/>
      <c r="HXE38" s="941"/>
      <c r="HXF38" s="266"/>
      <c r="HXG38" s="941"/>
      <c r="HXH38" s="941"/>
      <c r="HXI38" s="316"/>
      <c r="HXJ38" s="316"/>
      <c r="HXK38" s="941"/>
      <c r="HXL38" s="941"/>
      <c r="HXM38" s="941"/>
      <c r="HXN38" s="941"/>
      <c r="HXO38" s="266"/>
      <c r="HXP38" s="941"/>
      <c r="HXQ38" s="941"/>
      <c r="HXR38" s="316"/>
      <c r="HXS38" s="316"/>
      <c r="HXT38" s="941"/>
      <c r="HXU38" s="941"/>
      <c r="HXV38" s="941"/>
      <c r="HXW38" s="941"/>
      <c r="HXX38" s="266"/>
      <c r="HXY38" s="941"/>
      <c r="HXZ38" s="941"/>
      <c r="HYA38" s="316"/>
      <c r="HYB38" s="316"/>
      <c r="HYC38" s="941"/>
      <c r="HYD38" s="941"/>
      <c r="HYE38" s="941"/>
      <c r="HYF38" s="941"/>
      <c r="HYG38" s="266"/>
      <c r="HYH38" s="941"/>
      <c r="HYI38" s="941"/>
      <c r="HYJ38" s="316"/>
      <c r="HYK38" s="316"/>
      <c r="HYL38" s="941"/>
      <c r="HYM38" s="941"/>
      <c r="HYN38" s="941"/>
      <c r="HYO38" s="941"/>
      <c r="HYP38" s="266"/>
      <c r="HYQ38" s="941"/>
      <c r="HYR38" s="941"/>
      <c r="HYS38" s="316"/>
      <c r="HYT38" s="316"/>
      <c r="HYU38" s="941"/>
      <c r="HYV38" s="941"/>
      <c r="HYW38" s="941"/>
      <c r="HYX38" s="941"/>
      <c r="HYY38" s="266"/>
      <c r="HYZ38" s="941"/>
      <c r="HZA38" s="941"/>
      <c r="HZB38" s="316"/>
      <c r="HZC38" s="316"/>
      <c r="HZD38" s="941"/>
      <c r="HZE38" s="941"/>
      <c r="HZF38" s="941"/>
      <c r="HZG38" s="941"/>
      <c r="HZH38" s="266"/>
      <c r="HZI38" s="941"/>
      <c r="HZJ38" s="941"/>
      <c r="HZK38" s="316"/>
      <c r="HZL38" s="316"/>
      <c r="HZM38" s="941"/>
      <c r="HZN38" s="941"/>
      <c r="HZO38" s="941"/>
      <c r="HZP38" s="941"/>
      <c r="HZQ38" s="266"/>
      <c r="HZR38" s="941"/>
      <c r="HZS38" s="941"/>
      <c r="HZT38" s="316"/>
      <c r="HZU38" s="316"/>
      <c r="HZV38" s="941"/>
      <c r="HZW38" s="941"/>
      <c r="HZX38" s="941"/>
      <c r="HZY38" s="941"/>
      <c r="HZZ38" s="266"/>
      <c r="IAA38" s="941"/>
      <c r="IAB38" s="941"/>
      <c r="IAC38" s="316"/>
      <c r="IAD38" s="316"/>
      <c r="IAE38" s="941"/>
      <c r="IAF38" s="941"/>
      <c r="IAG38" s="941"/>
      <c r="IAH38" s="941"/>
      <c r="IAI38" s="266"/>
      <c r="IAJ38" s="941"/>
      <c r="IAK38" s="941"/>
      <c r="IAL38" s="316"/>
      <c r="IAM38" s="316"/>
      <c r="IAN38" s="941"/>
      <c r="IAO38" s="941"/>
      <c r="IAP38" s="941"/>
      <c r="IAQ38" s="941"/>
      <c r="IAR38" s="266"/>
      <c r="IAS38" s="941"/>
      <c r="IAT38" s="941"/>
      <c r="IAU38" s="316"/>
      <c r="IAV38" s="316"/>
      <c r="IAW38" s="941"/>
      <c r="IAX38" s="941"/>
      <c r="IAY38" s="941"/>
      <c r="IAZ38" s="941"/>
      <c r="IBA38" s="266"/>
      <c r="IBB38" s="941"/>
      <c r="IBC38" s="941"/>
      <c r="IBD38" s="316"/>
      <c r="IBE38" s="316"/>
      <c r="IBF38" s="941"/>
      <c r="IBG38" s="941"/>
      <c r="IBH38" s="941"/>
      <c r="IBI38" s="941"/>
      <c r="IBJ38" s="266"/>
      <c r="IBK38" s="941"/>
      <c r="IBL38" s="941"/>
      <c r="IBM38" s="316"/>
      <c r="IBN38" s="316"/>
      <c r="IBO38" s="941"/>
      <c r="IBP38" s="941"/>
      <c r="IBQ38" s="941"/>
      <c r="IBR38" s="941"/>
      <c r="IBS38" s="266"/>
      <c r="IBT38" s="941"/>
      <c r="IBU38" s="941"/>
      <c r="IBV38" s="316"/>
      <c r="IBW38" s="316"/>
      <c r="IBX38" s="941"/>
      <c r="IBY38" s="941"/>
      <c r="IBZ38" s="941"/>
      <c r="ICA38" s="941"/>
      <c r="ICB38" s="266"/>
      <c r="ICC38" s="941"/>
      <c r="ICD38" s="941"/>
      <c r="ICE38" s="316"/>
      <c r="ICF38" s="316"/>
      <c r="ICG38" s="941"/>
      <c r="ICH38" s="941"/>
      <c r="ICI38" s="941"/>
      <c r="ICJ38" s="941"/>
      <c r="ICK38" s="266"/>
      <c r="ICL38" s="941"/>
      <c r="ICM38" s="941"/>
      <c r="ICN38" s="316"/>
      <c r="ICO38" s="316"/>
      <c r="ICP38" s="941"/>
      <c r="ICQ38" s="941"/>
      <c r="ICR38" s="941"/>
      <c r="ICS38" s="941"/>
      <c r="ICT38" s="266"/>
      <c r="ICU38" s="941"/>
      <c r="ICV38" s="941"/>
      <c r="ICW38" s="316"/>
      <c r="ICX38" s="316"/>
      <c r="ICY38" s="941"/>
      <c r="ICZ38" s="941"/>
      <c r="IDA38" s="941"/>
      <c r="IDB38" s="941"/>
      <c r="IDC38" s="266"/>
      <c r="IDD38" s="941"/>
      <c r="IDE38" s="941"/>
      <c r="IDF38" s="316"/>
      <c r="IDG38" s="316"/>
      <c r="IDH38" s="941"/>
      <c r="IDI38" s="941"/>
      <c r="IDJ38" s="941"/>
      <c r="IDK38" s="941"/>
      <c r="IDL38" s="266"/>
      <c r="IDM38" s="941"/>
      <c r="IDN38" s="941"/>
      <c r="IDO38" s="316"/>
      <c r="IDP38" s="316"/>
      <c r="IDQ38" s="941"/>
      <c r="IDR38" s="941"/>
      <c r="IDS38" s="941"/>
      <c r="IDT38" s="941"/>
      <c r="IDU38" s="266"/>
      <c r="IDV38" s="941"/>
      <c r="IDW38" s="941"/>
      <c r="IDX38" s="316"/>
      <c r="IDY38" s="316"/>
      <c r="IDZ38" s="941"/>
      <c r="IEA38" s="941"/>
      <c r="IEB38" s="941"/>
      <c r="IEC38" s="941"/>
      <c r="IED38" s="266"/>
      <c r="IEE38" s="941"/>
      <c r="IEF38" s="941"/>
      <c r="IEG38" s="316"/>
      <c r="IEH38" s="316"/>
      <c r="IEI38" s="941"/>
      <c r="IEJ38" s="941"/>
      <c r="IEK38" s="941"/>
      <c r="IEL38" s="941"/>
      <c r="IEM38" s="266"/>
      <c r="IEN38" s="941"/>
      <c r="IEO38" s="941"/>
      <c r="IEP38" s="316"/>
      <c r="IEQ38" s="316"/>
      <c r="IER38" s="941"/>
      <c r="IES38" s="941"/>
      <c r="IET38" s="941"/>
      <c r="IEU38" s="941"/>
      <c r="IEV38" s="266"/>
      <c r="IEW38" s="941"/>
      <c r="IEX38" s="941"/>
      <c r="IEY38" s="316"/>
      <c r="IEZ38" s="316"/>
      <c r="IFA38" s="941"/>
      <c r="IFB38" s="941"/>
      <c r="IFC38" s="941"/>
      <c r="IFD38" s="941"/>
      <c r="IFE38" s="266"/>
      <c r="IFF38" s="941"/>
      <c r="IFG38" s="941"/>
      <c r="IFH38" s="316"/>
      <c r="IFI38" s="316"/>
      <c r="IFJ38" s="941"/>
      <c r="IFK38" s="941"/>
      <c r="IFL38" s="941"/>
      <c r="IFM38" s="941"/>
      <c r="IFN38" s="266"/>
      <c r="IFO38" s="941"/>
      <c r="IFP38" s="941"/>
      <c r="IFQ38" s="316"/>
      <c r="IFR38" s="316"/>
      <c r="IFS38" s="941"/>
      <c r="IFT38" s="941"/>
      <c r="IFU38" s="941"/>
      <c r="IFV38" s="941"/>
      <c r="IFW38" s="266"/>
      <c r="IFX38" s="941"/>
      <c r="IFY38" s="941"/>
      <c r="IFZ38" s="316"/>
      <c r="IGA38" s="316"/>
      <c r="IGB38" s="941"/>
      <c r="IGC38" s="941"/>
      <c r="IGD38" s="941"/>
      <c r="IGE38" s="941"/>
      <c r="IGF38" s="266"/>
      <c r="IGG38" s="941"/>
      <c r="IGH38" s="941"/>
      <c r="IGI38" s="316"/>
      <c r="IGJ38" s="316"/>
      <c r="IGK38" s="941"/>
      <c r="IGL38" s="941"/>
      <c r="IGM38" s="941"/>
      <c r="IGN38" s="941"/>
      <c r="IGO38" s="266"/>
      <c r="IGP38" s="941"/>
      <c r="IGQ38" s="941"/>
      <c r="IGR38" s="316"/>
      <c r="IGS38" s="316"/>
      <c r="IGT38" s="941"/>
      <c r="IGU38" s="941"/>
      <c r="IGV38" s="941"/>
      <c r="IGW38" s="941"/>
      <c r="IGX38" s="266"/>
      <c r="IGY38" s="941"/>
      <c r="IGZ38" s="941"/>
      <c r="IHA38" s="316"/>
      <c r="IHB38" s="316"/>
      <c r="IHC38" s="941"/>
      <c r="IHD38" s="941"/>
      <c r="IHE38" s="941"/>
      <c r="IHF38" s="941"/>
      <c r="IHG38" s="266"/>
      <c r="IHH38" s="941"/>
      <c r="IHI38" s="941"/>
      <c r="IHJ38" s="316"/>
      <c r="IHK38" s="316"/>
      <c r="IHL38" s="941"/>
      <c r="IHM38" s="941"/>
      <c r="IHN38" s="941"/>
      <c r="IHO38" s="941"/>
      <c r="IHP38" s="266"/>
      <c r="IHQ38" s="941"/>
      <c r="IHR38" s="941"/>
      <c r="IHS38" s="316"/>
      <c r="IHT38" s="316"/>
      <c r="IHU38" s="941"/>
      <c r="IHV38" s="941"/>
      <c r="IHW38" s="941"/>
      <c r="IHX38" s="941"/>
      <c r="IHY38" s="266"/>
      <c r="IHZ38" s="941"/>
      <c r="IIA38" s="941"/>
      <c r="IIB38" s="316"/>
      <c r="IIC38" s="316"/>
      <c r="IID38" s="941"/>
      <c r="IIE38" s="941"/>
      <c r="IIF38" s="941"/>
      <c r="IIG38" s="941"/>
      <c r="IIH38" s="266"/>
      <c r="III38" s="941"/>
      <c r="IIJ38" s="941"/>
      <c r="IIK38" s="316"/>
      <c r="IIL38" s="316"/>
      <c r="IIM38" s="941"/>
      <c r="IIN38" s="941"/>
      <c r="IIO38" s="941"/>
      <c r="IIP38" s="941"/>
      <c r="IIQ38" s="266"/>
      <c r="IIR38" s="941"/>
      <c r="IIS38" s="941"/>
      <c r="IIT38" s="316"/>
      <c r="IIU38" s="316"/>
      <c r="IIV38" s="941"/>
      <c r="IIW38" s="941"/>
      <c r="IIX38" s="941"/>
      <c r="IIY38" s="941"/>
      <c r="IIZ38" s="266"/>
      <c r="IJA38" s="941"/>
      <c r="IJB38" s="941"/>
      <c r="IJC38" s="316"/>
      <c r="IJD38" s="316"/>
      <c r="IJE38" s="941"/>
      <c r="IJF38" s="941"/>
      <c r="IJG38" s="941"/>
      <c r="IJH38" s="941"/>
      <c r="IJI38" s="266"/>
      <c r="IJJ38" s="941"/>
      <c r="IJK38" s="941"/>
      <c r="IJL38" s="316"/>
      <c r="IJM38" s="316"/>
      <c r="IJN38" s="941"/>
      <c r="IJO38" s="941"/>
      <c r="IJP38" s="941"/>
      <c r="IJQ38" s="941"/>
      <c r="IJR38" s="266"/>
      <c r="IJS38" s="941"/>
      <c r="IJT38" s="941"/>
      <c r="IJU38" s="316"/>
      <c r="IJV38" s="316"/>
      <c r="IJW38" s="941"/>
      <c r="IJX38" s="941"/>
      <c r="IJY38" s="941"/>
      <c r="IJZ38" s="941"/>
      <c r="IKA38" s="266"/>
      <c r="IKB38" s="941"/>
      <c r="IKC38" s="941"/>
      <c r="IKD38" s="316"/>
      <c r="IKE38" s="316"/>
      <c r="IKF38" s="941"/>
      <c r="IKG38" s="941"/>
      <c r="IKH38" s="941"/>
      <c r="IKI38" s="941"/>
      <c r="IKJ38" s="266"/>
      <c r="IKK38" s="941"/>
      <c r="IKL38" s="941"/>
      <c r="IKM38" s="316"/>
      <c r="IKN38" s="316"/>
      <c r="IKO38" s="941"/>
      <c r="IKP38" s="941"/>
      <c r="IKQ38" s="941"/>
      <c r="IKR38" s="941"/>
      <c r="IKS38" s="266"/>
      <c r="IKT38" s="941"/>
      <c r="IKU38" s="941"/>
      <c r="IKV38" s="316"/>
      <c r="IKW38" s="316"/>
      <c r="IKX38" s="941"/>
      <c r="IKY38" s="941"/>
      <c r="IKZ38" s="941"/>
      <c r="ILA38" s="941"/>
      <c r="ILB38" s="266"/>
      <c r="ILC38" s="941"/>
      <c r="ILD38" s="941"/>
      <c r="ILE38" s="316"/>
      <c r="ILF38" s="316"/>
      <c r="ILG38" s="941"/>
      <c r="ILH38" s="941"/>
      <c r="ILI38" s="941"/>
      <c r="ILJ38" s="941"/>
      <c r="ILK38" s="266"/>
      <c r="ILL38" s="941"/>
      <c r="ILM38" s="941"/>
      <c r="ILN38" s="316"/>
      <c r="ILO38" s="316"/>
      <c r="ILP38" s="941"/>
      <c r="ILQ38" s="941"/>
      <c r="ILR38" s="941"/>
      <c r="ILS38" s="941"/>
      <c r="ILT38" s="266"/>
      <c r="ILU38" s="941"/>
      <c r="ILV38" s="941"/>
      <c r="ILW38" s="316"/>
      <c r="ILX38" s="316"/>
      <c r="ILY38" s="941"/>
      <c r="ILZ38" s="941"/>
      <c r="IMA38" s="941"/>
      <c r="IMB38" s="941"/>
      <c r="IMC38" s="266"/>
      <c r="IMD38" s="941"/>
      <c r="IME38" s="941"/>
      <c r="IMF38" s="316"/>
      <c r="IMG38" s="316"/>
      <c r="IMH38" s="941"/>
      <c r="IMI38" s="941"/>
      <c r="IMJ38" s="941"/>
      <c r="IMK38" s="941"/>
      <c r="IML38" s="266"/>
      <c r="IMM38" s="941"/>
      <c r="IMN38" s="941"/>
      <c r="IMO38" s="316"/>
      <c r="IMP38" s="316"/>
      <c r="IMQ38" s="941"/>
      <c r="IMR38" s="941"/>
      <c r="IMS38" s="941"/>
      <c r="IMT38" s="941"/>
      <c r="IMU38" s="266"/>
      <c r="IMV38" s="941"/>
      <c r="IMW38" s="941"/>
      <c r="IMX38" s="316"/>
      <c r="IMY38" s="316"/>
      <c r="IMZ38" s="941"/>
      <c r="INA38" s="941"/>
      <c r="INB38" s="941"/>
      <c r="INC38" s="941"/>
      <c r="IND38" s="266"/>
      <c r="INE38" s="941"/>
      <c r="INF38" s="941"/>
      <c r="ING38" s="316"/>
      <c r="INH38" s="316"/>
      <c r="INI38" s="941"/>
      <c r="INJ38" s="941"/>
      <c r="INK38" s="941"/>
      <c r="INL38" s="941"/>
      <c r="INM38" s="266"/>
      <c r="INN38" s="941"/>
      <c r="INO38" s="941"/>
      <c r="INP38" s="316"/>
      <c r="INQ38" s="316"/>
      <c r="INR38" s="941"/>
      <c r="INS38" s="941"/>
      <c r="INT38" s="941"/>
      <c r="INU38" s="941"/>
      <c r="INV38" s="266"/>
      <c r="INW38" s="941"/>
      <c r="INX38" s="941"/>
      <c r="INY38" s="316"/>
      <c r="INZ38" s="316"/>
      <c r="IOA38" s="941"/>
      <c r="IOB38" s="941"/>
      <c r="IOC38" s="941"/>
      <c r="IOD38" s="941"/>
      <c r="IOE38" s="266"/>
      <c r="IOF38" s="941"/>
      <c r="IOG38" s="941"/>
      <c r="IOH38" s="316"/>
      <c r="IOI38" s="316"/>
      <c r="IOJ38" s="941"/>
      <c r="IOK38" s="941"/>
      <c r="IOL38" s="941"/>
      <c r="IOM38" s="941"/>
      <c r="ION38" s="266"/>
      <c r="IOO38" s="941"/>
      <c r="IOP38" s="941"/>
      <c r="IOQ38" s="316"/>
      <c r="IOR38" s="316"/>
      <c r="IOS38" s="941"/>
      <c r="IOT38" s="941"/>
      <c r="IOU38" s="941"/>
      <c r="IOV38" s="941"/>
      <c r="IOW38" s="266"/>
      <c r="IOX38" s="941"/>
      <c r="IOY38" s="941"/>
      <c r="IOZ38" s="316"/>
      <c r="IPA38" s="316"/>
      <c r="IPB38" s="941"/>
      <c r="IPC38" s="941"/>
      <c r="IPD38" s="941"/>
      <c r="IPE38" s="941"/>
      <c r="IPF38" s="266"/>
      <c r="IPG38" s="941"/>
      <c r="IPH38" s="941"/>
      <c r="IPI38" s="316"/>
      <c r="IPJ38" s="316"/>
      <c r="IPK38" s="941"/>
      <c r="IPL38" s="941"/>
      <c r="IPM38" s="941"/>
      <c r="IPN38" s="941"/>
      <c r="IPO38" s="266"/>
      <c r="IPP38" s="941"/>
      <c r="IPQ38" s="941"/>
      <c r="IPR38" s="316"/>
      <c r="IPS38" s="316"/>
      <c r="IPT38" s="941"/>
      <c r="IPU38" s="941"/>
      <c r="IPV38" s="941"/>
      <c r="IPW38" s="941"/>
      <c r="IPX38" s="266"/>
      <c r="IPY38" s="941"/>
      <c r="IPZ38" s="941"/>
      <c r="IQA38" s="316"/>
      <c r="IQB38" s="316"/>
      <c r="IQC38" s="941"/>
      <c r="IQD38" s="941"/>
      <c r="IQE38" s="941"/>
      <c r="IQF38" s="941"/>
      <c r="IQG38" s="266"/>
      <c r="IQH38" s="941"/>
      <c r="IQI38" s="941"/>
      <c r="IQJ38" s="316"/>
      <c r="IQK38" s="316"/>
      <c r="IQL38" s="941"/>
      <c r="IQM38" s="941"/>
      <c r="IQN38" s="941"/>
      <c r="IQO38" s="941"/>
      <c r="IQP38" s="266"/>
      <c r="IQQ38" s="941"/>
      <c r="IQR38" s="941"/>
      <c r="IQS38" s="316"/>
      <c r="IQT38" s="316"/>
      <c r="IQU38" s="941"/>
      <c r="IQV38" s="941"/>
      <c r="IQW38" s="941"/>
      <c r="IQX38" s="941"/>
      <c r="IQY38" s="266"/>
      <c r="IQZ38" s="941"/>
      <c r="IRA38" s="941"/>
      <c r="IRB38" s="316"/>
      <c r="IRC38" s="316"/>
      <c r="IRD38" s="941"/>
      <c r="IRE38" s="941"/>
      <c r="IRF38" s="941"/>
      <c r="IRG38" s="941"/>
      <c r="IRH38" s="266"/>
      <c r="IRI38" s="941"/>
      <c r="IRJ38" s="941"/>
      <c r="IRK38" s="316"/>
      <c r="IRL38" s="316"/>
      <c r="IRM38" s="941"/>
      <c r="IRN38" s="941"/>
      <c r="IRO38" s="941"/>
      <c r="IRP38" s="941"/>
      <c r="IRQ38" s="266"/>
      <c r="IRR38" s="941"/>
      <c r="IRS38" s="941"/>
      <c r="IRT38" s="316"/>
      <c r="IRU38" s="316"/>
      <c r="IRV38" s="941"/>
      <c r="IRW38" s="941"/>
      <c r="IRX38" s="941"/>
      <c r="IRY38" s="941"/>
      <c r="IRZ38" s="266"/>
      <c r="ISA38" s="941"/>
      <c r="ISB38" s="941"/>
      <c r="ISC38" s="316"/>
      <c r="ISD38" s="316"/>
      <c r="ISE38" s="941"/>
      <c r="ISF38" s="941"/>
      <c r="ISG38" s="941"/>
      <c r="ISH38" s="941"/>
      <c r="ISI38" s="266"/>
      <c r="ISJ38" s="941"/>
      <c r="ISK38" s="941"/>
      <c r="ISL38" s="316"/>
      <c r="ISM38" s="316"/>
      <c r="ISN38" s="941"/>
      <c r="ISO38" s="941"/>
      <c r="ISP38" s="941"/>
      <c r="ISQ38" s="941"/>
      <c r="ISR38" s="266"/>
      <c r="ISS38" s="941"/>
      <c r="IST38" s="941"/>
      <c r="ISU38" s="316"/>
      <c r="ISV38" s="316"/>
      <c r="ISW38" s="941"/>
      <c r="ISX38" s="941"/>
      <c r="ISY38" s="941"/>
      <c r="ISZ38" s="941"/>
      <c r="ITA38" s="266"/>
      <c r="ITB38" s="941"/>
      <c r="ITC38" s="941"/>
      <c r="ITD38" s="316"/>
      <c r="ITE38" s="316"/>
      <c r="ITF38" s="941"/>
      <c r="ITG38" s="941"/>
      <c r="ITH38" s="941"/>
      <c r="ITI38" s="941"/>
      <c r="ITJ38" s="266"/>
      <c r="ITK38" s="941"/>
      <c r="ITL38" s="941"/>
      <c r="ITM38" s="316"/>
      <c r="ITN38" s="316"/>
      <c r="ITO38" s="941"/>
      <c r="ITP38" s="941"/>
      <c r="ITQ38" s="941"/>
      <c r="ITR38" s="941"/>
      <c r="ITS38" s="266"/>
      <c r="ITT38" s="941"/>
      <c r="ITU38" s="941"/>
      <c r="ITV38" s="316"/>
      <c r="ITW38" s="316"/>
      <c r="ITX38" s="941"/>
      <c r="ITY38" s="941"/>
      <c r="ITZ38" s="941"/>
      <c r="IUA38" s="941"/>
      <c r="IUB38" s="266"/>
      <c r="IUC38" s="941"/>
      <c r="IUD38" s="941"/>
      <c r="IUE38" s="316"/>
      <c r="IUF38" s="316"/>
      <c r="IUG38" s="941"/>
      <c r="IUH38" s="941"/>
      <c r="IUI38" s="941"/>
      <c r="IUJ38" s="941"/>
      <c r="IUK38" s="266"/>
      <c r="IUL38" s="941"/>
      <c r="IUM38" s="941"/>
      <c r="IUN38" s="316"/>
      <c r="IUO38" s="316"/>
      <c r="IUP38" s="941"/>
      <c r="IUQ38" s="941"/>
      <c r="IUR38" s="941"/>
      <c r="IUS38" s="941"/>
      <c r="IUT38" s="266"/>
      <c r="IUU38" s="941"/>
      <c r="IUV38" s="941"/>
      <c r="IUW38" s="316"/>
      <c r="IUX38" s="316"/>
      <c r="IUY38" s="941"/>
      <c r="IUZ38" s="941"/>
      <c r="IVA38" s="941"/>
      <c r="IVB38" s="941"/>
      <c r="IVC38" s="266"/>
      <c r="IVD38" s="941"/>
      <c r="IVE38" s="941"/>
      <c r="IVF38" s="316"/>
      <c r="IVG38" s="316"/>
      <c r="IVH38" s="941"/>
      <c r="IVI38" s="941"/>
      <c r="IVJ38" s="941"/>
      <c r="IVK38" s="941"/>
      <c r="IVL38" s="266"/>
      <c r="IVM38" s="941"/>
      <c r="IVN38" s="941"/>
      <c r="IVO38" s="316"/>
      <c r="IVP38" s="316"/>
      <c r="IVQ38" s="941"/>
      <c r="IVR38" s="941"/>
      <c r="IVS38" s="941"/>
      <c r="IVT38" s="941"/>
      <c r="IVU38" s="266"/>
      <c r="IVV38" s="941"/>
      <c r="IVW38" s="941"/>
      <c r="IVX38" s="316"/>
      <c r="IVY38" s="316"/>
      <c r="IVZ38" s="941"/>
      <c r="IWA38" s="941"/>
      <c r="IWB38" s="941"/>
      <c r="IWC38" s="941"/>
      <c r="IWD38" s="266"/>
      <c r="IWE38" s="941"/>
      <c r="IWF38" s="941"/>
      <c r="IWG38" s="316"/>
      <c r="IWH38" s="316"/>
      <c r="IWI38" s="941"/>
      <c r="IWJ38" s="941"/>
      <c r="IWK38" s="941"/>
      <c r="IWL38" s="941"/>
      <c r="IWM38" s="266"/>
      <c r="IWN38" s="941"/>
      <c r="IWO38" s="941"/>
      <c r="IWP38" s="316"/>
      <c r="IWQ38" s="316"/>
      <c r="IWR38" s="941"/>
      <c r="IWS38" s="941"/>
      <c r="IWT38" s="941"/>
      <c r="IWU38" s="941"/>
      <c r="IWV38" s="266"/>
      <c r="IWW38" s="941"/>
      <c r="IWX38" s="941"/>
      <c r="IWY38" s="316"/>
      <c r="IWZ38" s="316"/>
      <c r="IXA38" s="941"/>
      <c r="IXB38" s="941"/>
      <c r="IXC38" s="941"/>
      <c r="IXD38" s="941"/>
      <c r="IXE38" s="266"/>
      <c r="IXF38" s="941"/>
      <c r="IXG38" s="941"/>
      <c r="IXH38" s="316"/>
      <c r="IXI38" s="316"/>
      <c r="IXJ38" s="941"/>
      <c r="IXK38" s="941"/>
      <c r="IXL38" s="941"/>
      <c r="IXM38" s="941"/>
      <c r="IXN38" s="266"/>
      <c r="IXO38" s="941"/>
      <c r="IXP38" s="941"/>
      <c r="IXQ38" s="316"/>
      <c r="IXR38" s="316"/>
      <c r="IXS38" s="941"/>
      <c r="IXT38" s="941"/>
      <c r="IXU38" s="941"/>
      <c r="IXV38" s="941"/>
      <c r="IXW38" s="266"/>
      <c r="IXX38" s="941"/>
      <c r="IXY38" s="941"/>
      <c r="IXZ38" s="316"/>
      <c r="IYA38" s="316"/>
      <c r="IYB38" s="941"/>
      <c r="IYC38" s="941"/>
      <c r="IYD38" s="941"/>
      <c r="IYE38" s="941"/>
      <c r="IYF38" s="266"/>
      <c r="IYG38" s="941"/>
      <c r="IYH38" s="941"/>
      <c r="IYI38" s="316"/>
      <c r="IYJ38" s="316"/>
      <c r="IYK38" s="941"/>
      <c r="IYL38" s="941"/>
      <c r="IYM38" s="941"/>
      <c r="IYN38" s="941"/>
      <c r="IYO38" s="266"/>
      <c r="IYP38" s="941"/>
      <c r="IYQ38" s="941"/>
      <c r="IYR38" s="316"/>
      <c r="IYS38" s="316"/>
      <c r="IYT38" s="941"/>
      <c r="IYU38" s="941"/>
      <c r="IYV38" s="941"/>
      <c r="IYW38" s="941"/>
      <c r="IYX38" s="266"/>
      <c r="IYY38" s="941"/>
      <c r="IYZ38" s="941"/>
      <c r="IZA38" s="316"/>
      <c r="IZB38" s="316"/>
      <c r="IZC38" s="941"/>
      <c r="IZD38" s="941"/>
      <c r="IZE38" s="941"/>
      <c r="IZF38" s="941"/>
      <c r="IZG38" s="266"/>
      <c r="IZH38" s="941"/>
      <c r="IZI38" s="941"/>
      <c r="IZJ38" s="316"/>
      <c r="IZK38" s="316"/>
      <c r="IZL38" s="941"/>
      <c r="IZM38" s="941"/>
      <c r="IZN38" s="941"/>
      <c r="IZO38" s="941"/>
      <c r="IZP38" s="266"/>
      <c r="IZQ38" s="941"/>
      <c r="IZR38" s="941"/>
      <c r="IZS38" s="316"/>
      <c r="IZT38" s="316"/>
      <c r="IZU38" s="941"/>
      <c r="IZV38" s="941"/>
      <c r="IZW38" s="941"/>
      <c r="IZX38" s="941"/>
      <c r="IZY38" s="266"/>
      <c r="IZZ38" s="941"/>
      <c r="JAA38" s="941"/>
      <c r="JAB38" s="316"/>
      <c r="JAC38" s="316"/>
      <c r="JAD38" s="941"/>
      <c r="JAE38" s="941"/>
      <c r="JAF38" s="941"/>
      <c r="JAG38" s="941"/>
      <c r="JAH38" s="266"/>
      <c r="JAI38" s="941"/>
      <c r="JAJ38" s="941"/>
      <c r="JAK38" s="316"/>
      <c r="JAL38" s="316"/>
      <c r="JAM38" s="941"/>
      <c r="JAN38" s="941"/>
      <c r="JAO38" s="941"/>
      <c r="JAP38" s="941"/>
      <c r="JAQ38" s="266"/>
      <c r="JAR38" s="941"/>
      <c r="JAS38" s="941"/>
      <c r="JAT38" s="316"/>
      <c r="JAU38" s="316"/>
      <c r="JAV38" s="941"/>
      <c r="JAW38" s="941"/>
      <c r="JAX38" s="941"/>
      <c r="JAY38" s="941"/>
      <c r="JAZ38" s="266"/>
      <c r="JBA38" s="941"/>
      <c r="JBB38" s="941"/>
      <c r="JBC38" s="316"/>
      <c r="JBD38" s="316"/>
      <c r="JBE38" s="941"/>
      <c r="JBF38" s="941"/>
      <c r="JBG38" s="941"/>
      <c r="JBH38" s="941"/>
      <c r="JBI38" s="266"/>
      <c r="JBJ38" s="941"/>
      <c r="JBK38" s="941"/>
      <c r="JBL38" s="316"/>
      <c r="JBM38" s="316"/>
      <c r="JBN38" s="941"/>
      <c r="JBO38" s="941"/>
      <c r="JBP38" s="941"/>
      <c r="JBQ38" s="941"/>
      <c r="JBR38" s="266"/>
      <c r="JBS38" s="941"/>
      <c r="JBT38" s="941"/>
      <c r="JBU38" s="316"/>
      <c r="JBV38" s="316"/>
      <c r="JBW38" s="941"/>
      <c r="JBX38" s="941"/>
      <c r="JBY38" s="941"/>
      <c r="JBZ38" s="941"/>
      <c r="JCA38" s="266"/>
      <c r="JCB38" s="941"/>
      <c r="JCC38" s="941"/>
      <c r="JCD38" s="316"/>
      <c r="JCE38" s="316"/>
      <c r="JCF38" s="941"/>
      <c r="JCG38" s="941"/>
      <c r="JCH38" s="941"/>
      <c r="JCI38" s="941"/>
      <c r="JCJ38" s="266"/>
      <c r="JCK38" s="941"/>
      <c r="JCL38" s="941"/>
      <c r="JCM38" s="316"/>
      <c r="JCN38" s="316"/>
      <c r="JCO38" s="941"/>
      <c r="JCP38" s="941"/>
      <c r="JCQ38" s="941"/>
      <c r="JCR38" s="941"/>
      <c r="JCS38" s="266"/>
      <c r="JCT38" s="941"/>
      <c r="JCU38" s="941"/>
      <c r="JCV38" s="316"/>
      <c r="JCW38" s="316"/>
      <c r="JCX38" s="941"/>
      <c r="JCY38" s="941"/>
      <c r="JCZ38" s="941"/>
      <c r="JDA38" s="941"/>
      <c r="JDB38" s="266"/>
      <c r="JDC38" s="941"/>
      <c r="JDD38" s="941"/>
      <c r="JDE38" s="316"/>
      <c r="JDF38" s="316"/>
      <c r="JDG38" s="941"/>
      <c r="JDH38" s="941"/>
      <c r="JDI38" s="941"/>
      <c r="JDJ38" s="941"/>
      <c r="JDK38" s="266"/>
      <c r="JDL38" s="941"/>
      <c r="JDM38" s="941"/>
      <c r="JDN38" s="316"/>
      <c r="JDO38" s="316"/>
      <c r="JDP38" s="941"/>
      <c r="JDQ38" s="941"/>
      <c r="JDR38" s="941"/>
      <c r="JDS38" s="941"/>
      <c r="JDT38" s="266"/>
      <c r="JDU38" s="941"/>
      <c r="JDV38" s="941"/>
      <c r="JDW38" s="316"/>
      <c r="JDX38" s="316"/>
      <c r="JDY38" s="941"/>
      <c r="JDZ38" s="941"/>
      <c r="JEA38" s="941"/>
      <c r="JEB38" s="941"/>
      <c r="JEC38" s="266"/>
      <c r="JED38" s="941"/>
      <c r="JEE38" s="941"/>
      <c r="JEF38" s="316"/>
      <c r="JEG38" s="316"/>
      <c r="JEH38" s="941"/>
      <c r="JEI38" s="941"/>
      <c r="JEJ38" s="941"/>
      <c r="JEK38" s="941"/>
      <c r="JEL38" s="266"/>
      <c r="JEM38" s="941"/>
      <c r="JEN38" s="941"/>
      <c r="JEO38" s="316"/>
      <c r="JEP38" s="316"/>
      <c r="JEQ38" s="941"/>
      <c r="JER38" s="941"/>
      <c r="JES38" s="941"/>
      <c r="JET38" s="941"/>
      <c r="JEU38" s="266"/>
      <c r="JEV38" s="941"/>
      <c r="JEW38" s="941"/>
      <c r="JEX38" s="316"/>
      <c r="JEY38" s="316"/>
      <c r="JEZ38" s="941"/>
      <c r="JFA38" s="941"/>
      <c r="JFB38" s="941"/>
      <c r="JFC38" s="941"/>
      <c r="JFD38" s="266"/>
      <c r="JFE38" s="941"/>
      <c r="JFF38" s="941"/>
      <c r="JFG38" s="316"/>
      <c r="JFH38" s="316"/>
      <c r="JFI38" s="941"/>
      <c r="JFJ38" s="941"/>
      <c r="JFK38" s="941"/>
      <c r="JFL38" s="941"/>
      <c r="JFM38" s="266"/>
      <c r="JFN38" s="941"/>
      <c r="JFO38" s="941"/>
      <c r="JFP38" s="316"/>
      <c r="JFQ38" s="316"/>
      <c r="JFR38" s="941"/>
      <c r="JFS38" s="941"/>
      <c r="JFT38" s="941"/>
      <c r="JFU38" s="941"/>
      <c r="JFV38" s="266"/>
      <c r="JFW38" s="941"/>
      <c r="JFX38" s="941"/>
      <c r="JFY38" s="316"/>
      <c r="JFZ38" s="316"/>
      <c r="JGA38" s="941"/>
      <c r="JGB38" s="941"/>
      <c r="JGC38" s="941"/>
      <c r="JGD38" s="941"/>
      <c r="JGE38" s="266"/>
      <c r="JGF38" s="941"/>
      <c r="JGG38" s="941"/>
      <c r="JGH38" s="316"/>
      <c r="JGI38" s="316"/>
      <c r="JGJ38" s="941"/>
      <c r="JGK38" s="941"/>
      <c r="JGL38" s="941"/>
      <c r="JGM38" s="941"/>
      <c r="JGN38" s="266"/>
      <c r="JGO38" s="941"/>
      <c r="JGP38" s="941"/>
      <c r="JGQ38" s="316"/>
      <c r="JGR38" s="316"/>
      <c r="JGS38" s="941"/>
      <c r="JGT38" s="941"/>
      <c r="JGU38" s="941"/>
      <c r="JGV38" s="941"/>
      <c r="JGW38" s="266"/>
      <c r="JGX38" s="941"/>
      <c r="JGY38" s="941"/>
      <c r="JGZ38" s="316"/>
      <c r="JHA38" s="316"/>
      <c r="JHB38" s="941"/>
      <c r="JHC38" s="941"/>
      <c r="JHD38" s="941"/>
      <c r="JHE38" s="941"/>
      <c r="JHF38" s="266"/>
      <c r="JHG38" s="941"/>
      <c r="JHH38" s="941"/>
      <c r="JHI38" s="316"/>
      <c r="JHJ38" s="316"/>
      <c r="JHK38" s="941"/>
      <c r="JHL38" s="941"/>
      <c r="JHM38" s="941"/>
      <c r="JHN38" s="941"/>
      <c r="JHO38" s="266"/>
      <c r="JHP38" s="941"/>
      <c r="JHQ38" s="941"/>
      <c r="JHR38" s="316"/>
      <c r="JHS38" s="316"/>
      <c r="JHT38" s="941"/>
      <c r="JHU38" s="941"/>
      <c r="JHV38" s="941"/>
      <c r="JHW38" s="941"/>
      <c r="JHX38" s="266"/>
      <c r="JHY38" s="941"/>
      <c r="JHZ38" s="941"/>
      <c r="JIA38" s="316"/>
      <c r="JIB38" s="316"/>
      <c r="JIC38" s="941"/>
      <c r="JID38" s="941"/>
      <c r="JIE38" s="941"/>
      <c r="JIF38" s="941"/>
      <c r="JIG38" s="266"/>
      <c r="JIH38" s="941"/>
      <c r="JII38" s="941"/>
      <c r="JIJ38" s="316"/>
      <c r="JIK38" s="316"/>
      <c r="JIL38" s="941"/>
      <c r="JIM38" s="941"/>
      <c r="JIN38" s="941"/>
      <c r="JIO38" s="941"/>
      <c r="JIP38" s="266"/>
      <c r="JIQ38" s="941"/>
      <c r="JIR38" s="941"/>
      <c r="JIS38" s="316"/>
      <c r="JIT38" s="316"/>
      <c r="JIU38" s="941"/>
      <c r="JIV38" s="941"/>
      <c r="JIW38" s="941"/>
      <c r="JIX38" s="941"/>
      <c r="JIY38" s="266"/>
      <c r="JIZ38" s="941"/>
      <c r="JJA38" s="941"/>
      <c r="JJB38" s="316"/>
      <c r="JJC38" s="316"/>
      <c r="JJD38" s="941"/>
      <c r="JJE38" s="941"/>
      <c r="JJF38" s="941"/>
      <c r="JJG38" s="941"/>
      <c r="JJH38" s="266"/>
      <c r="JJI38" s="941"/>
      <c r="JJJ38" s="941"/>
      <c r="JJK38" s="316"/>
      <c r="JJL38" s="316"/>
      <c r="JJM38" s="941"/>
      <c r="JJN38" s="941"/>
      <c r="JJO38" s="941"/>
      <c r="JJP38" s="941"/>
      <c r="JJQ38" s="266"/>
      <c r="JJR38" s="941"/>
      <c r="JJS38" s="941"/>
      <c r="JJT38" s="316"/>
      <c r="JJU38" s="316"/>
      <c r="JJV38" s="941"/>
      <c r="JJW38" s="941"/>
      <c r="JJX38" s="941"/>
      <c r="JJY38" s="941"/>
      <c r="JJZ38" s="266"/>
      <c r="JKA38" s="941"/>
      <c r="JKB38" s="941"/>
      <c r="JKC38" s="316"/>
      <c r="JKD38" s="316"/>
      <c r="JKE38" s="941"/>
      <c r="JKF38" s="941"/>
      <c r="JKG38" s="941"/>
      <c r="JKH38" s="941"/>
      <c r="JKI38" s="266"/>
      <c r="JKJ38" s="941"/>
      <c r="JKK38" s="941"/>
      <c r="JKL38" s="316"/>
      <c r="JKM38" s="316"/>
      <c r="JKN38" s="941"/>
      <c r="JKO38" s="941"/>
      <c r="JKP38" s="941"/>
      <c r="JKQ38" s="941"/>
      <c r="JKR38" s="266"/>
      <c r="JKS38" s="941"/>
      <c r="JKT38" s="941"/>
      <c r="JKU38" s="316"/>
      <c r="JKV38" s="316"/>
      <c r="JKW38" s="941"/>
      <c r="JKX38" s="941"/>
      <c r="JKY38" s="941"/>
      <c r="JKZ38" s="941"/>
      <c r="JLA38" s="266"/>
      <c r="JLB38" s="941"/>
      <c r="JLC38" s="941"/>
      <c r="JLD38" s="316"/>
      <c r="JLE38" s="316"/>
      <c r="JLF38" s="941"/>
      <c r="JLG38" s="941"/>
      <c r="JLH38" s="941"/>
      <c r="JLI38" s="941"/>
      <c r="JLJ38" s="266"/>
      <c r="JLK38" s="941"/>
      <c r="JLL38" s="941"/>
      <c r="JLM38" s="316"/>
      <c r="JLN38" s="316"/>
      <c r="JLO38" s="941"/>
      <c r="JLP38" s="941"/>
      <c r="JLQ38" s="941"/>
      <c r="JLR38" s="941"/>
      <c r="JLS38" s="266"/>
      <c r="JLT38" s="941"/>
      <c r="JLU38" s="941"/>
      <c r="JLV38" s="316"/>
      <c r="JLW38" s="316"/>
      <c r="JLX38" s="941"/>
      <c r="JLY38" s="941"/>
      <c r="JLZ38" s="941"/>
      <c r="JMA38" s="941"/>
      <c r="JMB38" s="266"/>
      <c r="JMC38" s="941"/>
      <c r="JMD38" s="941"/>
      <c r="JME38" s="316"/>
      <c r="JMF38" s="316"/>
      <c r="JMG38" s="941"/>
      <c r="JMH38" s="941"/>
      <c r="JMI38" s="941"/>
      <c r="JMJ38" s="941"/>
      <c r="JMK38" s="266"/>
      <c r="JML38" s="941"/>
      <c r="JMM38" s="941"/>
      <c r="JMN38" s="316"/>
      <c r="JMO38" s="316"/>
      <c r="JMP38" s="941"/>
      <c r="JMQ38" s="941"/>
      <c r="JMR38" s="941"/>
      <c r="JMS38" s="941"/>
      <c r="JMT38" s="266"/>
      <c r="JMU38" s="941"/>
      <c r="JMV38" s="941"/>
      <c r="JMW38" s="316"/>
      <c r="JMX38" s="316"/>
      <c r="JMY38" s="941"/>
      <c r="JMZ38" s="941"/>
      <c r="JNA38" s="941"/>
      <c r="JNB38" s="941"/>
      <c r="JNC38" s="266"/>
      <c r="JND38" s="941"/>
      <c r="JNE38" s="941"/>
      <c r="JNF38" s="316"/>
      <c r="JNG38" s="316"/>
      <c r="JNH38" s="941"/>
      <c r="JNI38" s="941"/>
      <c r="JNJ38" s="941"/>
      <c r="JNK38" s="941"/>
      <c r="JNL38" s="266"/>
      <c r="JNM38" s="941"/>
      <c r="JNN38" s="941"/>
      <c r="JNO38" s="316"/>
      <c r="JNP38" s="316"/>
      <c r="JNQ38" s="941"/>
      <c r="JNR38" s="941"/>
      <c r="JNS38" s="941"/>
      <c r="JNT38" s="941"/>
      <c r="JNU38" s="266"/>
      <c r="JNV38" s="941"/>
      <c r="JNW38" s="941"/>
      <c r="JNX38" s="316"/>
      <c r="JNY38" s="316"/>
      <c r="JNZ38" s="941"/>
      <c r="JOA38" s="941"/>
      <c r="JOB38" s="941"/>
      <c r="JOC38" s="941"/>
      <c r="JOD38" s="266"/>
      <c r="JOE38" s="941"/>
      <c r="JOF38" s="941"/>
      <c r="JOG38" s="316"/>
      <c r="JOH38" s="316"/>
      <c r="JOI38" s="941"/>
      <c r="JOJ38" s="941"/>
      <c r="JOK38" s="941"/>
      <c r="JOL38" s="941"/>
      <c r="JOM38" s="266"/>
      <c r="JON38" s="941"/>
      <c r="JOO38" s="941"/>
      <c r="JOP38" s="316"/>
      <c r="JOQ38" s="316"/>
      <c r="JOR38" s="941"/>
      <c r="JOS38" s="941"/>
      <c r="JOT38" s="941"/>
      <c r="JOU38" s="941"/>
      <c r="JOV38" s="266"/>
      <c r="JOW38" s="941"/>
      <c r="JOX38" s="941"/>
      <c r="JOY38" s="316"/>
      <c r="JOZ38" s="316"/>
      <c r="JPA38" s="941"/>
      <c r="JPB38" s="941"/>
      <c r="JPC38" s="941"/>
      <c r="JPD38" s="941"/>
      <c r="JPE38" s="266"/>
      <c r="JPF38" s="941"/>
      <c r="JPG38" s="941"/>
      <c r="JPH38" s="316"/>
      <c r="JPI38" s="316"/>
      <c r="JPJ38" s="941"/>
      <c r="JPK38" s="941"/>
      <c r="JPL38" s="941"/>
      <c r="JPM38" s="941"/>
      <c r="JPN38" s="266"/>
      <c r="JPO38" s="941"/>
      <c r="JPP38" s="941"/>
      <c r="JPQ38" s="316"/>
      <c r="JPR38" s="316"/>
      <c r="JPS38" s="941"/>
      <c r="JPT38" s="941"/>
      <c r="JPU38" s="941"/>
      <c r="JPV38" s="941"/>
      <c r="JPW38" s="266"/>
      <c r="JPX38" s="941"/>
      <c r="JPY38" s="941"/>
      <c r="JPZ38" s="316"/>
      <c r="JQA38" s="316"/>
      <c r="JQB38" s="941"/>
      <c r="JQC38" s="941"/>
      <c r="JQD38" s="941"/>
      <c r="JQE38" s="941"/>
      <c r="JQF38" s="266"/>
      <c r="JQG38" s="941"/>
      <c r="JQH38" s="941"/>
      <c r="JQI38" s="316"/>
      <c r="JQJ38" s="316"/>
      <c r="JQK38" s="941"/>
      <c r="JQL38" s="941"/>
      <c r="JQM38" s="941"/>
      <c r="JQN38" s="941"/>
      <c r="JQO38" s="266"/>
      <c r="JQP38" s="941"/>
      <c r="JQQ38" s="941"/>
      <c r="JQR38" s="316"/>
      <c r="JQS38" s="316"/>
      <c r="JQT38" s="941"/>
      <c r="JQU38" s="941"/>
      <c r="JQV38" s="941"/>
      <c r="JQW38" s="941"/>
      <c r="JQX38" s="266"/>
      <c r="JQY38" s="941"/>
      <c r="JQZ38" s="941"/>
      <c r="JRA38" s="316"/>
      <c r="JRB38" s="316"/>
      <c r="JRC38" s="941"/>
      <c r="JRD38" s="941"/>
      <c r="JRE38" s="941"/>
      <c r="JRF38" s="941"/>
      <c r="JRG38" s="266"/>
      <c r="JRH38" s="941"/>
      <c r="JRI38" s="941"/>
      <c r="JRJ38" s="316"/>
      <c r="JRK38" s="316"/>
      <c r="JRL38" s="941"/>
      <c r="JRM38" s="941"/>
      <c r="JRN38" s="941"/>
      <c r="JRO38" s="941"/>
      <c r="JRP38" s="266"/>
      <c r="JRQ38" s="941"/>
      <c r="JRR38" s="941"/>
      <c r="JRS38" s="316"/>
      <c r="JRT38" s="316"/>
      <c r="JRU38" s="941"/>
      <c r="JRV38" s="941"/>
      <c r="JRW38" s="941"/>
      <c r="JRX38" s="941"/>
      <c r="JRY38" s="266"/>
      <c r="JRZ38" s="941"/>
      <c r="JSA38" s="941"/>
      <c r="JSB38" s="316"/>
      <c r="JSC38" s="316"/>
      <c r="JSD38" s="941"/>
      <c r="JSE38" s="941"/>
      <c r="JSF38" s="941"/>
      <c r="JSG38" s="941"/>
      <c r="JSH38" s="266"/>
      <c r="JSI38" s="941"/>
      <c r="JSJ38" s="941"/>
      <c r="JSK38" s="316"/>
      <c r="JSL38" s="316"/>
      <c r="JSM38" s="941"/>
      <c r="JSN38" s="941"/>
      <c r="JSO38" s="941"/>
      <c r="JSP38" s="941"/>
      <c r="JSQ38" s="266"/>
      <c r="JSR38" s="941"/>
      <c r="JSS38" s="941"/>
      <c r="JST38" s="316"/>
      <c r="JSU38" s="316"/>
      <c r="JSV38" s="941"/>
      <c r="JSW38" s="941"/>
      <c r="JSX38" s="941"/>
      <c r="JSY38" s="941"/>
      <c r="JSZ38" s="266"/>
      <c r="JTA38" s="941"/>
      <c r="JTB38" s="941"/>
      <c r="JTC38" s="316"/>
      <c r="JTD38" s="316"/>
      <c r="JTE38" s="941"/>
      <c r="JTF38" s="941"/>
      <c r="JTG38" s="941"/>
      <c r="JTH38" s="941"/>
      <c r="JTI38" s="266"/>
      <c r="JTJ38" s="941"/>
      <c r="JTK38" s="941"/>
      <c r="JTL38" s="316"/>
      <c r="JTM38" s="316"/>
      <c r="JTN38" s="941"/>
      <c r="JTO38" s="941"/>
      <c r="JTP38" s="941"/>
      <c r="JTQ38" s="941"/>
      <c r="JTR38" s="266"/>
      <c r="JTS38" s="941"/>
      <c r="JTT38" s="941"/>
      <c r="JTU38" s="316"/>
      <c r="JTV38" s="316"/>
      <c r="JTW38" s="941"/>
      <c r="JTX38" s="941"/>
      <c r="JTY38" s="941"/>
      <c r="JTZ38" s="941"/>
      <c r="JUA38" s="266"/>
      <c r="JUB38" s="941"/>
      <c r="JUC38" s="941"/>
      <c r="JUD38" s="316"/>
      <c r="JUE38" s="316"/>
      <c r="JUF38" s="941"/>
      <c r="JUG38" s="941"/>
      <c r="JUH38" s="941"/>
      <c r="JUI38" s="941"/>
      <c r="JUJ38" s="266"/>
      <c r="JUK38" s="941"/>
      <c r="JUL38" s="941"/>
      <c r="JUM38" s="316"/>
      <c r="JUN38" s="316"/>
      <c r="JUO38" s="941"/>
      <c r="JUP38" s="941"/>
      <c r="JUQ38" s="941"/>
      <c r="JUR38" s="941"/>
      <c r="JUS38" s="266"/>
      <c r="JUT38" s="941"/>
      <c r="JUU38" s="941"/>
      <c r="JUV38" s="316"/>
      <c r="JUW38" s="316"/>
      <c r="JUX38" s="941"/>
      <c r="JUY38" s="941"/>
      <c r="JUZ38" s="941"/>
      <c r="JVA38" s="941"/>
      <c r="JVB38" s="266"/>
      <c r="JVC38" s="941"/>
      <c r="JVD38" s="941"/>
      <c r="JVE38" s="316"/>
      <c r="JVF38" s="316"/>
      <c r="JVG38" s="941"/>
      <c r="JVH38" s="941"/>
      <c r="JVI38" s="941"/>
      <c r="JVJ38" s="941"/>
      <c r="JVK38" s="266"/>
      <c r="JVL38" s="941"/>
      <c r="JVM38" s="941"/>
      <c r="JVN38" s="316"/>
      <c r="JVO38" s="316"/>
      <c r="JVP38" s="941"/>
      <c r="JVQ38" s="941"/>
      <c r="JVR38" s="941"/>
      <c r="JVS38" s="941"/>
      <c r="JVT38" s="266"/>
      <c r="JVU38" s="941"/>
      <c r="JVV38" s="941"/>
      <c r="JVW38" s="316"/>
      <c r="JVX38" s="316"/>
      <c r="JVY38" s="941"/>
      <c r="JVZ38" s="941"/>
      <c r="JWA38" s="941"/>
      <c r="JWB38" s="941"/>
      <c r="JWC38" s="266"/>
      <c r="JWD38" s="941"/>
      <c r="JWE38" s="941"/>
      <c r="JWF38" s="316"/>
      <c r="JWG38" s="316"/>
      <c r="JWH38" s="941"/>
      <c r="JWI38" s="941"/>
      <c r="JWJ38" s="941"/>
      <c r="JWK38" s="941"/>
      <c r="JWL38" s="266"/>
      <c r="JWM38" s="941"/>
      <c r="JWN38" s="941"/>
      <c r="JWO38" s="316"/>
      <c r="JWP38" s="316"/>
      <c r="JWQ38" s="941"/>
      <c r="JWR38" s="941"/>
      <c r="JWS38" s="941"/>
      <c r="JWT38" s="941"/>
      <c r="JWU38" s="266"/>
      <c r="JWV38" s="941"/>
      <c r="JWW38" s="941"/>
      <c r="JWX38" s="316"/>
      <c r="JWY38" s="316"/>
      <c r="JWZ38" s="941"/>
      <c r="JXA38" s="941"/>
      <c r="JXB38" s="941"/>
      <c r="JXC38" s="941"/>
      <c r="JXD38" s="266"/>
      <c r="JXE38" s="941"/>
      <c r="JXF38" s="941"/>
      <c r="JXG38" s="316"/>
      <c r="JXH38" s="316"/>
      <c r="JXI38" s="941"/>
      <c r="JXJ38" s="941"/>
      <c r="JXK38" s="941"/>
      <c r="JXL38" s="941"/>
      <c r="JXM38" s="266"/>
      <c r="JXN38" s="941"/>
      <c r="JXO38" s="941"/>
      <c r="JXP38" s="316"/>
      <c r="JXQ38" s="316"/>
      <c r="JXR38" s="941"/>
      <c r="JXS38" s="941"/>
      <c r="JXT38" s="941"/>
      <c r="JXU38" s="941"/>
      <c r="JXV38" s="266"/>
      <c r="JXW38" s="941"/>
      <c r="JXX38" s="941"/>
      <c r="JXY38" s="316"/>
      <c r="JXZ38" s="316"/>
      <c r="JYA38" s="941"/>
      <c r="JYB38" s="941"/>
      <c r="JYC38" s="941"/>
      <c r="JYD38" s="941"/>
      <c r="JYE38" s="266"/>
      <c r="JYF38" s="941"/>
      <c r="JYG38" s="941"/>
      <c r="JYH38" s="316"/>
      <c r="JYI38" s="316"/>
      <c r="JYJ38" s="941"/>
      <c r="JYK38" s="941"/>
      <c r="JYL38" s="941"/>
      <c r="JYM38" s="941"/>
      <c r="JYN38" s="266"/>
      <c r="JYO38" s="941"/>
      <c r="JYP38" s="941"/>
      <c r="JYQ38" s="316"/>
      <c r="JYR38" s="316"/>
      <c r="JYS38" s="941"/>
      <c r="JYT38" s="941"/>
      <c r="JYU38" s="941"/>
      <c r="JYV38" s="941"/>
      <c r="JYW38" s="266"/>
      <c r="JYX38" s="941"/>
      <c r="JYY38" s="941"/>
      <c r="JYZ38" s="316"/>
      <c r="JZA38" s="316"/>
      <c r="JZB38" s="941"/>
      <c r="JZC38" s="941"/>
      <c r="JZD38" s="941"/>
      <c r="JZE38" s="941"/>
      <c r="JZF38" s="266"/>
      <c r="JZG38" s="941"/>
      <c r="JZH38" s="941"/>
      <c r="JZI38" s="316"/>
      <c r="JZJ38" s="316"/>
      <c r="JZK38" s="941"/>
      <c r="JZL38" s="941"/>
      <c r="JZM38" s="941"/>
      <c r="JZN38" s="941"/>
      <c r="JZO38" s="266"/>
      <c r="JZP38" s="941"/>
      <c r="JZQ38" s="941"/>
      <c r="JZR38" s="316"/>
      <c r="JZS38" s="316"/>
      <c r="JZT38" s="941"/>
      <c r="JZU38" s="941"/>
      <c r="JZV38" s="941"/>
      <c r="JZW38" s="941"/>
      <c r="JZX38" s="266"/>
      <c r="JZY38" s="941"/>
      <c r="JZZ38" s="941"/>
      <c r="KAA38" s="316"/>
      <c r="KAB38" s="316"/>
      <c r="KAC38" s="941"/>
      <c r="KAD38" s="941"/>
      <c r="KAE38" s="941"/>
      <c r="KAF38" s="941"/>
      <c r="KAG38" s="266"/>
      <c r="KAH38" s="941"/>
      <c r="KAI38" s="941"/>
      <c r="KAJ38" s="316"/>
      <c r="KAK38" s="316"/>
      <c r="KAL38" s="941"/>
      <c r="KAM38" s="941"/>
      <c r="KAN38" s="941"/>
      <c r="KAO38" s="941"/>
      <c r="KAP38" s="266"/>
      <c r="KAQ38" s="941"/>
      <c r="KAR38" s="941"/>
      <c r="KAS38" s="316"/>
      <c r="KAT38" s="316"/>
      <c r="KAU38" s="941"/>
      <c r="KAV38" s="941"/>
      <c r="KAW38" s="941"/>
      <c r="KAX38" s="941"/>
      <c r="KAY38" s="266"/>
      <c r="KAZ38" s="941"/>
      <c r="KBA38" s="941"/>
      <c r="KBB38" s="316"/>
      <c r="KBC38" s="316"/>
      <c r="KBD38" s="941"/>
      <c r="KBE38" s="941"/>
      <c r="KBF38" s="941"/>
      <c r="KBG38" s="941"/>
      <c r="KBH38" s="266"/>
      <c r="KBI38" s="941"/>
      <c r="KBJ38" s="941"/>
      <c r="KBK38" s="316"/>
      <c r="KBL38" s="316"/>
      <c r="KBM38" s="941"/>
      <c r="KBN38" s="941"/>
      <c r="KBO38" s="941"/>
      <c r="KBP38" s="941"/>
      <c r="KBQ38" s="266"/>
      <c r="KBR38" s="941"/>
      <c r="KBS38" s="941"/>
      <c r="KBT38" s="316"/>
      <c r="KBU38" s="316"/>
      <c r="KBV38" s="941"/>
      <c r="KBW38" s="941"/>
      <c r="KBX38" s="941"/>
      <c r="KBY38" s="941"/>
      <c r="KBZ38" s="266"/>
      <c r="KCA38" s="941"/>
      <c r="KCB38" s="941"/>
      <c r="KCC38" s="316"/>
      <c r="KCD38" s="316"/>
      <c r="KCE38" s="941"/>
      <c r="KCF38" s="941"/>
      <c r="KCG38" s="941"/>
      <c r="KCH38" s="941"/>
      <c r="KCI38" s="266"/>
      <c r="KCJ38" s="941"/>
      <c r="KCK38" s="941"/>
      <c r="KCL38" s="316"/>
      <c r="KCM38" s="316"/>
      <c r="KCN38" s="941"/>
      <c r="KCO38" s="941"/>
      <c r="KCP38" s="941"/>
      <c r="KCQ38" s="941"/>
      <c r="KCR38" s="266"/>
      <c r="KCS38" s="941"/>
      <c r="KCT38" s="941"/>
      <c r="KCU38" s="316"/>
      <c r="KCV38" s="316"/>
      <c r="KCW38" s="941"/>
      <c r="KCX38" s="941"/>
      <c r="KCY38" s="941"/>
      <c r="KCZ38" s="941"/>
      <c r="KDA38" s="266"/>
      <c r="KDB38" s="941"/>
      <c r="KDC38" s="941"/>
      <c r="KDD38" s="316"/>
      <c r="KDE38" s="316"/>
      <c r="KDF38" s="941"/>
      <c r="KDG38" s="941"/>
      <c r="KDH38" s="941"/>
      <c r="KDI38" s="941"/>
      <c r="KDJ38" s="266"/>
      <c r="KDK38" s="941"/>
      <c r="KDL38" s="941"/>
      <c r="KDM38" s="316"/>
      <c r="KDN38" s="316"/>
      <c r="KDO38" s="941"/>
      <c r="KDP38" s="941"/>
      <c r="KDQ38" s="941"/>
      <c r="KDR38" s="941"/>
      <c r="KDS38" s="266"/>
      <c r="KDT38" s="941"/>
      <c r="KDU38" s="941"/>
      <c r="KDV38" s="316"/>
      <c r="KDW38" s="316"/>
      <c r="KDX38" s="941"/>
      <c r="KDY38" s="941"/>
      <c r="KDZ38" s="941"/>
      <c r="KEA38" s="941"/>
      <c r="KEB38" s="266"/>
      <c r="KEC38" s="941"/>
      <c r="KED38" s="941"/>
      <c r="KEE38" s="316"/>
      <c r="KEF38" s="316"/>
      <c r="KEG38" s="941"/>
      <c r="KEH38" s="941"/>
      <c r="KEI38" s="941"/>
      <c r="KEJ38" s="941"/>
      <c r="KEK38" s="266"/>
      <c r="KEL38" s="941"/>
      <c r="KEM38" s="941"/>
      <c r="KEN38" s="316"/>
      <c r="KEO38" s="316"/>
      <c r="KEP38" s="941"/>
      <c r="KEQ38" s="941"/>
      <c r="KER38" s="941"/>
      <c r="KES38" s="941"/>
      <c r="KET38" s="266"/>
      <c r="KEU38" s="941"/>
      <c r="KEV38" s="941"/>
      <c r="KEW38" s="316"/>
      <c r="KEX38" s="316"/>
      <c r="KEY38" s="941"/>
      <c r="KEZ38" s="941"/>
      <c r="KFA38" s="941"/>
      <c r="KFB38" s="941"/>
      <c r="KFC38" s="266"/>
      <c r="KFD38" s="941"/>
      <c r="KFE38" s="941"/>
      <c r="KFF38" s="316"/>
      <c r="KFG38" s="316"/>
      <c r="KFH38" s="941"/>
      <c r="KFI38" s="941"/>
      <c r="KFJ38" s="941"/>
      <c r="KFK38" s="941"/>
      <c r="KFL38" s="266"/>
      <c r="KFM38" s="941"/>
      <c r="KFN38" s="941"/>
      <c r="KFO38" s="316"/>
      <c r="KFP38" s="316"/>
      <c r="KFQ38" s="941"/>
      <c r="KFR38" s="941"/>
      <c r="KFS38" s="941"/>
      <c r="KFT38" s="941"/>
      <c r="KFU38" s="266"/>
      <c r="KFV38" s="941"/>
      <c r="KFW38" s="941"/>
      <c r="KFX38" s="316"/>
      <c r="KFY38" s="316"/>
      <c r="KFZ38" s="941"/>
      <c r="KGA38" s="941"/>
      <c r="KGB38" s="941"/>
      <c r="KGC38" s="941"/>
      <c r="KGD38" s="266"/>
      <c r="KGE38" s="941"/>
      <c r="KGF38" s="941"/>
      <c r="KGG38" s="316"/>
      <c r="KGH38" s="316"/>
      <c r="KGI38" s="941"/>
      <c r="KGJ38" s="941"/>
      <c r="KGK38" s="941"/>
      <c r="KGL38" s="941"/>
      <c r="KGM38" s="266"/>
      <c r="KGN38" s="941"/>
      <c r="KGO38" s="941"/>
      <c r="KGP38" s="316"/>
      <c r="KGQ38" s="316"/>
      <c r="KGR38" s="941"/>
      <c r="KGS38" s="941"/>
      <c r="KGT38" s="941"/>
      <c r="KGU38" s="941"/>
      <c r="KGV38" s="266"/>
      <c r="KGW38" s="941"/>
      <c r="KGX38" s="941"/>
      <c r="KGY38" s="316"/>
      <c r="KGZ38" s="316"/>
      <c r="KHA38" s="941"/>
      <c r="KHB38" s="941"/>
      <c r="KHC38" s="941"/>
      <c r="KHD38" s="941"/>
      <c r="KHE38" s="266"/>
      <c r="KHF38" s="941"/>
      <c r="KHG38" s="941"/>
      <c r="KHH38" s="316"/>
      <c r="KHI38" s="316"/>
      <c r="KHJ38" s="941"/>
      <c r="KHK38" s="941"/>
      <c r="KHL38" s="941"/>
      <c r="KHM38" s="941"/>
      <c r="KHN38" s="266"/>
      <c r="KHO38" s="941"/>
      <c r="KHP38" s="941"/>
      <c r="KHQ38" s="316"/>
      <c r="KHR38" s="316"/>
      <c r="KHS38" s="941"/>
      <c r="KHT38" s="941"/>
      <c r="KHU38" s="941"/>
      <c r="KHV38" s="941"/>
      <c r="KHW38" s="266"/>
      <c r="KHX38" s="941"/>
      <c r="KHY38" s="941"/>
      <c r="KHZ38" s="316"/>
      <c r="KIA38" s="316"/>
      <c r="KIB38" s="941"/>
      <c r="KIC38" s="941"/>
      <c r="KID38" s="941"/>
      <c r="KIE38" s="941"/>
      <c r="KIF38" s="266"/>
      <c r="KIG38" s="941"/>
      <c r="KIH38" s="941"/>
      <c r="KII38" s="316"/>
      <c r="KIJ38" s="316"/>
      <c r="KIK38" s="941"/>
      <c r="KIL38" s="941"/>
      <c r="KIM38" s="941"/>
      <c r="KIN38" s="941"/>
      <c r="KIO38" s="266"/>
      <c r="KIP38" s="941"/>
      <c r="KIQ38" s="941"/>
      <c r="KIR38" s="316"/>
      <c r="KIS38" s="316"/>
      <c r="KIT38" s="941"/>
      <c r="KIU38" s="941"/>
      <c r="KIV38" s="941"/>
      <c r="KIW38" s="941"/>
      <c r="KIX38" s="266"/>
      <c r="KIY38" s="941"/>
      <c r="KIZ38" s="941"/>
      <c r="KJA38" s="316"/>
      <c r="KJB38" s="316"/>
      <c r="KJC38" s="941"/>
      <c r="KJD38" s="941"/>
      <c r="KJE38" s="941"/>
      <c r="KJF38" s="941"/>
      <c r="KJG38" s="266"/>
      <c r="KJH38" s="941"/>
      <c r="KJI38" s="941"/>
      <c r="KJJ38" s="316"/>
      <c r="KJK38" s="316"/>
      <c r="KJL38" s="941"/>
      <c r="KJM38" s="941"/>
      <c r="KJN38" s="941"/>
      <c r="KJO38" s="941"/>
      <c r="KJP38" s="266"/>
      <c r="KJQ38" s="941"/>
      <c r="KJR38" s="941"/>
      <c r="KJS38" s="316"/>
      <c r="KJT38" s="316"/>
      <c r="KJU38" s="941"/>
      <c r="KJV38" s="941"/>
      <c r="KJW38" s="941"/>
      <c r="KJX38" s="941"/>
      <c r="KJY38" s="266"/>
      <c r="KJZ38" s="941"/>
      <c r="KKA38" s="941"/>
      <c r="KKB38" s="316"/>
      <c r="KKC38" s="316"/>
      <c r="KKD38" s="941"/>
      <c r="KKE38" s="941"/>
      <c r="KKF38" s="941"/>
      <c r="KKG38" s="941"/>
      <c r="KKH38" s="266"/>
      <c r="KKI38" s="941"/>
      <c r="KKJ38" s="941"/>
      <c r="KKK38" s="316"/>
      <c r="KKL38" s="316"/>
      <c r="KKM38" s="941"/>
      <c r="KKN38" s="941"/>
      <c r="KKO38" s="941"/>
      <c r="KKP38" s="941"/>
      <c r="KKQ38" s="266"/>
      <c r="KKR38" s="941"/>
      <c r="KKS38" s="941"/>
      <c r="KKT38" s="316"/>
      <c r="KKU38" s="316"/>
      <c r="KKV38" s="941"/>
      <c r="KKW38" s="941"/>
      <c r="KKX38" s="941"/>
      <c r="KKY38" s="941"/>
      <c r="KKZ38" s="266"/>
      <c r="KLA38" s="941"/>
      <c r="KLB38" s="941"/>
      <c r="KLC38" s="316"/>
      <c r="KLD38" s="316"/>
      <c r="KLE38" s="941"/>
      <c r="KLF38" s="941"/>
      <c r="KLG38" s="941"/>
      <c r="KLH38" s="941"/>
      <c r="KLI38" s="266"/>
      <c r="KLJ38" s="941"/>
      <c r="KLK38" s="941"/>
      <c r="KLL38" s="316"/>
      <c r="KLM38" s="316"/>
      <c r="KLN38" s="941"/>
      <c r="KLO38" s="941"/>
      <c r="KLP38" s="941"/>
      <c r="KLQ38" s="941"/>
      <c r="KLR38" s="266"/>
      <c r="KLS38" s="941"/>
      <c r="KLT38" s="941"/>
      <c r="KLU38" s="316"/>
      <c r="KLV38" s="316"/>
      <c r="KLW38" s="941"/>
      <c r="KLX38" s="941"/>
      <c r="KLY38" s="941"/>
      <c r="KLZ38" s="941"/>
      <c r="KMA38" s="266"/>
      <c r="KMB38" s="941"/>
      <c r="KMC38" s="941"/>
      <c r="KMD38" s="316"/>
      <c r="KME38" s="316"/>
      <c r="KMF38" s="941"/>
      <c r="KMG38" s="941"/>
      <c r="KMH38" s="941"/>
      <c r="KMI38" s="941"/>
      <c r="KMJ38" s="266"/>
      <c r="KMK38" s="941"/>
      <c r="KML38" s="941"/>
      <c r="KMM38" s="316"/>
      <c r="KMN38" s="316"/>
      <c r="KMO38" s="941"/>
      <c r="KMP38" s="941"/>
      <c r="KMQ38" s="941"/>
      <c r="KMR38" s="941"/>
      <c r="KMS38" s="266"/>
      <c r="KMT38" s="941"/>
      <c r="KMU38" s="941"/>
      <c r="KMV38" s="316"/>
      <c r="KMW38" s="316"/>
      <c r="KMX38" s="941"/>
      <c r="KMY38" s="941"/>
      <c r="KMZ38" s="941"/>
      <c r="KNA38" s="941"/>
      <c r="KNB38" s="266"/>
      <c r="KNC38" s="941"/>
      <c r="KND38" s="941"/>
      <c r="KNE38" s="316"/>
      <c r="KNF38" s="316"/>
      <c r="KNG38" s="941"/>
      <c r="KNH38" s="941"/>
      <c r="KNI38" s="941"/>
      <c r="KNJ38" s="941"/>
      <c r="KNK38" s="266"/>
      <c r="KNL38" s="941"/>
      <c r="KNM38" s="941"/>
      <c r="KNN38" s="316"/>
      <c r="KNO38" s="316"/>
      <c r="KNP38" s="941"/>
      <c r="KNQ38" s="941"/>
      <c r="KNR38" s="941"/>
      <c r="KNS38" s="941"/>
      <c r="KNT38" s="266"/>
      <c r="KNU38" s="941"/>
      <c r="KNV38" s="941"/>
      <c r="KNW38" s="316"/>
      <c r="KNX38" s="316"/>
      <c r="KNY38" s="941"/>
      <c r="KNZ38" s="941"/>
      <c r="KOA38" s="941"/>
      <c r="KOB38" s="941"/>
      <c r="KOC38" s="266"/>
      <c r="KOD38" s="941"/>
      <c r="KOE38" s="941"/>
      <c r="KOF38" s="316"/>
      <c r="KOG38" s="316"/>
      <c r="KOH38" s="941"/>
      <c r="KOI38" s="941"/>
      <c r="KOJ38" s="941"/>
      <c r="KOK38" s="941"/>
      <c r="KOL38" s="266"/>
      <c r="KOM38" s="941"/>
      <c r="KON38" s="941"/>
      <c r="KOO38" s="316"/>
      <c r="KOP38" s="316"/>
      <c r="KOQ38" s="941"/>
      <c r="KOR38" s="941"/>
      <c r="KOS38" s="941"/>
      <c r="KOT38" s="941"/>
      <c r="KOU38" s="266"/>
      <c r="KOV38" s="941"/>
      <c r="KOW38" s="941"/>
      <c r="KOX38" s="316"/>
      <c r="KOY38" s="316"/>
      <c r="KOZ38" s="941"/>
      <c r="KPA38" s="941"/>
      <c r="KPB38" s="941"/>
      <c r="KPC38" s="941"/>
      <c r="KPD38" s="266"/>
      <c r="KPE38" s="941"/>
      <c r="KPF38" s="941"/>
      <c r="KPG38" s="316"/>
      <c r="KPH38" s="316"/>
      <c r="KPI38" s="941"/>
      <c r="KPJ38" s="941"/>
      <c r="KPK38" s="941"/>
      <c r="KPL38" s="941"/>
      <c r="KPM38" s="266"/>
      <c r="KPN38" s="941"/>
      <c r="KPO38" s="941"/>
      <c r="KPP38" s="316"/>
      <c r="KPQ38" s="316"/>
      <c r="KPR38" s="941"/>
      <c r="KPS38" s="941"/>
      <c r="KPT38" s="941"/>
      <c r="KPU38" s="941"/>
      <c r="KPV38" s="266"/>
      <c r="KPW38" s="941"/>
      <c r="KPX38" s="941"/>
      <c r="KPY38" s="316"/>
      <c r="KPZ38" s="316"/>
      <c r="KQA38" s="941"/>
      <c r="KQB38" s="941"/>
      <c r="KQC38" s="941"/>
      <c r="KQD38" s="941"/>
      <c r="KQE38" s="266"/>
      <c r="KQF38" s="941"/>
      <c r="KQG38" s="941"/>
      <c r="KQH38" s="316"/>
      <c r="KQI38" s="316"/>
      <c r="KQJ38" s="941"/>
      <c r="KQK38" s="941"/>
      <c r="KQL38" s="941"/>
      <c r="KQM38" s="941"/>
      <c r="KQN38" s="266"/>
      <c r="KQO38" s="941"/>
      <c r="KQP38" s="941"/>
      <c r="KQQ38" s="316"/>
      <c r="KQR38" s="316"/>
      <c r="KQS38" s="941"/>
      <c r="KQT38" s="941"/>
      <c r="KQU38" s="941"/>
      <c r="KQV38" s="941"/>
      <c r="KQW38" s="266"/>
      <c r="KQX38" s="941"/>
      <c r="KQY38" s="941"/>
      <c r="KQZ38" s="316"/>
      <c r="KRA38" s="316"/>
      <c r="KRB38" s="941"/>
      <c r="KRC38" s="941"/>
      <c r="KRD38" s="941"/>
      <c r="KRE38" s="941"/>
      <c r="KRF38" s="266"/>
      <c r="KRG38" s="941"/>
      <c r="KRH38" s="941"/>
      <c r="KRI38" s="316"/>
      <c r="KRJ38" s="316"/>
      <c r="KRK38" s="941"/>
      <c r="KRL38" s="941"/>
      <c r="KRM38" s="941"/>
      <c r="KRN38" s="941"/>
      <c r="KRO38" s="266"/>
      <c r="KRP38" s="941"/>
      <c r="KRQ38" s="941"/>
      <c r="KRR38" s="316"/>
      <c r="KRS38" s="316"/>
      <c r="KRT38" s="941"/>
      <c r="KRU38" s="941"/>
      <c r="KRV38" s="941"/>
      <c r="KRW38" s="941"/>
      <c r="KRX38" s="266"/>
      <c r="KRY38" s="941"/>
      <c r="KRZ38" s="941"/>
      <c r="KSA38" s="316"/>
      <c r="KSB38" s="316"/>
      <c r="KSC38" s="941"/>
      <c r="KSD38" s="941"/>
      <c r="KSE38" s="941"/>
      <c r="KSF38" s="941"/>
      <c r="KSG38" s="266"/>
      <c r="KSH38" s="941"/>
      <c r="KSI38" s="941"/>
      <c r="KSJ38" s="316"/>
      <c r="KSK38" s="316"/>
      <c r="KSL38" s="941"/>
      <c r="KSM38" s="941"/>
      <c r="KSN38" s="941"/>
      <c r="KSO38" s="941"/>
      <c r="KSP38" s="266"/>
      <c r="KSQ38" s="941"/>
      <c r="KSR38" s="941"/>
      <c r="KSS38" s="316"/>
      <c r="KST38" s="316"/>
      <c r="KSU38" s="941"/>
      <c r="KSV38" s="941"/>
      <c r="KSW38" s="941"/>
      <c r="KSX38" s="941"/>
      <c r="KSY38" s="266"/>
      <c r="KSZ38" s="941"/>
      <c r="KTA38" s="941"/>
      <c r="KTB38" s="316"/>
      <c r="KTC38" s="316"/>
      <c r="KTD38" s="941"/>
      <c r="KTE38" s="941"/>
      <c r="KTF38" s="941"/>
      <c r="KTG38" s="941"/>
      <c r="KTH38" s="266"/>
      <c r="KTI38" s="941"/>
      <c r="KTJ38" s="941"/>
      <c r="KTK38" s="316"/>
      <c r="KTL38" s="316"/>
      <c r="KTM38" s="941"/>
      <c r="KTN38" s="941"/>
      <c r="KTO38" s="941"/>
      <c r="KTP38" s="941"/>
      <c r="KTQ38" s="266"/>
      <c r="KTR38" s="941"/>
      <c r="KTS38" s="941"/>
      <c r="KTT38" s="316"/>
      <c r="KTU38" s="316"/>
      <c r="KTV38" s="941"/>
      <c r="KTW38" s="941"/>
      <c r="KTX38" s="941"/>
      <c r="KTY38" s="941"/>
      <c r="KTZ38" s="266"/>
      <c r="KUA38" s="941"/>
      <c r="KUB38" s="941"/>
      <c r="KUC38" s="316"/>
      <c r="KUD38" s="316"/>
      <c r="KUE38" s="941"/>
      <c r="KUF38" s="941"/>
      <c r="KUG38" s="941"/>
      <c r="KUH38" s="941"/>
      <c r="KUI38" s="266"/>
      <c r="KUJ38" s="941"/>
      <c r="KUK38" s="941"/>
      <c r="KUL38" s="316"/>
      <c r="KUM38" s="316"/>
      <c r="KUN38" s="941"/>
      <c r="KUO38" s="941"/>
      <c r="KUP38" s="941"/>
      <c r="KUQ38" s="941"/>
      <c r="KUR38" s="266"/>
      <c r="KUS38" s="941"/>
      <c r="KUT38" s="941"/>
      <c r="KUU38" s="316"/>
      <c r="KUV38" s="316"/>
      <c r="KUW38" s="941"/>
      <c r="KUX38" s="941"/>
      <c r="KUY38" s="941"/>
      <c r="KUZ38" s="941"/>
      <c r="KVA38" s="266"/>
      <c r="KVB38" s="941"/>
      <c r="KVC38" s="941"/>
      <c r="KVD38" s="316"/>
      <c r="KVE38" s="316"/>
      <c r="KVF38" s="941"/>
      <c r="KVG38" s="941"/>
      <c r="KVH38" s="941"/>
      <c r="KVI38" s="941"/>
      <c r="KVJ38" s="266"/>
      <c r="KVK38" s="941"/>
      <c r="KVL38" s="941"/>
      <c r="KVM38" s="316"/>
      <c r="KVN38" s="316"/>
      <c r="KVO38" s="941"/>
      <c r="KVP38" s="941"/>
      <c r="KVQ38" s="941"/>
      <c r="KVR38" s="941"/>
      <c r="KVS38" s="266"/>
      <c r="KVT38" s="941"/>
      <c r="KVU38" s="941"/>
      <c r="KVV38" s="316"/>
      <c r="KVW38" s="316"/>
      <c r="KVX38" s="941"/>
      <c r="KVY38" s="941"/>
      <c r="KVZ38" s="941"/>
      <c r="KWA38" s="941"/>
      <c r="KWB38" s="266"/>
      <c r="KWC38" s="941"/>
      <c r="KWD38" s="941"/>
      <c r="KWE38" s="316"/>
      <c r="KWF38" s="316"/>
      <c r="KWG38" s="941"/>
      <c r="KWH38" s="941"/>
      <c r="KWI38" s="941"/>
      <c r="KWJ38" s="941"/>
      <c r="KWK38" s="266"/>
      <c r="KWL38" s="941"/>
      <c r="KWM38" s="941"/>
      <c r="KWN38" s="316"/>
      <c r="KWO38" s="316"/>
      <c r="KWP38" s="941"/>
      <c r="KWQ38" s="941"/>
      <c r="KWR38" s="941"/>
      <c r="KWS38" s="941"/>
      <c r="KWT38" s="266"/>
      <c r="KWU38" s="941"/>
      <c r="KWV38" s="941"/>
      <c r="KWW38" s="316"/>
      <c r="KWX38" s="316"/>
      <c r="KWY38" s="941"/>
      <c r="KWZ38" s="941"/>
      <c r="KXA38" s="941"/>
      <c r="KXB38" s="941"/>
      <c r="KXC38" s="266"/>
      <c r="KXD38" s="941"/>
      <c r="KXE38" s="941"/>
      <c r="KXF38" s="316"/>
      <c r="KXG38" s="316"/>
      <c r="KXH38" s="941"/>
      <c r="KXI38" s="941"/>
      <c r="KXJ38" s="941"/>
      <c r="KXK38" s="941"/>
      <c r="KXL38" s="266"/>
      <c r="KXM38" s="941"/>
      <c r="KXN38" s="941"/>
      <c r="KXO38" s="316"/>
      <c r="KXP38" s="316"/>
      <c r="KXQ38" s="941"/>
      <c r="KXR38" s="941"/>
      <c r="KXS38" s="941"/>
      <c r="KXT38" s="941"/>
      <c r="KXU38" s="266"/>
      <c r="KXV38" s="941"/>
      <c r="KXW38" s="941"/>
      <c r="KXX38" s="316"/>
      <c r="KXY38" s="316"/>
      <c r="KXZ38" s="941"/>
      <c r="KYA38" s="941"/>
      <c r="KYB38" s="941"/>
      <c r="KYC38" s="941"/>
      <c r="KYD38" s="266"/>
      <c r="KYE38" s="941"/>
      <c r="KYF38" s="941"/>
      <c r="KYG38" s="316"/>
      <c r="KYH38" s="316"/>
      <c r="KYI38" s="941"/>
      <c r="KYJ38" s="941"/>
      <c r="KYK38" s="941"/>
      <c r="KYL38" s="941"/>
      <c r="KYM38" s="266"/>
      <c r="KYN38" s="941"/>
      <c r="KYO38" s="941"/>
      <c r="KYP38" s="316"/>
      <c r="KYQ38" s="316"/>
      <c r="KYR38" s="941"/>
      <c r="KYS38" s="941"/>
      <c r="KYT38" s="941"/>
      <c r="KYU38" s="941"/>
      <c r="KYV38" s="266"/>
      <c r="KYW38" s="941"/>
      <c r="KYX38" s="941"/>
      <c r="KYY38" s="316"/>
      <c r="KYZ38" s="316"/>
      <c r="KZA38" s="941"/>
      <c r="KZB38" s="941"/>
      <c r="KZC38" s="941"/>
      <c r="KZD38" s="941"/>
      <c r="KZE38" s="266"/>
      <c r="KZF38" s="941"/>
      <c r="KZG38" s="941"/>
      <c r="KZH38" s="316"/>
      <c r="KZI38" s="316"/>
      <c r="KZJ38" s="941"/>
      <c r="KZK38" s="941"/>
      <c r="KZL38" s="941"/>
      <c r="KZM38" s="941"/>
      <c r="KZN38" s="266"/>
      <c r="KZO38" s="941"/>
      <c r="KZP38" s="941"/>
      <c r="KZQ38" s="316"/>
      <c r="KZR38" s="316"/>
      <c r="KZS38" s="941"/>
      <c r="KZT38" s="941"/>
      <c r="KZU38" s="941"/>
      <c r="KZV38" s="941"/>
      <c r="KZW38" s="266"/>
      <c r="KZX38" s="941"/>
      <c r="KZY38" s="941"/>
      <c r="KZZ38" s="316"/>
      <c r="LAA38" s="316"/>
      <c r="LAB38" s="941"/>
      <c r="LAC38" s="941"/>
      <c r="LAD38" s="941"/>
      <c r="LAE38" s="941"/>
      <c r="LAF38" s="266"/>
      <c r="LAG38" s="941"/>
      <c r="LAH38" s="941"/>
      <c r="LAI38" s="316"/>
      <c r="LAJ38" s="316"/>
      <c r="LAK38" s="941"/>
      <c r="LAL38" s="941"/>
      <c r="LAM38" s="941"/>
      <c r="LAN38" s="941"/>
      <c r="LAO38" s="266"/>
      <c r="LAP38" s="941"/>
      <c r="LAQ38" s="941"/>
      <c r="LAR38" s="316"/>
      <c r="LAS38" s="316"/>
      <c r="LAT38" s="941"/>
      <c r="LAU38" s="941"/>
      <c r="LAV38" s="941"/>
      <c r="LAW38" s="941"/>
      <c r="LAX38" s="266"/>
      <c r="LAY38" s="941"/>
      <c r="LAZ38" s="941"/>
      <c r="LBA38" s="316"/>
      <c r="LBB38" s="316"/>
      <c r="LBC38" s="941"/>
      <c r="LBD38" s="941"/>
      <c r="LBE38" s="941"/>
      <c r="LBF38" s="941"/>
      <c r="LBG38" s="266"/>
      <c r="LBH38" s="941"/>
      <c r="LBI38" s="941"/>
      <c r="LBJ38" s="316"/>
      <c r="LBK38" s="316"/>
      <c r="LBL38" s="941"/>
      <c r="LBM38" s="941"/>
      <c r="LBN38" s="941"/>
      <c r="LBO38" s="941"/>
      <c r="LBP38" s="266"/>
      <c r="LBQ38" s="941"/>
      <c r="LBR38" s="941"/>
      <c r="LBS38" s="316"/>
      <c r="LBT38" s="316"/>
      <c r="LBU38" s="941"/>
      <c r="LBV38" s="941"/>
      <c r="LBW38" s="941"/>
      <c r="LBX38" s="941"/>
      <c r="LBY38" s="266"/>
      <c r="LBZ38" s="941"/>
      <c r="LCA38" s="941"/>
      <c r="LCB38" s="316"/>
      <c r="LCC38" s="316"/>
      <c r="LCD38" s="941"/>
      <c r="LCE38" s="941"/>
      <c r="LCF38" s="941"/>
      <c r="LCG38" s="941"/>
      <c r="LCH38" s="266"/>
      <c r="LCI38" s="941"/>
      <c r="LCJ38" s="941"/>
      <c r="LCK38" s="316"/>
      <c r="LCL38" s="316"/>
      <c r="LCM38" s="941"/>
      <c r="LCN38" s="941"/>
      <c r="LCO38" s="941"/>
      <c r="LCP38" s="941"/>
      <c r="LCQ38" s="266"/>
      <c r="LCR38" s="941"/>
      <c r="LCS38" s="941"/>
      <c r="LCT38" s="316"/>
      <c r="LCU38" s="316"/>
      <c r="LCV38" s="941"/>
      <c r="LCW38" s="941"/>
      <c r="LCX38" s="941"/>
      <c r="LCY38" s="941"/>
      <c r="LCZ38" s="266"/>
      <c r="LDA38" s="941"/>
      <c r="LDB38" s="941"/>
      <c r="LDC38" s="316"/>
      <c r="LDD38" s="316"/>
      <c r="LDE38" s="941"/>
      <c r="LDF38" s="941"/>
      <c r="LDG38" s="941"/>
      <c r="LDH38" s="941"/>
      <c r="LDI38" s="266"/>
      <c r="LDJ38" s="941"/>
      <c r="LDK38" s="941"/>
      <c r="LDL38" s="316"/>
      <c r="LDM38" s="316"/>
      <c r="LDN38" s="941"/>
      <c r="LDO38" s="941"/>
      <c r="LDP38" s="941"/>
      <c r="LDQ38" s="941"/>
      <c r="LDR38" s="266"/>
      <c r="LDS38" s="941"/>
      <c r="LDT38" s="941"/>
      <c r="LDU38" s="316"/>
      <c r="LDV38" s="316"/>
      <c r="LDW38" s="941"/>
      <c r="LDX38" s="941"/>
      <c r="LDY38" s="941"/>
      <c r="LDZ38" s="941"/>
      <c r="LEA38" s="266"/>
      <c r="LEB38" s="941"/>
      <c r="LEC38" s="941"/>
      <c r="LED38" s="316"/>
      <c r="LEE38" s="316"/>
      <c r="LEF38" s="941"/>
      <c r="LEG38" s="941"/>
      <c r="LEH38" s="941"/>
      <c r="LEI38" s="941"/>
      <c r="LEJ38" s="266"/>
      <c r="LEK38" s="941"/>
      <c r="LEL38" s="941"/>
      <c r="LEM38" s="316"/>
      <c r="LEN38" s="316"/>
      <c r="LEO38" s="941"/>
      <c r="LEP38" s="941"/>
      <c r="LEQ38" s="941"/>
      <c r="LER38" s="941"/>
      <c r="LES38" s="266"/>
      <c r="LET38" s="941"/>
      <c r="LEU38" s="941"/>
      <c r="LEV38" s="316"/>
      <c r="LEW38" s="316"/>
      <c r="LEX38" s="941"/>
      <c r="LEY38" s="941"/>
      <c r="LEZ38" s="941"/>
      <c r="LFA38" s="941"/>
      <c r="LFB38" s="266"/>
      <c r="LFC38" s="941"/>
      <c r="LFD38" s="941"/>
      <c r="LFE38" s="316"/>
      <c r="LFF38" s="316"/>
      <c r="LFG38" s="941"/>
      <c r="LFH38" s="941"/>
      <c r="LFI38" s="941"/>
      <c r="LFJ38" s="941"/>
      <c r="LFK38" s="266"/>
      <c r="LFL38" s="941"/>
      <c r="LFM38" s="941"/>
      <c r="LFN38" s="316"/>
      <c r="LFO38" s="316"/>
      <c r="LFP38" s="941"/>
      <c r="LFQ38" s="941"/>
      <c r="LFR38" s="941"/>
      <c r="LFS38" s="941"/>
      <c r="LFT38" s="266"/>
      <c r="LFU38" s="941"/>
      <c r="LFV38" s="941"/>
      <c r="LFW38" s="316"/>
      <c r="LFX38" s="316"/>
      <c r="LFY38" s="941"/>
      <c r="LFZ38" s="941"/>
      <c r="LGA38" s="941"/>
      <c r="LGB38" s="941"/>
      <c r="LGC38" s="266"/>
      <c r="LGD38" s="941"/>
      <c r="LGE38" s="941"/>
      <c r="LGF38" s="316"/>
      <c r="LGG38" s="316"/>
      <c r="LGH38" s="941"/>
      <c r="LGI38" s="941"/>
      <c r="LGJ38" s="941"/>
      <c r="LGK38" s="941"/>
      <c r="LGL38" s="266"/>
      <c r="LGM38" s="941"/>
      <c r="LGN38" s="941"/>
      <c r="LGO38" s="316"/>
      <c r="LGP38" s="316"/>
      <c r="LGQ38" s="941"/>
      <c r="LGR38" s="941"/>
      <c r="LGS38" s="941"/>
      <c r="LGT38" s="941"/>
      <c r="LGU38" s="266"/>
      <c r="LGV38" s="941"/>
      <c r="LGW38" s="941"/>
      <c r="LGX38" s="316"/>
      <c r="LGY38" s="316"/>
      <c r="LGZ38" s="941"/>
      <c r="LHA38" s="941"/>
      <c r="LHB38" s="941"/>
      <c r="LHC38" s="941"/>
      <c r="LHD38" s="266"/>
      <c r="LHE38" s="941"/>
      <c r="LHF38" s="941"/>
      <c r="LHG38" s="316"/>
      <c r="LHH38" s="316"/>
      <c r="LHI38" s="941"/>
      <c r="LHJ38" s="941"/>
      <c r="LHK38" s="941"/>
      <c r="LHL38" s="941"/>
      <c r="LHM38" s="266"/>
      <c r="LHN38" s="941"/>
      <c r="LHO38" s="941"/>
      <c r="LHP38" s="316"/>
      <c r="LHQ38" s="316"/>
      <c r="LHR38" s="941"/>
      <c r="LHS38" s="941"/>
      <c r="LHT38" s="941"/>
      <c r="LHU38" s="941"/>
      <c r="LHV38" s="266"/>
      <c r="LHW38" s="941"/>
      <c r="LHX38" s="941"/>
      <c r="LHY38" s="316"/>
      <c r="LHZ38" s="316"/>
      <c r="LIA38" s="941"/>
      <c r="LIB38" s="941"/>
      <c r="LIC38" s="941"/>
      <c r="LID38" s="941"/>
      <c r="LIE38" s="266"/>
      <c r="LIF38" s="941"/>
      <c r="LIG38" s="941"/>
      <c r="LIH38" s="316"/>
      <c r="LII38" s="316"/>
      <c r="LIJ38" s="941"/>
      <c r="LIK38" s="941"/>
      <c r="LIL38" s="941"/>
      <c r="LIM38" s="941"/>
      <c r="LIN38" s="266"/>
      <c r="LIO38" s="941"/>
      <c r="LIP38" s="941"/>
      <c r="LIQ38" s="316"/>
      <c r="LIR38" s="316"/>
      <c r="LIS38" s="941"/>
      <c r="LIT38" s="941"/>
      <c r="LIU38" s="941"/>
      <c r="LIV38" s="941"/>
      <c r="LIW38" s="266"/>
      <c r="LIX38" s="941"/>
      <c r="LIY38" s="941"/>
      <c r="LIZ38" s="316"/>
      <c r="LJA38" s="316"/>
      <c r="LJB38" s="941"/>
      <c r="LJC38" s="941"/>
      <c r="LJD38" s="941"/>
      <c r="LJE38" s="941"/>
      <c r="LJF38" s="266"/>
      <c r="LJG38" s="941"/>
      <c r="LJH38" s="941"/>
      <c r="LJI38" s="316"/>
      <c r="LJJ38" s="316"/>
      <c r="LJK38" s="941"/>
      <c r="LJL38" s="941"/>
      <c r="LJM38" s="941"/>
      <c r="LJN38" s="941"/>
      <c r="LJO38" s="266"/>
      <c r="LJP38" s="941"/>
      <c r="LJQ38" s="941"/>
      <c r="LJR38" s="316"/>
      <c r="LJS38" s="316"/>
      <c r="LJT38" s="941"/>
      <c r="LJU38" s="941"/>
      <c r="LJV38" s="941"/>
      <c r="LJW38" s="941"/>
      <c r="LJX38" s="266"/>
      <c r="LJY38" s="941"/>
      <c r="LJZ38" s="941"/>
      <c r="LKA38" s="316"/>
      <c r="LKB38" s="316"/>
      <c r="LKC38" s="941"/>
      <c r="LKD38" s="941"/>
      <c r="LKE38" s="941"/>
      <c r="LKF38" s="941"/>
      <c r="LKG38" s="266"/>
      <c r="LKH38" s="941"/>
      <c r="LKI38" s="941"/>
      <c r="LKJ38" s="316"/>
      <c r="LKK38" s="316"/>
      <c r="LKL38" s="941"/>
      <c r="LKM38" s="941"/>
      <c r="LKN38" s="941"/>
      <c r="LKO38" s="941"/>
      <c r="LKP38" s="266"/>
      <c r="LKQ38" s="941"/>
      <c r="LKR38" s="941"/>
      <c r="LKS38" s="316"/>
      <c r="LKT38" s="316"/>
      <c r="LKU38" s="941"/>
      <c r="LKV38" s="941"/>
      <c r="LKW38" s="941"/>
      <c r="LKX38" s="941"/>
      <c r="LKY38" s="266"/>
      <c r="LKZ38" s="941"/>
      <c r="LLA38" s="941"/>
      <c r="LLB38" s="316"/>
      <c r="LLC38" s="316"/>
      <c r="LLD38" s="941"/>
      <c r="LLE38" s="941"/>
      <c r="LLF38" s="941"/>
      <c r="LLG38" s="941"/>
      <c r="LLH38" s="266"/>
      <c r="LLI38" s="941"/>
      <c r="LLJ38" s="941"/>
      <c r="LLK38" s="316"/>
      <c r="LLL38" s="316"/>
      <c r="LLM38" s="941"/>
      <c r="LLN38" s="941"/>
      <c r="LLO38" s="941"/>
      <c r="LLP38" s="941"/>
      <c r="LLQ38" s="266"/>
      <c r="LLR38" s="941"/>
      <c r="LLS38" s="941"/>
      <c r="LLT38" s="316"/>
      <c r="LLU38" s="316"/>
      <c r="LLV38" s="941"/>
      <c r="LLW38" s="941"/>
      <c r="LLX38" s="941"/>
      <c r="LLY38" s="941"/>
      <c r="LLZ38" s="266"/>
      <c r="LMA38" s="941"/>
      <c r="LMB38" s="941"/>
      <c r="LMC38" s="316"/>
      <c r="LMD38" s="316"/>
      <c r="LME38" s="941"/>
      <c r="LMF38" s="941"/>
      <c r="LMG38" s="941"/>
      <c r="LMH38" s="941"/>
      <c r="LMI38" s="266"/>
      <c r="LMJ38" s="941"/>
      <c r="LMK38" s="941"/>
      <c r="LML38" s="316"/>
      <c r="LMM38" s="316"/>
      <c r="LMN38" s="941"/>
      <c r="LMO38" s="941"/>
      <c r="LMP38" s="941"/>
      <c r="LMQ38" s="941"/>
      <c r="LMR38" s="266"/>
      <c r="LMS38" s="941"/>
      <c r="LMT38" s="941"/>
      <c r="LMU38" s="316"/>
      <c r="LMV38" s="316"/>
      <c r="LMW38" s="941"/>
      <c r="LMX38" s="941"/>
      <c r="LMY38" s="941"/>
      <c r="LMZ38" s="941"/>
      <c r="LNA38" s="266"/>
      <c r="LNB38" s="941"/>
      <c r="LNC38" s="941"/>
      <c r="LND38" s="316"/>
      <c r="LNE38" s="316"/>
      <c r="LNF38" s="941"/>
      <c r="LNG38" s="941"/>
      <c r="LNH38" s="941"/>
      <c r="LNI38" s="941"/>
      <c r="LNJ38" s="266"/>
      <c r="LNK38" s="941"/>
      <c r="LNL38" s="941"/>
      <c r="LNM38" s="316"/>
      <c r="LNN38" s="316"/>
      <c r="LNO38" s="941"/>
      <c r="LNP38" s="941"/>
      <c r="LNQ38" s="941"/>
      <c r="LNR38" s="941"/>
      <c r="LNS38" s="266"/>
      <c r="LNT38" s="941"/>
      <c r="LNU38" s="941"/>
      <c r="LNV38" s="316"/>
      <c r="LNW38" s="316"/>
      <c r="LNX38" s="941"/>
      <c r="LNY38" s="941"/>
      <c r="LNZ38" s="941"/>
      <c r="LOA38" s="941"/>
      <c r="LOB38" s="266"/>
      <c r="LOC38" s="941"/>
      <c r="LOD38" s="941"/>
      <c r="LOE38" s="316"/>
      <c r="LOF38" s="316"/>
      <c r="LOG38" s="941"/>
      <c r="LOH38" s="941"/>
      <c r="LOI38" s="941"/>
      <c r="LOJ38" s="941"/>
      <c r="LOK38" s="266"/>
      <c r="LOL38" s="941"/>
      <c r="LOM38" s="941"/>
      <c r="LON38" s="316"/>
      <c r="LOO38" s="316"/>
      <c r="LOP38" s="941"/>
      <c r="LOQ38" s="941"/>
      <c r="LOR38" s="941"/>
      <c r="LOS38" s="941"/>
      <c r="LOT38" s="266"/>
      <c r="LOU38" s="941"/>
      <c r="LOV38" s="941"/>
      <c r="LOW38" s="316"/>
      <c r="LOX38" s="316"/>
      <c r="LOY38" s="941"/>
      <c r="LOZ38" s="941"/>
      <c r="LPA38" s="941"/>
      <c r="LPB38" s="941"/>
      <c r="LPC38" s="266"/>
      <c r="LPD38" s="941"/>
      <c r="LPE38" s="941"/>
      <c r="LPF38" s="316"/>
      <c r="LPG38" s="316"/>
      <c r="LPH38" s="941"/>
      <c r="LPI38" s="941"/>
      <c r="LPJ38" s="941"/>
      <c r="LPK38" s="941"/>
      <c r="LPL38" s="266"/>
      <c r="LPM38" s="941"/>
      <c r="LPN38" s="941"/>
      <c r="LPO38" s="316"/>
      <c r="LPP38" s="316"/>
      <c r="LPQ38" s="941"/>
      <c r="LPR38" s="941"/>
      <c r="LPS38" s="941"/>
      <c r="LPT38" s="941"/>
      <c r="LPU38" s="266"/>
      <c r="LPV38" s="941"/>
      <c r="LPW38" s="941"/>
      <c r="LPX38" s="316"/>
      <c r="LPY38" s="316"/>
      <c r="LPZ38" s="941"/>
      <c r="LQA38" s="941"/>
      <c r="LQB38" s="941"/>
      <c r="LQC38" s="941"/>
      <c r="LQD38" s="266"/>
      <c r="LQE38" s="941"/>
      <c r="LQF38" s="941"/>
      <c r="LQG38" s="316"/>
      <c r="LQH38" s="316"/>
      <c r="LQI38" s="941"/>
      <c r="LQJ38" s="941"/>
      <c r="LQK38" s="941"/>
      <c r="LQL38" s="941"/>
      <c r="LQM38" s="266"/>
      <c r="LQN38" s="941"/>
      <c r="LQO38" s="941"/>
      <c r="LQP38" s="316"/>
      <c r="LQQ38" s="316"/>
      <c r="LQR38" s="941"/>
      <c r="LQS38" s="941"/>
      <c r="LQT38" s="941"/>
      <c r="LQU38" s="941"/>
      <c r="LQV38" s="266"/>
      <c r="LQW38" s="941"/>
      <c r="LQX38" s="941"/>
      <c r="LQY38" s="316"/>
      <c r="LQZ38" s="316"/>
      <c r="LRA38" s="941"/>
      <c r="LRB38" s="941"/>
      <c r="LRC38" s="941"/>
      <c r="LRD38" s="941"/>
      <c r="LRE38" s="266"/>
      <c r="LRF38" s="941"/>
      <c r="LRG38" s="941"/>
      <c r="LRH38" s="316"/>
      <c r="LRI38" s="316"/>
      <c r="LRJ38" s="941"/>
      <c r="LRK38" s="941"/>
      <c r="LRL38" s="941"/>
      <c r="LRM38" s="941"/>
      <c r="LRN38" s="266"/>
      <c r="LRO38" s="941"/>
      <c r="LRP38" s="941"/>
      <c r="LRQ38" s="316"/>
      <c r="LRR38" s="316"/>
      <c r="LRS38" s="941"/>
      <c r="LRT38" s="941"/>
      <c r="LRU38" s="941"/>
      <c r="LRV38" s="941"/>
      <c r="LRW38" s="266"/>
      <c r="LRX38" s="941"/>
      <c r="LRY38" s="941"/>
      <c r="LRZ38" s="316"/>
      <c r="LSA38" s="316"/>
      <c r="LSB38" s="941"/>
      <c r="LSC38" s="941"/>
      <c r="LSD38" s="941"/>
      <c r="LSE38" s="941"/>
      <c r="LSF38" s="266"/>
      <c r="LSG38" s="941"/>
      <c r="LSH38" s="941"/>
      <c r="LSI38" s="316"/>
      <c r="LSJ38" s="316"/>
      <c r="LSK38" s="941"/>
      <c r="LSL38" s="941"/>
      <c r="LSM38" s="941"/>
      <c r="LSN38" s="941"/>
      <c r="LSO38" s="266"/>
      <c r="LSP38" s="941"/>
      <c r="LSQ38" s="941"/>
      <c r="LSR38" s="316"/>
      <c r="LSS38" s="316"/>
      <c r="LST38" s="941"/>
      <c r="LSU38" s="941"/>
      <c r="LSV38" s="941"/>
      <c r="LSW38" s="941"/>
      <c r="LSX38" s="266"/>
      <c r="LSY38" s="941"/>
      <c r="LSZ38" s="941"/>
      <c r="LTA38" s="316"/>
      <c r="LTB38" s="316"/>
      <c r="LTC38" s="941"/>
      <c r="LTD38" s="941"/>
      <c r="LTE38" s="941"/>
      <c r="LTF38" s="941"/>
      <c r="LTG38" s="266"/>
      <c r="LTH38" s="941"/>
      <c r="LTI38" s="941"/>
      <c r="LTJ38" s="316"/>
      <c r="LTK38" s="316"/>
      <c r="LTL38" s="941"/>
      <c r="LTM38" s="941"/>
      <c r="LTN38" s="941"/>
      <c r="LTO38" s="941"/>
      <c r="LTP38" s="266"/>
      <c r="LTQ38" s="941"/>
      <c r="LTR38" s="941"/>
      <c r="LTS38" s="316"/>
      <c r="LTT38" s="316"/>
      <c r="LTU38" s="941"/>
      <c r="LTV38" s="941"/>
      <c r="LTW38" s="941"/>
      <c r="LTX38" s="941"/>
      <c r="LTY38" s="266"/>
      <c r="LTZ38" s="941"/>
      <c r="LUA38" s="941"/>
      <c r="LUB38" s="316"/>
      <c r="LUC38" s="316"/>
      <c r="LUD38" s="941"/>
      <c r="LUE38" s="941"/>
      <c r="LUF38" s="941"/>
      <c r="LUG38" s="941"/>
      <c r="LUH38" s="266"/>
      <c r="LUI38" s="941"/>
      <c r="LUJ38" s="941"/>
      <c r="LUK38" s="316"/>
      <c r="LUL38" s="316"/>
      <c r="LUM38" s="941"/>
      <c r="LUN38" s="941"/>
      <c r="LUO38" s="941"/>
      <c r="LUP38" s="941"/>
      <c r="LUQ38" s="266"/>
      <c r="LUR38" s="941"/>
      <c r="LUS38" s="941"/>
      <c r="LUT38" s="316"/>
      <c r="LUU38" s="316"/>
      <c r="LUV38" s="941"/>
      <c r="LUW38" s="941"/>
      <c r="LUX38" s="941"/>
      <c r="LUY38" s="941"/>
      <c r="LUZ38" s="266"/>
      <c r="LVA38" s="941"/>
      <c r="LVB38" s="941"/>
      <c r="LVC38" s="316"/>
      <c r="LVD38" s="316"/>
      <c r="LVE38" s="941"/>
      <c r="LVF38" s="941"/>
      <c r="LVG38" s="941"/>
      <c r="LVH38" s="941"/>
      <c r="LVI38" s="266"/>
      <c r="LVJ38" s="941"/>
      <c r="LVK38" s="941"/>
      <c r="LVL38" s="316"/>
      <c r="LVM38" s="316"/>
      <c r="LVN38" s="941"/>
      <c r="LVO38" s="941"/>
      <c r="LVP38" s="941"/>
      <c r="LVQ38" s="941"/>
      <c r="LVR38" s="266"/>
      <c r="LVS38" s="941"/>
      <c r="LVT38" s="941"/>
      <c r="LVU38" s="316"/>
      <c r="LVV38" s="316"/>
      <c r="LVW38" s="941"/>
      <c r="LVX38" s="941"/>
      <c r="LVY38" s="941"/>
      <c r="LVZ38" s="941"/>
      <c r="LWA38" s="266"/>
      <c r="LWB38" s="941"/>
      <c r="LWC38" s="941"/>
      <c r="LWD38" s="316"/>
      <c r="LWE38" s="316"/>
      <c r="LWF38" s="941"/>
      <c r="LWG38" s="941"/>
      <c r="LWH38" s="941"/>
      <c r="LWI38" s="941"/>
      <c r="LWJ38" s="266"/>
      <c r="LWK38" s="941"/>
      <c r="LWL38" s="941"/>
      <c r="LWM38" s="316"/>
      <c r="LWN38" s="316"/>
      <c r="LWO38" s="941"/>
      <c r="LWP38" s="941"/>
      <c r="LWQ38" s="941"/>
      <c r="LWR38" s="941"/>
      <c r="LWS38" s="266"/>
      <c r="LWT38" s="941"/>
      <c r="LWU38" s="941"/>
      <c r="LWV38" s="316"/>
      <c r="LWW38" s="316"/>
      <c r="LWX38" s="941"/>
      <c r="LWY38" s="941"/>
      <c r="LWZ38" s="941"/>
      <c r="LXA38" s="941"/>
      <c r="LXB38" s="266"/>
      <c r="LXC38" s="941"/>
      <c r="LXD38" s="941"/>
      <c r="LXE38" s="316"/>
      <c r="LXF38" s="316"/>
      <c r="LXG38" s="941"/>
      <c r="LXH38" s="941"/>
      <c r="LXI38" s="941"/>
      <c r="LXJ38" s="941"/>
      <c r="LXK38" s="266"/>
      <c r="LXL38" s="941"/>
      <c r="LXM38" s="941"/>
      <c r="LXN38" s="316"/>
      <c r="LXO38" s="316"/>
      <c r="LXP38" s="941"/>
      <c r="LXQ38" s="941"/>
      <c r="LXR38" s="941"/>
      <c r="LXS38" s="941"/>
      <c r="LXT38" s="266"/>
      <c r="LXU38" s="941"/>
      <c r="LXV38" s="941"/>
      <c r="LXW38" s="316"/>
      <c r="LXX38" s="316"/>
      <c r="LXY38" s="941"/>
      <c r="LXZ38" s="941"/>
      <c r="LYA38" s="941"/>
      <c r="LYB38" s="941"/>
      <c r="LYC38" s="266"/>
      <c r="LYD38" s="941"/>
      <c r="LYE38" s="941"/>
      <c r="LYF38" s="316"/>
      <c r="LYG38" s="316"/>
      <c r="LYH38" s="941"/>
      <c r="LYI38" s="941"/>
      <c r="LYJ38" s="941"/>
      <c r="LYK38" s="941"/>
      <c r="LYL38" s="266"/>
      <c r="LYM38" s="941"/>
      <c r="LYN38" s="941"/>
      <c r="LYO38" s="316"/>
      <c r="LYP38" s="316"/>
      <c r="LYQ38" s="941"/>
      <c r="LYR38" s="941"/>
      <c r="LYS38" s="941"/>
      <c r="LYT38" s="941"/>
      <c r="LYU38" s="266"/>
      <c r="LYV38" s="941"/>
      <c r="LYW38" s="941"/>
      <c r="LYX38" s="316"/>
      <c r="LYY38" s="316"/>
      <c r="LYZ38" s="941"/>
      <c r="LZA38" s="941"/>
      <c r="LZB38" s="941"/>
      <c r="LZC38" s="941"/>
      <c r="LZD38" s="266"/>
      <c r="LZE38" s="941"/>
      <c r="LZF38" s="941"/>
      <c r="LZG38" s="316"/>
      <c r="LZH38" s="316"/>
      <c r="LZI38" s="941"/>
      <c r="LZJ38" s="941"/>
      <c r="LZK38" s="941"/>
      <c r="LZL38" s="941"/>
      <c r="LZM38" s="266"/>
      <c r="LZN38" s="941"/>
      <c r="LZO38" s="941"/>
      <c r="LZP38" s="316"/>
      <c r="LZQ38" s="316"/>
      <c r="LZR38" s="941"/>
      <c r="LZS38" s="941"/>
      <c r="LZT38" s="941"/>
      <c r="LZU38" s="941"/>
      <c r="LZV38" s="266"/>
      <c r="LZW38" s="941"/>
      <c r="LZX38" s="941"/>
      <c r="LZY38" s="316"/>
      <c r="LZZ38" s="316"/>
      <c r="MAA38" s="941"/>
      <c r="MAB38" s="941"/>
      <c r="MAC38" s="941"/>
      <c r="MAD38" s="941"/>
      <c r="MAE38" s="266"/>
      <c r="MAF38" s="941"/>
      <c r="MAG38" s="941"/>
      <c r="MAH38" s="316"/>
      <c r="MAI38" s="316"/>
      <c r="MAJ38" s="941"/>
      <c r="MAK38" s="941"/>
      <c r="MAL38" s="941"/>
      <c r="MAM38" s="941"/>
      <c r="MAN38" s="266"/>
      <c r="MAO38" s="941"/>
      <c r="MAP38" s="941"/>
      <c r="MAQ38" s="316"/>
      <c r="MAR38" s="316"/>
      <c r="MAS38" s="941"/>
      <c r="MAT38" s="941"/>
      <c r="MAU38" s="941"/>
      <c r="MAV38" s="941"/>
      <c r="MAW38" s="266"/>
      <c r="MAX38" s="941"/>
      <c r="MAY38" s="941"/>
      <c r="MAZ38" s="316"/>
      <c r="MBA38" s="316"/>
      <c r="MBB38" s="941"/>
      <c r="MBC38" s="941"/>
      <c r="MBD38" s="941"/>
      <c r="MBE38" s="941"/>
      <c r="MBF38" s="266"/>
      <c r="MBG38" s="941"/>
      <c r="MBH38" s="941"/>
      <c r="MBI38" s="316"/>
      <c r="MBJ38" s="316"/>
      <c r="MBK38" s="941"/>
      <c r="MBL38" s="941"/>
      <c r="MBM38" s="941"/>
      <c r="MBN38" s="941"/>
      <c r="MBO38" s="266"/>
      <c r="MBP38" s="941"/>
      <c r="MBQ38" s="941"/>
      <c r="MBR38" s="316"/>
      <c r="MBS38" s="316"/>
      <c r="MBT38" s="941"/>
      <c r="MBU38" s="941"/>
      <c r="MBV38" s="941"/>
      <c r="MBW38" s="941"/>
      <c r="MBX38" s="266"/>
      <c r="MBY38" s="941"/>
      <c r="MBZ38" s="941"/>
      <c r="MCA38" s="316"/>
      <c r="MCB38" s="316"/>
      <c r="MCC38" s="941"/>
      <c r="MCD38" s="941"/>
      <c r="MCE38" s="941"/>
      <c r="MCF38" s="941"/>
      <c r="MCG38" s="266"/>
      <c r="MCH38" s="941"/>
      <c r="MCI38" s="941"/>
      <c r="MCJ38" s="316"/>
      <c r="MCK38" s="316"/>
      <c r="MCL38" s="941"/>
      <c r="MCM38" s="941"/>
      <c r="MCN38" s="941"/>
      <c r="MCO38" s="941"/>
      <c r="MCP38" s="266"/>
      <c r="MCQ38" s="941"/>
      <c r="MCR38" s="941"/>
      <c r="MCS38" s="316"/>
      <c r="MCT38" s="316"/>
      <c r="MCU38" s="941"/>
      <c r="MCV38" s="941"/>
      <c r="MCW38" s="941"/>
      <c r="MCX38" s="941"/>
      <c r="MCY38" s="266"/>
      <c r="MCZ38" s="941"/>
      <c r="MDA38" s="941"/>
      <c r="MDB38" s="316"/>
      <c r="MDC38" s="316"/>
      <c r="MDD38" s="941"/>
      <c r="MDE38" s="941"/>
      <c r="MDF38" s="941"/>
      <c r="MDG38" s="941"/>
      <c r="MDH38" s="266"/>
      <c r="MDI38" s="941"/>
      <c r="MDJ38" s="941"/>
      <c r="MDK38" s="316"/>
      <c r="MDL38" s="316"/>
      <c r="MDM38" s="941"/>
      <c r="MDN38" s="941"/>
      <c r="MDO38" s="941"/>
      <c r="MDP38" s="941"/>
      <c r="MDQ38" s="266"/>
      <c r="MDR38" s="941"/>
      <c r="MDS38" s="941"/>
      <c r="MDT38" s="316"/>
      <c r="MDU38" s="316"/>
      <c r="MDV38" s="941"/>
      <c r="MDW38" s="941"/>
      <c r="MDX38" s="941"/>
      <c r="MDY38" s="941"/>
      <c r="MDZ38" s="266"/>
      <c r="MEA38" s="941"/>
      <c r="MEB38" s="941"/>
      <c r="MEC38" s="316"/>
      <c r="MED38" s="316"/>
      <c r="MEE38" s="941"/>
      <c r="MEF38" s="941"/>
      <c r="MEG38" s="941"/>
      <c r="MEH38" s="941"/>
      <c r="MEI38" s="266"/>
      <c r="MEJ38" s="941"/>
      <c r="MEK38" s="941"/>
      <c r="MEL38" s="316"/>
      <c r="MEM38" s="316"/>
      <c r="MEN38" s="941"/>
      <c r="MEO38" s="941"/>
      <c r="MEP38" s="941"/>
      <c r="MEQ38" s="941"/>
      <c r="MER38" s="266"/>
      <c r="MES38" s="941"/>
      <c r="MET38" s="941"/>
      <c r="MEU38" s="316"/>
      <c r="MEV38" s="316"/>
      <c r="MEW38" s="941"/>
      <c r="MEX38" s="941"/>
      <c r="MEY38" s="941"/>
      <c r="MEZ38" s="941"/>
      <c r="MFA38" s="266"/>
      <c r="MFB38" s="941"/>
      <c r="MFC38" s="941"/>
      <c r="MFD38" s="316"/>
      <c r="MFE38" s="316"/>
      <c r="MFF38" s="941"/>
      <c r="MFG38" s="941"/>
      <c r="MFH38" s="941"/>
      <c r="MFI38" s="941"/>
      <c r="MFJ38" s="266"/>
      <c r="MFK38" s="941"/>
      <c r="MFL38" s="941"/>
      <c r="MFM38" s="316"/>
      <c r="MFN38" s="316"/>
      <c r="MFO38" s="941"/>
      <c r="MFP38" s="941"/>
      <c r="MFQ38" s="941"/>
      <c r="MFR38" s="941"/>
      <c r="MFS38" s="266"/>
      <c r="MFT38" s="941"/>
      <c r="MFU38" s="941"/>
      <c r="MFV38" s="316"/>
      <c r="MFW38" s="316"/>
      <c r="MFX38" s="941"/>
      <c r="MFY38" s="941"/>
      <c r="MFZ38" s="941"/>
      <c r="MGA38" s="941"/>
      <c r="MGB38" s="266"/>
      <c r="MGC38" s="941"/>
      <c r="MGD38" s="941"/>
      <c r="MGE38" s="316"/>
      <c r="MGF38" s="316"/>
      <c r="MGG38" s="941"/>
      <c r="MGH38" s="941"/>
      <c r="MGI38" s="941"/>
      <c r="MGJ38" s="941"/>
      <c r="MGK38" s="266"/>
      <c r="MGL38" s="941"/>
      <c r="MGM38" s="941"/>
      <c r="MGN38" s="316"/>
      <c r="MGO38" s="316"/>
      <c r="MGP38" s="941"/>
      <c r="MGQ38" s="941"/>
      <c r="MGR38" s="941"/>
      <c r="MGS38" s="941"/>
      <c r="MGT38" s="266"/>
      <c r="MGU38" s="941"/>
      <c r="MGV38" s="941"/>
      <c r="MGW38" s="316"/>
      <c r="MGX38" s="316"/>
      <c r="MGY38" s="941"/>
      <c r="MGZ38" s="941"/>
      <c r="MHA38" s="941"/>
      <c r="MHB38" s="941"/>
      <c r="MHC38" s="266"/>
      <c r="MHD38" s="941"/>
      <c r="MHE38" s="941"/>
      <c r="MHF38" s="316"/>
      <c r="MHG38" s="316"/>
      <c r="MHH38" s="941"/>
      <c r="MHI38" s="941"/>
      <c r="MHJ38" s="941"/>
      <c r="MHK38" s="941"/>
      <c r="MHL38" s="266"/>
      <c r="MHM38" s="941"/>
      <c r="MHN38" s="941"/>
      <c r="MHO38" s="316"/>
      <c r="MHP38" s="316"/>
      <c r="MHQ38" s="941"/>
      <c r="MHR38" s="941"/>
      <c r="MHS38" s="941"/>
      <c r="MHT38" s="941"/>
      <c r="MHU38" s="266"/>
      <c r="MHV38" s="941"/>
      <c r="MHW38" s="941"/>
      <c r="MHX38" s="316"/>
      <c r="MHY38" s="316"/>
      <c r="MHZ38" s="941"/>
      <c r="MIA38" s="941"/>
      <c r="MIB38" s="941"/>
      <c r="MIC38" s="941"/>
      <c r="MID38" s="266"/>
      <c r="MIE38" s="941"/>
      <c r="MIF38" s="941"/>
      <c r="MIG38" s="316"/>
      <c r="MIH38" s="316"/>
      <c r="MII38" s="941"/>
      <c r="MIJ38" s="941"/>
      <c r="MIK38" s="941"/>
      <c r="MIL38" s="941"/>
      <c r="MIM38" s="266"/>
      <c r="MIN38" s="941"/>
      <c r="MIO38" s="941"/>
      <c r="MIP38" s="316"/>
      <c r="MIQ38" s="316"/>
      <c r="MIR38" s="941"/>
      <c r="MIS38" s="941"/>
      <c r="MIT38" s="941"/>
      <c r="MIU38" s="941"/>
      <c r="MIV38" s="266"/>
      <c r="MIW38" s="941"/>
      <c r="MIX38" s="941"/>
      <c r="MIY38" s="316"/>
      <c r="MIZ38" s="316"/>
      <c r="MJA38" s="941"/>
      <c r="MJB38" s="941"/>
      <c r="MJC38" s="941"/>
      <c r="MJD38" s="941"/>
      <c r="MJE38" s="266"/>
      <c r="MJF38" s="941"/>
      <c r="MJG38" s="941"/>
      <c r="MJH38" s="316"/>
      <c r="MJI38" s="316"/>
      <c r="MJJ38" s="941"/>
      <c r="MJK38" s="941"/>
      <c r="MJL38" s="941"/>
      <c r="MJM38" s="941"/>
      <c r="MJN38" s="266"/>
      <c r="MJO38" s="941"/>
      <c r="MJP38" s="941"/>
      <c r="MJQ38" s="316"/>
      <c r="MJR38" s="316"/>
      <c r="MJS38" s="941"/>
      <c r="MJT38" s="941"/>
      <c r="MJU38" s="941"/>
      <c r="MJV38" s="941"/>
      <c r="MJW38" s="266"/>
      <c r="MJX38" s="941"/>
      <c r="MJY38" s="941"/>
      <c r="MJZ38" s="316"/>
      <c r="MKA38" s="316"/>
      <c r="MKB38" s="941"/>
      <c r="MKC38" s="941"/>
      <c r="MKD38" s="941"/>
      <c r="MKE38" s="941"/>
      <c r="MKF38" s="266"/>
      <c r="MKG38" s="941"/>
      <c r="MKH38" s="941"/>
      <c r="MKI38" s="316"/>
      <c r="MKJ38" s="316"/>
      <c r="MKK38" s="941"/>
      <c r="MKL38" s="941"/>
      <c r="MKM38" s="941"/>
      <c r="MKN38" s="941"/>
      <c r="MKO38" s="266"/>
      <c r="MKP38" s="941"/>
      <c r="MKQ38" s="941"/>
      <c r="MKR38" s="316"/>
      <c r="MKS38" s="316"/>
      <c r="MKT38" s="941"/>
      <c r="MKU38" s="941"/>
      <c r="MKV38" s="941"/>
      <c r="MKW38" s="941"/>
      <c r="MKX38" s="266"/>
      <c r="MKY38" s="941"/>
      <c r="MKZ38" s="941"/>
      <c r="MLA38" s="316"/>
      <c r="MLB38" s="316"/>
      <c r="MLC38" s="941"/>
      <c r="MLD38" s="941"/>
      <c r="MLE38" s="941"/>
      <c r="MLF38" s="941"/>
      <c r="MLG38" s="266"/>
      <c r="MLH38" s="941"/>
      <c r="MLI38" s="941"/>
      <c r="MLJ38" s="316"/>
      <c r="MLK38" s="316"/>
      <c r="MLL38" s="941"/>
      <c r="MLM38" s="941"/>
      <c r="MLN38" s="941"/>
      <c r="MLO38" s="941"/>
      <c r="MLP38" s="266"/>
      <c r="MLQ38" s="941"/>
      <c r="MLR38" s="941"/>
      <c r="MLS38" s="316"/>
      <c r="MLT38" s="316"/>
      <c r="MLU38" s="941"/>
      <c r="MLV38" s="941"/>
      <c r="MLW38" s="941"/>
      <c r="MLX38" s="941"/>
      <c r="MLY38" s="266"/>
      <c r="MLZ38" s="941"/>
      <c r="MMA38" s="941"/>
      <c r="MMB38" s="316"/>
      <c r="MMC38" s="316"/>
      <c r="MMD38" s="941"/>
      <c r="MME38" s="941"/>
      <c r="MMF38" s="941"/>
      <c r="MMG38" s="941"/>
      <c r="MMH38" s="266"/>
      <c r="MMI38" s="941"/>
      <c r="MMJ38" s="941"/>
      <c r="MMK38" s="316"/>
      <c r="MML38" s="316"/>
      <c r="MMM38" s="941"/>
      <c r="MMN38" s="941"/>
      <c r="MMO38" s="941"/>
      <c r="MMP38" s="941"/>
      <c r="MMQ38" s="266"/>
      <c r="MMR38" s="941"/>
      <c r="MMS38" s="941"/>
      <c r="MMT38" s="316"/>
      <c r="MMU38" s="316"/>
      <c r="MMV38" s="941"/>
      <c r="MMW38" s="941"/>
      <c r="MMX38" s="941"/>
      <c r="MMY38" s="941"/>
      <c r="MMZ38" s="266"/>
      <c r="MNA38" s="941"/>
      <c r="MNB38" s="941"/>
      <c r="MNC38" s="316"/>
      <c r="MND38" s="316"/>
      <c r="MNE38" s="941"/>
      <c r="MNF38" s="941"/>
      <c r="MNG38" s="941"/>
      <c r="MNH38" s="941"/>
      <c r="MNI38" s="266"/>
      <c r="MNJ38" s="941"/>
      <c r="MNK38" s="941"/>
      <c r="MNL38" s="316"/>
      <c r="MNM38" s="316"/>
      <c r="MNN38" s="941"/>
      <c r="MNO38" s="941"/>
      <c r="MNP38" s="941"/>
      <c r="MNQ38" s="941"/>
      <c r="MNR38" s="266"/>
      <c r="MNS38" s="941"/>
      <c r="MNT38" s="941"/>
      <c r="MNU38" s="316"/>
      <c r="MNV38" s="316"/>
      <c r="MNW38" s="941"/>
      <c r="MNX38" s="941"/>
      <c r="MNY38" s="941"/>
      <c r="MNZ38" s="941"/>
      <c r="MOA38" s="266"/>
      <c r="MOB38" s="941"/>
      <c r="MOC38" s="941"/>
      <c r="MOD38" s="316"/>
      <c r="MOE38" s="316"/>
      <c r="MOF38" s="941"/>
      <c r="MOG38" s="941"/>
      <c r="MOH38" s="941"/>
      <c r="MOI38" s="941"/>
      <c r="MOJ38" s="266"/>
      <c r="MOK38" s="941"/>
      <c r="MOL38" s="941"/>
      <c r="MOM38" s="316"/>
      <c r="MON38" s="316"/>
      <c r="MOO38" s="941"/>
      <c r="MOP38" s="941"/>
      <c r="MOQ38" s="941"/>
      <c r="MOR38" s="941"/>
      <c r="MOS38" s="266"/>
      <c r="MOT38" s="941"/>
      <c r="MOU38" s="941"/>
      <c r="MOV38" s="316"/>
      <c r="MOW38" s="316"/>
      <c r="MOX38" s="941"/>
      <c r="MOY38" s="941"/>
      <c r="MOZ38" s="941"/>
      <c r="MPA38" s="941"/>
      <c r="MPB38" s="266"/>
      <c r="MPC38" s="941"/>
      <c r="MPD38" s="941"/>
      <c r="MPE38" s="316"/>
      <c r="MPF38" s="316"/>
      <c r="MPG38" s="941"/>
      <c r="MPH38" s="941"/>
      <c r="MPI38" s="941"/>
      <c r="MPJ38" s="941"/>
      <c r="MPK38" s="266"/>
      <c r="MPL38" s="941"/>
      <c r="MPM38" s="941"/>
      <c r="MPN38" s="316"/>
      <c r="MPO38" s="316"/>
      <c r="MPP38" s="941"/>
      <c r="MPQ38" s="941"/>
      <c r="MPR38" s="941"/>
      <c r="MPS38" s="941"/>
      <c r="MPT38" s="266"/>
      <c r="MPU38" s="941"/>
      <c r="MPV38" s="941"/>
      <c r="MPW38" s="316"/>
      <c r="MPX38" s="316"/>
      <c r="MPY38" s="941"/>
      <c r="MPZ38" s="941"/>
      <c r="MQA38" s="941"/>
      <c r="MQB38" s="941"/>
      <c r="MQC38" s="266"/>
      <c r="MQD38" s="941"/>
      <c r="MQE38" s="941"/>
      <c r="MQF38" s="316"/>
      <c r="MQG38" s="316"/>
      <c r="MQH38" s="941"/>
      <c r="MQI38" s="941"/>
      <c r="MQJ38" s="941"/>
      <c r="MQK38" s="941"/>
      <c r="MQL38" s="266"/>
      <c r="MQM38" s="941"/>
      <c r="MQN38" s="941"/>
      <c r="MQO38" s="316"/>
      <c r="MQP38" s="316"/>
      <c r="MQQ38" s="941"/>
      <c r="MQR38" s="941"/>
      <c r="MQS38" s="941"/>
      <c r="MQT38" s="941"/>
      <c r="MQU38" s="266"/>
      <c r="MQV38" s="941"/>
      <c r="MQW38" s="941"/>
      <c r="MQX38" s="316"/>
      <c r="MQY38" s="316"/>
      <c r="MQZ38" s="941"/>
      <c r="MRA38" s="941"/>
      <c r="MRB38" s="941"/>
      <c r="MRC38" s="941"/>
      <c r="MRD38" s="266"/>
      <c r="MRE38" s="941"/>
      <c r="MRF38" s="941"/>
      <c r="MRG38" s="316"/>
      <c r="MRH38" s="316"/>
      <c r="MRI38" s="941"/>
      <c r="MRJ38" s="941"/>
      <c r="MRK38" s="941"/>
      <c r="MRL38" s="941"/>
      <c r="MRM38" s="266"/>
      <c r="MRN38" s="941"/>
      <c r="MRO38" s="941"/>
      <c r="MRP38" s="316"/>
      <c r="MRQ38" s="316"/>
      <c r="MRR38" s="941"/>
      <c r="MRS38" s="941"/>
      <c r="MRT38" s="941"/>
      <c r="MRU38" s="941"/>
      <c r="MRV38" s="266"/>
      <c r="MRW38" s="941"/>
      <c r="MRX38" s="941"/>
      <c r="MRY38" s="316"/>
      <c r="MRZ38" s="316"/>
      <c r="MSA38" s="941"/>
      <c r="MSB38" s="941"/>
      <c r="MSC38" s="941"/>
      <c r="MSD38" s="941"/>
      <c r="MSE38" s="266"/>
      <c r="MSF38" s="941"/>
      <c r="MSG38" s="941"/>
      <c r="MSH38" s="316"/>
      <c r="MSI38" s="316"/>
      <c r="MSJ38" s="941"/>
      <c r="MSK38" s="941"/>
      <c r="MSL38" s="941"/>
      <c r="MSM38" s="941"/>
      <c r="MSN38" s="266"/>
      <c r="MSO38" s="941"/>
      <c r="MSP38" s="941"/>
      <c r="MSQ38" s="316"/>
      <c r="MSR38" s="316"/>
      <c r="MSS38" s="941"/>
      <c r="MST38" s="941"/>
      <c r="MSU38" s="941"/>
      <c r="MSV38" s="941"/>
      <c r="MSW38" s="266"/>
      <c r="MSX38" s="941"/>
      <c r="MSY38" s="941"/>
      <c r="MSZ38" s="316"/>
      <c r="MTA38" s="316"/>
      <c r="MTB38" s="941"/>
      <c r="MTC38" s="941"/>
      <c r="MTD38" s="941"/>
      <c r="MTE38" s="941"/>
      <c r="MTF38" s="266"/>
      <c r="MTG38" s="941"/>
      <c r="MTH38" s="941"/>
      <c r="MTI38" s="316"/>
      <c r="MTJ38" s="316"/>
      <c r="MTK38" s="941"/>
      <c r="MTL38" s="941"/>
      <c r="MTM38" s="941"/>
      <c r="MTN38" s="941"/>
      <c r="MTO38" s="266"/>
      <c r="MTP38" s="941"/>
      <c r="MTQ38" s="941"/>
      <c r="MTR38" s="316"/>
      <c r="MTS38" s="316"/>
      <c r="MTT38" s="941"/>
      <c r="MTU38" s="941"/>
      <c r="MTV38" s="941"/>
      <c r="MTW38" s="941"/>
      <c r="MTX38" s="266"/>
      <c r="MTY38" s="941"/>
      <c r="MTZ38" s="941"/>
      <c r="MUA38" s="316"/>
      <c r="MUB38" s="316"/>
      <c r="MUC38" s="941"/>
      <c r="MUD38" s="941"/>
      <c r="MUE38" s="941"/>
      <c r="MUF38" s="941"/>
      <c r="MUG38" s="266"/>
      <c r="MUH38" s="941"/>
      <c r="MUI38" s="941"/>
      <c r="MUJ38" s="316"/>
      <c r="MUK38" s="316"/>
      <c r="MUL38" s="941"/>
      <c r="MUM38" s="941"/>
      <c r="MUN38" s="941"/>
      <c r="MUO38" s="941"/>
      <c r="MUP38" s="266"/>
      <c r="MUQ38" s="941"/>
      <c r="MUR38" s="941"/>
      <c r="MUS38" s="316"/>
      <c r="MUT38" s="316"/>
      <c r="MUU38" s="941"/>
      <c r="MUV38" s="941"/>
      <c r="MUW38" s="941"/>
      <c r="MUX38" s="941"/>
      <c r="MUY38" s="266"/>
      <c r="MUZ38" s="941"/>
      <c r="MVA38" s="941"/>
      <c r="MVB38" s="316"/>
      <c r="MVC38" s="316"/>
      <c r="MVD38" s="941"/>
      <c r="MVE38" s="941"/>
      <c r="MVF38" s="941"/>
      <c r="MVG38" s="941"/>
      <c r="MVH38" s="266"/>
      <c r="MVI38" s="941"/>
      <c r="MVJ38" s="941"/>
      <c r="MVK38" s="316"/>
      <c r="MVL38" s="316"/>
      <c r="MVM38" s="941"/>
      <c r="MVN38" s="941"/>
      <c r="MVO38" s="941"/>
      <c r="MVP38" s="941"/>
      <c r="MVQ38" s="266"/>
      <c r="MVR38" s="941"/>
      <c r="MVS38" s="941"/>
      <c r="MVT38" s="316"/>
      <c r="MVU38" s="316"/>
      <c r="MVV38" s="941"/>
      <c r="MVW38" s="941"/>
      <c r="MVX38" s="941"/>
      <c r="MVY38" s="941"/>
      <c r="MVZ38" s="266"/>
      <c r="MWA38" s="941"/>
      <c r="MWB38" s="941"/>
      <c r="MWC38" s="316"/>
      <c r="MWD38" s="316"/>
      <c r="MWE38" s="941"/>
      <c r="MWF38" s="941"/>
      <c r="MWG38" s="941"/>
      <c r="MWH38" s="941"/>
      <c r="MWI38" s="266"/>
      <c r="MWJ38" s="941"/>
      <c r="MWK38" s="941"/>
      <c r="MWL38" s="316"/>
      <c r="MWM38" s="316"/>
      <c r="MWN38" s="941"/>
      <c r="MWO38" s="941"/>
      <c r="MWP38" s="941"/>
      <c r="MWQ38" s="941"/>
      <c r="MWR38" s="266"/>
      <c r="MWS38" s="941"/>
      <c r="MWT38" s="941"/>
      <c r="MWU38" s="316"/>
      <c r="MWV38" s="316"/>
      <c r="MWW38" s="941"/>
      <c r="MWX38" s="941"/>
      <c r="MWY38" s="941"/>
      <c r="MWZ38" s="941"/>
      <c r="MXA38" s="266"/>
      <c r="MXB38" s="941"/>
      <c r="MXC38" s="941"/>
      <c r="MXD38" s="316"/>
      <c r="MXE38" s="316"/>
      <c r="MXF38" s="941"/>
      <c r="MXG38" s="941"/>
      <c r="MXH38" s="941"/>
      <c r="MXI38" s="941"/>
      <c r="MXJ38" s="266"/>
      <c r="MXK38" s="941"/>
      <c r="MXL38" s="941"/>
      <c r="MXM38" s="316"/>
      <c r="MXN38" s="316"/>
      <c r="MXO38" s="941"/>
      <c r="MXP38" s="941"/>
      <c r="MXQ38" s="941"/>
      <c r="MXR38" s="941"/>
      <c r="MXS38" s="266"/>
      <c r="MXT38" s="941"/>
      <c r="MXU38" s="941"/>
      <c r="MXV38" s="316"/>
      <c r="MXW38" s="316"/>
      <c r="MXX38" s="941"/>
      <c r="MXY38" s="941"/>
      <c r="MXZ38" s="941"/>
      <c r="MYA38" s="941"/>
      <c r="MYB38" s="266"/>
      <c r="MYC38" s="941"/>
      <c r="MYD38" s="941"/>
      <c r="MYE38" s="316"/>
      <c r="MYF38" s="316"/>
      <c r="MYG38" s="941"/>
      <c r="MYH38" s="941"/>
      <c r="MYI38" s="941"/>
      <c r="MYJ38" s="941"/>
      <c r="MYK38" s="266"/>
      <c r="MYL38" s="941"/>
      <c r="MYM38" s="941"/>
      <c r="MYN38" s="316"/>
      <c r="MYO38" s="316"/>
      <c r="MYP38" s="941"/>
      <c r="MYQ38" s="941"/>
      <c r="MYR38" s="941"/>
      <c r="MYS38" s="941"/>
      <c r="MYT38" s="266"/>
      <c r="MYU38" s="941"/>
      <c r="MYV38" s="941"/>
      <c r="MYW38" s="316"/>
      <c r="MYX38" s="316"/>
      <c r="MYY38" s="941"/>
      <c r="MYZ38" s="941"/>
      <c r="MZA38" s="941"/>
      <c r="MZB38" s="941"/>
      <c r="MZC38" s="266"/>
      <c r="MZD38" s="941"/>
      <c r="MZE38" s="941"/>
      <c r="MZF38" s="316"/>
      <c r="MZG38" s="316"/>
      <c r="MZH38" s="941"/>
      <c r="MZI38" s="941"/>
      <c r="MZJ38" s="941"/>
      <c r="MZK38" s="941"/>
      <c r="MZL38" s="266"/>
      <c r="MZM38" s="941"/>
      <c r="MZN38" s="941"/>
      <c r="MZO38" s="316"/>
      <c r="MZP38" s="316"/>
      <c r="MZQ38" s="941"/>
      <c r="MZR38" s="941"/>
      <c r="MZS38" s="941"/>
      <c r="MZT38" s="941"/>
      <c r="MZU38" s="266"/>
      <c r="MZV38" s="941"/>
      <c r="MZW38" s="941"/>
      <c r="MZX38" s="316"/>
      <c r="MZY38" s="316"/>
      <c r="MZZ38" s="941"/>
      <c r="NAA38" s="941"/>
      <c r="NAB38" s="941"/>
      <c r="NAC38" s="941"/>
      <c r="NAD38" s="266"/>
      <c r="NAE38" s="941"/>
      <c r="NAF38" s="941"/>
      <c r="NAG38" s="316"/>
      <c r="NAH38" s="316"/>
      <c r="NAI38" s="941"/>
      <c r="NAJ38" s="941"/>
      <c r="NAK38" s="941"/>
      <c r="NAL38" s="941"/>
      <c r="NAM38" s="266"/>
      <c r="NAN38" s="941"/>
      <c r="NAO38" s="941"/>
      <c r="NAP38" s="316"/>
      <c r="NAQ38" s="316"/>
      <c r="NAR38" s="941"/>
      <c r="NAS38" s="941"/>
      <c r="NAT38" s="941"/>
      <c r="NAU38" s="941"/>
      <c r="NAV38" s="266"/>
      <c r="NAW38" s="941"/>
      <c r="NAX38" s="941"/>
      <c r="NAY38" s="316"/>
      <c r="NAZ38" s="316"/>
      <c r="NBA38" s="941"/>
      <c r="NBB38" s="941"/>
      <c r="NBC38" s="941"/>
      <c r="NBD38" s="941"/>
      <c r="NBE38" s="266"/>
      <c r="NBF38" s="941"/>
      <c r="NBG38" s="941"/>
      <c r="NBH38" s="316"/>
      <c r="NBI38" s="316"/>
      <c r="NBJ38" s="941"/>
      <c r="NBK38" s="941"/>
      <c r="NBL38" s="941"/>
      <c r="NBM38" s="941"/>
      <c r="NBN38" s="266"/>
      <c r="NBO38" s="941"/>
      <c r="NBP38" s="941"/>
      <c r="NBQ38" s="316"/>
      <c r="NBR38" s="316"/>
      <c r="NBS38" s="941"/>
      <c r="NBT38" s="941"/>
      <c r="NBU38" s="941"/>
      <c r="NBV38" s="941"/>
      <c r="NBW38" s="266"/>
      <c r="NBX38" s="941"/>
      <c r="NBY38" s="941"/>
      <c r="NBZ38" s="316"/>
      <c r="NCA38" s="316"/>
      <c r="NCB38" s="941"/>
      <c r="NCC38" s="941"/>
      <c r="NCD38" s="941"/>
      <c r="NCE38" s="941"/>
      <c r="NCF38" s="266"/>
      <c r="NCG38" s="941"/>
      <c r="NCH38" s="941"/>
      <c r="NCI38" s="316"/>
      <c r="NCJ38" s="316"/>
      <c r="NCK38" s="941"/>
      <c r="NCL38" s="941"/>
      <c r="NCM38" s="941"/>
      <c r="NCN38" s="941"/>
      <c r="NCO38" s="266"/>
      <c r="NCP38" s="941"/>
      <c r="NCQ38" s="941"/>
      <c r="NCR38" s="316"/>
      <c r="NCS38" s="316"/>
      <c r="NCT38" s="941"/>
      <c r="NCU38" s="941"/>
      <c r="NCV38" s="941"/>
      <c r="NCW38" s="941"/>
      <c r="NCX38" s="266"/>
      <c r="NCY38" s="941"/>
      <c r="NCZ38" s="941"/>
      <c r="NDA38" s="316"/>
      <c r="NDB38" s="316"/>
      <c r="NDC38" s="941"/>
      <c r="NDD38" s="941"/>
      <c r="NDE38" s="941"/>
      <c r="NDF38" s="941"/>
      <c r="NDG38" s="266"/>
      <c r="NDH38" s="941"/>
      <c r="NDI38" s="941"/>
      <c r="NDJ38" s="316"/>
      <c r="NDK38" s="316"/>
      <c r="NDL38" s="941"/>
      <c r="NDM38" s="941"/>
      <c r="NDN38" s="941"/>
      <c r="NDO38" s="941"/>
      <c r="NDP38" s="266"/>
      <c r="NDQ38" s="941"/>
      <c r="NDR38" s="941"/>
      <c r="NDS38" s="316"/>
      <c r="NDT38" s="316"/>
      <c r="NDU38" s="941"/>
      <c r="NDV38" s="941"/>
      <c r="NDW38" s="941"/>
      <c r="NDX38" s="941"/>
      <c r="NDY38" s="266"/>
      <c r="NDZ38" s="941"/>
      <c r="NEA38" s="941"/>
      <c r="NEB38" s="316"/>
      <c r="NEC38" s="316"/>
      <c r="NED38" s="941"/>
      <c r="NEE38" s="941"/>
      <c r="NEF38" s="941"/>
      <c r="NEG38" s="941"/>
      <c r="NEH38" s="266"/>
      <c r="NEI38" s="941"/>
      <c r="NEJ38" s="941"/>
      <c r="NEK38" s="316"/>
      <c r="NEL38" s="316"/>
      <c r="NEM38" s="941"/>
      <c r="NEN38" s="941"/>
      <c r="NEO38" s="941"/>
      <c r="NEP38" s="941"/>
      <c r="NEQ38" s="266"/>
      <c r="NER38" s="941"/>
      <c r="NES38" s="941"/>
      <c r="NET38" s="316"/>
      <c r="NEU38" s="316"/>
      <c r="NEV38" s="941"/>
      <c r="NEW38" s="941"/>
      <c r="NEX38" s="941"/>
      <c r="NEY38" s="941"/>
      <c r="NEZ38" s="266"/>
      <c r="NFA38" s="941"/>
      <c r="NFB38" s="941"/>
      <c r="NFC38" s="316"/>
      <c r="NFD38" s="316"/>
      <c r="NFE38" s="941"/>
      <c r="NFF38" s="941"/>
      <c r="NFG38" s="941"/>
      <c r="NFH38" s="941"/>
      <c r="NFI38" s="266"/>
      <c r="NFJ38" s="941"/>
      <c r="NFK38" s="941"/>
      <c r="NFL38" s="316"/>
      <c r="NFM38" s="316"/>
      <c r="NFN38" s="941"/>
      <c r="NFO38" s="941"/>
      <c r="NFP38" s="941"/>
      <c r="NFQ38" s="941"/>
      <c r="NFR38" s="266"/>
      <c r="NFS38" s="941"/>
      <c r="NFT38" s="941"/>
      <c r="NFU38" s="316"/>
      <c r="NFV38" s="316"/>
      <c r="NFW38" s="941"/>
      <c r="NFX38" s="941"/>
      <c r="NFY38" s="941"/>
      <c r="NFZ38" s="941"/>
      <c r="NGA38" s="266"/>
      <c r="NGB38" s="941"/>
      <c r="NGC38" s="941"/>
      <c r="NGD38" s="316"/>
      <c r="NGE38" s="316"/>
      <c r="NGF38" s="941"/>
      <c r="NGG38" s="941"/>
      <c r="NGH38" s="941"/>
      <c r="NGI38" s="941"/>
      <c r="NGJ38" s="266"/>
      <c r="NGK38" s="941"/>
      <c r="NGL38" s="941"/>
      <c r="NGM38" s="316"/>
      <c r="NGN38" s="316"/>
      <c r="NGO38" s="941"/>
      <c r="NGP38" s="941"/>
      <c r="NGQ38" s="941"/>
      <c r="NGR38" s="941"/>
      <c r="NGS38" s="266"/>
      <c r="NGT38" s="941"/>
      <c r="NGU38" s="941"/>
      <c r="NGV38" s="316"/>
      <c r="NGW38" s="316"/>
      <c r="NGX38" s="941"/>
      <c r="NGY38" s="941"/>
      <c r="NGZ38" s="941"/>
      <c r="NHA38" s="941"/>
      <c r="NHB38" s="266"/>
      <c r="NHC38" s="941"/>
      <c r="NHD38" s="941"/>
      <c r="NHE38" s="316"/>
      <c r="NHF38" s="316"/>
      <c r="NHG38" s="941"/>
      <c r="NHH38" s="941"/>
      <c r="NHI38" s="941"/>
      <c r="NHJ38" s="941"/>
      <c r="NHK38" s="266"/>
      <c r="NHL38" s="941"/>
      <c r="NHM38" s="941"/>
      <c r="NHN38" s="316"/>
      <c r="NHO38" s="316"/>
      <c r="NHP38" s="941"/>
      <c r="NHQ38" s="941"/>
      <c r="NHR38" s="941"/>
      <c r="NHS38" s="941"/>
      <c r="NHT38" s="266"/>
      <c r="NHU38" s="941"/>
      <c r="NHV38" s="941"/>
      <c r="NHW38" s="316"/>
      <c r="NHX38" s="316"/>
      <c r="NHY38" s="941"/>
      <c r="NHZ38" s="941"/>
      <c r="NIA38" s="941"/>
      <c r="NIB38" s="941"/>
      <c r="NIC38" s="266"/>
      <c r="NID38" s="941"/>
      <c r="NIE38" s="941"/>
      <c r="NIF38" s="316"/>
      <c r="NIG38" s="316"/>
      <c r="NIH38" s="941"/>
      <c r="NII38" s="941"/>
      <c r="NIJ38" s="941"/>
      <c r="NIK38" s="941"/>
      <c r="NIL38" s="266"/>
      <c r="NIM38" s="941"/>
      <c r="NIN38" s="941"/>
      <c r="NIO38" s="316"/>
      <c r="NIP38" s="316"/>
      <c r="NIQ38" s="941"/>
      <c r="NIR38" s="941"/>
      <c r="NIS38" s="941"/>
      <c r="NIT38" s="941"/>
      <c r="NIU38" s="266"/>
      <c r="NIV38" s="941"/>
      <c r="NIW38" s="941"/>
      <c r="NIX38" s="316"/>
      <c r="NIY38" s="316"/>
      <c r="NIZ38" s="941"/>
      <c r="NJA38" s="941"/>
      <c r="NJB38" s="941"/>
      <c r="NJC38" s="941"/>
      <c r="NJD38" s="266"/>
      <c r="NJE38" s="941"/>
      <c r="NJF38" s="941"/>
      <c r="NJG38" s="316"/>
      <c r="NJH38" s="316"/>
      <c r="NJI38" s="941"/>
      <c r="NJJ38" s="941"/>
      <c r="NJK38" s="941"/>
      <c r="NJL38" s="941"/>
      <c r="NJM38" s="266"/>
      <c r="NJN38" s="941"/>
      <c r="NJO38" s="941"/>
      <c r="NJP38" s="316"/>
      <c r="NJQ38" s="316"/>
      <c r="NJR38" s="941"/>
      <c r="NJS38" s="941"/>
      <c r="NJT38" s="941"/>
      <c r="NJU38" s="941"/>
      <c r="NJV38" s="266"/>
      <c r="NJW38" s="941"/>
      <c r="NJX38" s="941"/>
      <c r="NJY38" s="316"/>
      <c r="NJZ38" s="316"/>
      <c r="NKA38" s="941"/>
      <c r="NKB38" s="941"/>
      <c r="NKC38" s="941"/>
      <c r="NKD38" s="941"/>
      <c r="NKE38" s="266"/>
      <c r="NKF38" s="941"/>
      <c r="NKG38" s="941"/>
      <c r="NKH38" s="316"/>
      <c r="NKI38" s="316"/>
      <c r="NKJ38" s="941"/>
      <c r="NKK38" s="941"/>
      <c r="NKL38" s="941"/>
      <c r="NKM38" s="941"/>
      <c r="NKN38" s="266"/>
      <c r="NKO38" s="941"/>
      <c r="NKP38" s="941"/>
      <c r="NKQ38" s="316"/>
      <c r="NKR38" s="316"/>
      <c r="NKS38" s="941"/>
      <c r="NKT38" s="941"/>
      <c r="NKU38" s="941"/>
      <c r="NKV38" s="941"/>
      <c r="NKW38" s="266"/>
      <c r="NKX38" s="941"/>
      <c r="NKY38" s="941"/>
      <c r="NKZ38" s="316"/>
      <c r="NLA38" s="316"/>
      <c r="NLB38" s="941"/>
      <c r="NLC38" s="941"/>
      <c r="NLD38" s="941"/>
      <c r="NLE38" s="941"/>
      <c r="NLF38" s="266"/>
      <c r="NLG38" s="941"/>
      <c r="NLH38" s="941"/>
      <c r="NLI38" s="316"/>
      <c r="NLJ38" s="316"/>
      <c r="NLK38" s="941"/>
      <c r="NLL38" s="941"/>
      <c r="NLM38" s="941"/>
      <c r="NLN38" s="941"/>
      <c r="NLO38" s="266"/>
      <c r="NLP38" s="941"/>
      <c r="NLQ38" s="941"/>
      <c r="NLR38" s="316"/>
      <c r="NLS38" s="316"/>
      <c r="NLT38" s="941"/>
      <c r="NLU38" s="941"/>
      <c r="NLV38" s="941"/>
      <c r="NLW38" s="941"/>
      <c r="NLX38" s="266"/>
      <c r="NLY38" s="941"/>
      <c r="NLZ38" s="941"/>
      <c r="NMA38" s="316"/>
      <c r="NMB38" s="316"/>
      <c r="NMC38" s="941"/>
      <c r="NMD38" s="941"/>
      <c r="NME38" s="941"/>
      <c r="NMF38" s="941"/>
      <c r="NMG38" s="266"/>
      <c r="NMH38" s="941"/>
      <c r="NMI38" s="941"/>
      <c r="NMJ38" s="316"/>
      <c r="NMK38" s="316"/>
      <c r="NML38" s="941"/>
      <c r="NMM38" s="941"/>
      <c r="NMN38" s="941"/>
      <c r="NMO38" s="941"/>
      <c r="NMP38" s="266"/>
      <c r="NMQ38" s="941"/>
      <c r="NMR38" s="941"/>
      <c r="NMS38" s="316"/>
      <c r="NMT38" s="316"/>
      <c r="NMU38" s="941"/>
      <c r="NMV38" s="941"/>
      <c r="NMW38" s="941"/>
      <c r="NMX38" s="941"/>
      <c r="NMY38" s="266"/>
      <c r="NMZ38" s="941"/>
      <c r="NNA38" s="941"/>
      <c r="NNB38" s="316"/>
      <c r="NNC38" s="316"/>
      <c r="NND38" s="941"/>
      <c r="NNE38" s="941"/>
      <c r="NNF38" s="941"/>
      <c r="NNG38" s="941"/>
      <c r="NNH38" s="266"/>
      <c r="NNI38" s="941"/>
      <c r="NNJ38" s="941"/>
      <c r="NNK38" s="316"/>
      <c r="NNL38" s="316"/>
      <c r="NNM38" s="941"/>
      <c r="NNN38" s="941"/>
      <c r="NNO38" s="941"/>
      <c r="NNP38" s="941"/>
      <c r="NNQ38" s="266"/>
      <c r="NNR38" s="941"/>
      <c r="NNS38" s="941"/>
      <c r="NNT38" s="316"/>
      <c r="NNU38" s="316"/>
      <c r="NNV38" s="941"/>
      <c r="NNW38" s="941"/>
      <c r="NNX38" s="941"/>
      <c r="NNY38" s="941"/>
      <c r="NNZ38" s="266"/>
      <c r="NOA38" s="941"/>
      <c r="NOB38" s="941"/>
      <c r="NOC38" s="316"/>
      <c r="NOD38" s="316"/>
      <c r="NOE38" s="941"/>
      <c r="NOF38" s="941"/>
      <c r="NOG38" s="941"/>
      <c r="NOH38" s="941"/>
      <c r="NOI38" s="266"/>
      <c r="NOJ38" s="941"/>
      <c r="NOK38" s="941"/>
      <c r="NOL38" s="316"/>
      <c r="NOM38" s="316"/>
      <c r="NON38" s="941"/>
      <c r="NOO38" s="941"/>
      <c r="NOP38" s="941"/>
      <c r="NOQ38" s="941"/>
      <c r="NOR38" s="266"/>
      <c r="NOS38" s="941"/>
      <c r="NOT38" s="941"/>
      <c r="NOU38" s="316"/>
      <c r="NOV38" s="316"/>
      <c r="NOW38" s="941"/>
      <c r="NOX38" s="941"/>
      <c r="NOY38" s="941"/>
      <c r="NOZ38" s="941"/>
      <c r="NPA38" s="266"/>
      <c r="NPB38" s="941"/>
      <c r="NPC38" s="941"/>
      <c r="NPD38" s="316"/>
      <c r="NPE38" s="316"/>
      <c r="NPF38" s="941"/>
      <c r="NPG38" s="941"/>
      <c r="NPH38" s="941"/>
      <c r="NPI38" s="941"/>
      <c r="NPJ38" s="266"/>
      <c r="NPK38" s="941"/>
      <c r="NPL38" s="941"/>
      <c r="NPM38" s="316"/>
      <c r="NPN38" s="316"/>
      <c r="NPO38" s="941"/>
      <c r="NPP38" s="941"/>
      <c r="NPQ38" s="941"/>
      <c r="NPR38" s="941"/>
      <c r="NPS38" s="266"/>
      <c r="NPT38" s="941"/>
      <c r="NPU38" s="941"/>
      <c r="NPV38" s="316"/>
      <c r="NPW38" s="316"/>
      <c r="NPX38" s="941"/>
      <c r="NPY38" s="941"/>
      <c r="NPZ38" s="941"/>
      <c r="NQA38" s="941"/>
      <c r="NQB38" s="266"/>
      <c r="NQC38" s="941"/>
      <c r="NQD38" s="941"/>
      <c r="NQE38" s="316"/>
      <c r="NQF38" s="316"/>
      <c r="NQG38" s="941"/>
      <c r="NQH38" s="941"/>
      <c r="NQI38" s="941"/>
      <c r="NQJ38" s="941"/>
      <c r="NQK38" s="266"/>
      <c r="NQL38" s="941"/>
      <c r="NQM38" s="941"/>
      <c r="NQN38" s="316"/>
      <c r="NQO38" s="316"/>
      <c r="NQP38" s="941"/>
      <c r="NQQ38" s="941"/>
      <c r="NQR38" s="941"/>
      <c r="NQS38" s="941"/>
      <c r="NQT38" s="266"/>
      <c r="NQU38" s="941"/>
      <c r="NQV38" s="941"/>
      <c r="NQW38" s="316"/>
      <c r="NQX38" s="316"/>
      <c r="NQY38" s="941"/>
      <c r="NQZ38" s="941"/>
      <c r="NRA38" s="941"/>
      <c r="NRB38" s="941"/>
      <c r="NRC38" s="266"/>
      <c r="NRD38" s="941"/>
      <c r="NRE38" s="941"/>
      <c r="NRF38" s="316"/>
      <c r="NRG38" s="316"/>
      <c r="NRH38" s="941"/>
      <c r="NRI38" s="941"/>
      <c r="NRJ38" s="941"/>
      <c r="NRK38" s="941"/>
      <c r="NRL38" s="266"/>
      <c r="NRM38" s="941"/>
      <c r="NRN38" s="941"/>
      <c r="NRO38" s="316"/>
      <c r="NRP38" s="316"/>
      <c r="NRQ38" s="941"/>
      <c r="NRR38" s="941"/>
      <c r="NRS38" s="941"/>
      <c r="NRT38" s="941"/>
      <c r="NRU38" s="266"/>
      <c r="NRV38" s="941"/>
      <c r="NRW38" s="941"/>
      <c r="NRX38" s="316"/>
      <c r="NRY38" s="316"/>
      <c r="NRZ38" s="941"/>
      <c r="NSA38" s="941"/>
      <c r="NSB38" s="941"/>
      <c r="NSC38" s="941"/>
      <c r="NSD38" s="266"/>
      <c r="NSE38" s="941"/>
      <c r="NSF38" s="941"/>
      <c r="NSG38" s="316"/>
      <c r="NSH38" s="316"/>
      <c r="NSI38" s="941"/>
      <c r="NSJ38" s="941"/>
      <c r="NSK38" s="941"/>
      <c r="NSL38" s="941"/>
      <c r="NSM38" s="266"/>
      <c r="NSN38" s="941"/>
      <c r="NSO38" s="941"/>
      <c r="NSP38" s="316"/>
      <c r="NSQ38" s="316"/>
      <c r="NSR38" s="941"/>
      <c r="NSS38" s="941"/>
      <c r="NST38" s="941"/>
      <c r="NSU38" s="941"/>
      <c r="NSV38" s="266"/>
      <c r="NSW38" s="941"/>
      <c r="NSX38" s="941"/>
      <c r="NSY38" s="316"/>
      <c r="NSZ38" s="316"/>
      <c r="NTA38" s="941"/>
      <c r="NTB38" s="941"/>
      <c r="NTC38" s="941"/>
      <c r="NTD38" s="941"/>
      <c r="NTE38" s="266"/>
      <c r="NTF38" s="941"/>
      <c r="NTG38" s="941"/>
      <c r="NTH38" s="316"/>
      <c r="NTI38" s="316"/>
      <c r="NTJ38" s="941"/>
      <c r="NTK38" s="941"/>
      <c r="NTL38" s="941"/>
      <c r="NTM38" s="941"/>
      <c r="NTN38" s="266"/>
      <c r="NTO38" s="941"/>
      <c r="NTP38" s="941"/>
      <c r="NTQ38" s="316"/>
      <c r="NTR38" s="316"/>
      <c r="NTS38" s="941"/>
      <c r="NTT38" s="941"/>
      <c r="NTU38" s="941"/>
      <c r="NTV38" s="941"/>
      <c r="NTW38" s="266"/>
      <c r="NTX38" s="941"/>
      <c r="NTY38" s="941"/>
      <c r="NTZ38" s="316"/>
      <c r="NUA38" s="316"/>
      <c r="NUB38" s="941"/>
      <c r="NUC38" s="941"/>
      <c r="NUD38" s="941"/>
      <c r="NUE38" s="941"/>
      <c r="NUF38" s="266"/>
      <c r="NUG38" s="941"/>
      <c r="NUH38" s="941"/>
      <c r="NUI38" s="316"/>
      <c r="NUJ38" s="316"/>
      <c r="NUK38" s="941"/>
      <c r="NUL38" s="941"/>
      <c r="NUM38" s="941"/>
      <c r="NUN38" s="941"/>
      <c r="NUO38" s="266"/>
      <c r="NUP38" s="941"/>
      <c r="NUQ38" s="941"/>
      <c r="NUR38" s="316"/>
      <c r="NUS38" s="316"/>
      <c r="NUT38" s="941"/>
      <c r="NUU38" s="941"/>
      <c r="NUV38" s="941"/>
      <c r="NUW38" s="941"/>
      <c r="NUX38" s="266"/>
      <c r="NUY38" s="941"/>
      <c r="NUZ38" s="941"/>
      <c r="NVA38" s="316"/>
      <c r="NVB38" s="316"/>
      <c r="NVC38" s="941"/>
      <c r="NVD38" s="941"/>
      <c r="NVE38" s="941"/>
      <c r="NVF38" s="941"/>
      <c r="NVG38" s="266"/>
      <c r="NVH38" s="941"/>
      <c r="NVI38" s="941"/>
      <c r="NVJ38" s="316"/>
      <c r="NVK38" s="316"/>
      <c r="NVL38" s="941"/>
      <c r="NVM38" s="941"/>
      <c r="NVN38" s="941"/>
      <c r="NVO38" s="941"/>
      <c r="NVP38" s="266"/>
      <c r="NVQ38" s="941"/>
      <c r="NVR38" s="941"/>
      <c r="NVS38" s="316"/>
      <c r="NVT38" s="316"/>
      <c r="NVU38" s="941"/>
      <c r="NVV38" s="941"/>
      <c r="NVW38" s="941"/>
      <c r="NVX38" s="941"/>
      <c r="NVY38" s="266"/>
      <c r="NVZ38" s="941"/>
      <c r="NWA38" s="941"/>
      <c r="NWB38" s="316"/>
      <c r="NWC38" s="316"/>
      <c r="NWD38" s="941"/>
      <c r="NWE38" s="941"/>
      <c r="NWF38" s="941"/>
      <c r="NWG38" s="941"/>
      <c r="NWH38" s="266"/>
      <c r="NWI38" s="941"/>
      <c r="NWJ38" s="941"/>
      <c r="NWK38" s="316"/>
      <c r="NWL38" s="316"/>
      <c r="NWM38" s="941"/>
      <c r="NWN38" s="941"/>
      <c r="NWO38" s="941"/>
      <c r="NWP38" s="941"/>
      <c r="NWQ38" s="266"/>
      <c r="NWR38" s="941"/>
      <c r="NWS38" s="941"/>
      <c r="NWT38" s="316"/>
      <c r="NWU38" s="316"/>
      <c r="NWV38" s="941"/>
      <c r="NWW38" s="941"/>
      <c r="NWX38" s="941"/>
      <c r="NWY38" s="941"/>
      <c r="NWZ38" s="266"/>
      <c r="NXA38" s="941"/>
      <c r="NXB38" s="941"/>
      <c r="NXC38" s="316"/>
      <c r="NXD38" s="316"/>
      <c r="NXE38" s="941"/>
      <c r="NXF38" s="941"/>
      <c r="NXG38" s="941"/>
      <c r="NXH38" s="941"/>
      <c r="NXI38" s="266"/>
      <c r="NXJ38" s="941"/>
      <c r="NXK38" s="941"/>
      <c r="NXL38" s="316"/>
      <c r="NXM38" s="316"/>
      <c r="NXN38" s="941"/>
      <c r="NXO38" s="941"/>
      <c r="NXP38" s="941"/>
      <c r="NXQ38" s="941"/>
      <c r="NXR38" s="266"/>
      <c r="NXS38" s="941"/>
      <c r="NXT38" s="941"/>
      <c r="NXU38" s="316"/>
      <c r="NXV38" s="316"/>
      <c r="NXW38" s="941"/>
      <c r="NXX38" s="941"/>
      <c r="NXY38" s="941"/>
      <c r="NXZ38" s="941"/>
      <c r="NYA38" s="266"/>
      <c r="NYB38" s="941"/>
      <c r="NYC38" s="941"/>
      <c r="NYD38" s="316"/>
      <c r="NYE38" s="316"/>
      <c r="NYF38" s="941"/>
      <c r="NYG38" s="941"/>
      <c r="NYH38" s="941"/>
      <c r="NYI38" s="941"/>
      <c r="NYJ38" s="266"/>
      <c r="NYK38" s="941"/>
      <c r="NYL38" s="941"/>
      <c r="NYM38" s="316"/>
      <c r="NYN38" s="316"/>
      <c r="NYO38" s="941"/>
      <c r="NYP38" s="941"/>
      <c r="NYQ38" s="941"/>
      <c r="NYR38" s="941"/>
      <c r="NYS38" s="266"/>
      <c r="NYT38" s="941"/>
      <c r="NYU38" s="941"/>
      <c r="NYV38" s="316"/>
      <c r="NYW38" s="316"/>
      <c r="NYX38" s="941"/>
      <c r="NYY38" s="941"/>
      <c r="NYZ38" s="941"/>
      <c r="NZA38" s="941"/>
      <c r="NZB38" s="266"/>
      <c r="NZC38" s="941"/>
      <c r="NZD38" s="941"/>
      <c r="NZE38" s="316"/>
      <c r="NZF38" s="316"/>
      <c r="NZG38" s="941"/>
      <c r="NZH38" s="941"/>
      <c r="NZI38" s="941"/>
      <c r="NZJ38" s="941"/>
      <c r="NZK38" s="266"/>
      <c r="NZL38" s="941"/>
      <c r="NZM38" s="941"/>
      <c r="NZN38" s="316"/>
      <c r="NZO38" s="316"/>
      <c r="NZP38" s="941"/>
      <c r="NZQ38" s="941"/>
      <c r="NZR38" s="941"/>
      <c r="NZS38" s="941"/>
      <c r="NZT38" s="266"/>
      <c r="NZU38" s="941"/>
      <c r="NZV38" s="941"/>
      <c r="NZW38" s="316"/>
      <c r="NZX38" s="316"/>
      <c r="NZY38" s="941"/>
      <c r="NZZ38" s="941"/>
      <c r="OAA38" s="941"/>
      <c r="OAB38" s="941"/>
      <c r="OAC38" s="266"/>
      <c r="OAD38" s="941"/>
      <c r="OAE38" s="941"/>
      <c r="OAF38" s="316"/>
      <c r="OAG38" s="316"/>
      <c r="OAH38" s="941"/>
      <c r="OAI38" s="941"/>
      <c r="OAJ38" s="941"/>
      <c r="OAK38" s="941"/>
      <c r="OAL38" s="266"/>
      <c r="OAM38" s="941"/>
      <c r="OAN38" s="941"/>
      <c r="OAO38" s="316"/>
      <c r="OAP38" s="316"/>
      <c r="OAQ38" s="941"/>
      <c r="OAR38" s="941"/>
      <c r="OAS38" s="941"/>
      <c r="OAT38" s="941"/>
      <c r="OAU38" s="266"/>
      <c r="OAV38" s="941"/>
      <c r="OAW38" s="941"/>
      <c r="OAX38" s="316"/>
      <c r="OAY38" s="316"/>
      <c r="OAZ38" s="941"/>
      <c r="OBA38" s="941"/>
      <c r="OBB38" s="941"/>
      <c r="OBC38" s="941"/>
      <c r="OBD38" s="266"/>
      <c r="OBE38" s="941"/>
      <c r="OBF38" s="941"/>
      <c r="OBG38" s="316"/>
      <c r="OBH38" s="316"/>
      <c r="OBI38" s="941"/>
      <c r="OBJ38" s="941"/>
      <c r="OBK38" s="941"/>
      <c r="OBL38" s="941"/>
      <c r="OBM38" s="266"/>
      <c r="OBN38" s="941"/>
      <c r="OBO38" s="941"/>
      <c r="OBP38" s="316"/>
      <c r="OBQ38" s="316"/>
      <c r="OBR38" s="941"/>
      <c r="OBS38" s="941"/>
      <c r="OBT38" s="941"/>
      <c r="OBU38" s="941"/>
      <c r="OBV38" s="266"/>
      <c r="OBW38" s="941"/>
      <c r="OBX38" s="941"/>
      <c r="OBY38" s="316"/>
      <c r="OBZ38" s="316"/>
      <c r="OCA38" s="941"/>
      <c r="OCB38" s="941"/>
      <c r="OCC38" s="941"/>
      <c r="OCD38" s="941"/>
      <c r="OCE38" s="266"/>
      <c r="OCF38" s="941"/>
      <c r="OCG38" s="941"/>
      <c r="OCH38" s="316"/>
      <c r="OCI38" s="316"/>
      <c r="OCJ38" s="941"/>
      <c r="OCK38" s="941"/>
      <c r="OCL38" s="941"/>
      <c r="OCM38" s="941"/>
      <c r="OCN38" s="266"/>
      <c r="OCO38" s="941"/>
      <c r="OCP38" s="941"/>
      <c r="OCQ38" s="316"/>
      <c r="OCR38" s="316"/>
      <c r="OCS38" s="941"/>
      <c r="OCT38" s="941"/>
      <c r="OCU38" s="941"/>
      <c r="OCV38" s="941"/>
      <c r="OCW38" s="266"/>
      <c r="OCX38" s="941"/>
      <c r="OCY38" s="941"/>
      <c r="OCZ38" s="316"/>
      <c r="ODA38" s="316"/>
      <c r="ODB38" s="941"/>
      <c r="ODC38" s="941"/>
      <c r="ODD38" s="941"/>
      <c r="ODE38" s="941"/>
      <c r="ODF38" s="266"/>
      <c r="ODG38" s="941"/>
      <c r="ODH38" s="941"/>
      <c r="ODI38" s="316"/>
      <c r="ODJ38" s="316"/>
      <c r="ODK38" s="941"/>
      <c r="ODL38" s="941"/>
      <c r="ODM38" s="941"/>
      <c r="ODN38" s="941"/>
      <c r="ODO38" s="266"/>
      <c r="ODP38" s="941"/>
      <c r="ODQ38" s="941"/>
      <c r="ODR38" s="316"/>
      <c r="ODS38" s="316"/>
      <c r="ODT38" s="941"/>
      <c r="ODU38" s="941"/>
      <c r="ODV38" s="941"/>
      <c r="ODW38" s="941"/>
      <c r="ODX38" s="266"/>
      <c r="ODY38" s="941"/>
      <c r="ODZ38" s="941"/>
      <c r="OEA38" s="316"/>
      <c r="OEB38" s="316"/>
      <c r="OEC38" s="941"/>
      <c r="OED38" s="941"/>
      <c r="OEE38" s="941"/>
      <c r="OEF38" s="941"/>
      <c r="OEG38" s="266"/>
      <c r="OEH38" s="941"/>
      <c r="OEI38" s="941"/>
      <c r="OEJ38" s="316"/>
      <c r="OEK38" s="316"/>
      <c r="OEL38" s="941"/>
      <c r="OEM38" s="941"/>
      <c r="OEN38" s="941"/>
      <c r="OEO38" s="941"/>
      <c r="OEP38" s="266"/>
      <c r="OEQ38" s="941"/>
      <c r="OER38" s="941"/>
      <c r="OES38" s="316"/>
      <c r="OET38" s="316"/>
      <c r="OEU38" s="941"/>
      <c r="OEV38" s="941"/>
      <c r="OEW38" s="941"/>
      <c r="OEX38" s="941"/>
      <c r="OEY38" s="266"/>
      <c r="OEZ38" s="941"/>
      <c r="OFA38" s="941"/>
      <c r="OFB38" s="316"/>
      <c r="OFC38" s="316"/>
      <c r="OFD38" s="941"/>
      <c r="OFE38" s="941"/>
      <c r="OFF38" s="941"/>
      <c r="OFG38" s="941"/>
      <c r="OFH38" s="266"/>
      <c r="OFI38" s="941"/>
      <c r="OFJ38" s="941"/>
      <c r="OFK38" s="316"/>
      <c r="OFL38" s="316"/>
      <c r="OFM38" s="941"/>
      <c r="OFN38" s="941"/>
      <c r="OFO38" s="941"/>
      <c r="OFP38" s="941"/>
      <c r="OFQ38" s="266"/>
      <c r="OFR38" s="941"/>
      <c r="OFS38" s="941"/>
      <c r="OFT38" s="316"/>
      <c r="OFU38" s="316"/>
      <c r="OFV38" s="941"/>
      <c r="OFW38" s="941"/>
      <c r="OFX38" s="941"/>
      <c r="OFY38" s="941"/>
      <c r="OFZ38" s="266"/>
      <c r="OGA38" s="941"/>
      <c r="OGB38" s="941"/>
      <c r="OGC38" s="316"/>
      <c r="OGD38" s="316"/>
      <c r="OGE38" s="941"/>
      <c r="OGF38" s="941"/>
      <c r="OGG38" s="941"/>
      <c r="OGH38" s="941"/>
      <c r="OGI38" s="266"/>
      <c r="OGJ38" s="941"/>
      <c r="OGK38" s="941"/>
      <c r="OGL38" s="316"/>
      <c r="OGM38" s="316"/>
      <c r="OGN38" s="941"/>
      <c r="OGO38" s="941"/>
      <c r="OGP38" s="941"/>
      <c r="OGQ38" s="941"/>
      <c r="OGR38" s="266"/>
      <c r="OGS38" s="941"/>
      <c r="OGT38" s="941"/>
      <c r="OGU38" s="316"/>
      <c r="OGV38" s="316"/>
      <c r="OGW38" s="941"/>
      <c r="OGX38" s="941"/>
      <c r="OGY38" s="941"/>
      <c r="OGZ38" s="941"/>
      <c r="OHA38" s="266"/>
      <c r="OHB38" s="941"/>
      <c r="OHC38" s="941"/>
      <c r="OHD38" s="316"/>
      <c r="OHE38" s="316"/>
      <c r="OHF38" s="941"/>
      <c r="OHG38" s="941"/>
      <c r="OHH38" s="941"/>
      <c r="OHI38" s="941"/>
      <c r="OHJ38" s="266"/>
      <c r="OHK38" s="941"/>
      <c r="OHL38" s="941"/>
      <c r="OHM38" s="316"/>
      <c r="OHN38" s="316"/>
      <c r="OHO38" s="941"/>
      <c r="OHP38" s="941"/>
      <c r="OHQ38" s="941"/>
      <c r="OHR38" s="941"/>
      <c r="OHS38" s="266"/>
      <c r="OHT38" s="941"/>
      <c r="OHU38" s="941"/>
      <c r="OHV38" s="316"/>
      <c r="OHW38" s="316"/>
      <c r="OHX38" s="941"/>
      <c r="OHY38" s="941"/>
      <c r="OHZ38" s="941"/>
      <c r="OIA38" s="941"/>
      <c r="OIB38" s="266"/>
      <c r="OIC38" s="941"/>
      <c r="OID38" s="941"/>
      <c r="OIE38" s="316"/>
      <c r="OIF38" s="316"/>
      <c r="OIG38" s="941"/>
      <c r="OIH38" s="941"/>
      <c r="OII38" s="941"/>
      <c r="OIJ38" s="941"/>
      <c r="OIK38" s="266"/>
      <c r="OIL38" s="941"/>
      <c r="OIM38" s="941"/>
      <c r="OIN38" s="316"/>
      <c r="OIO38" s="316"/>
      <c r="OIP38" s="941"/>
      <c r="OIQ38" s="941"/>
      <c r="OIR38" s="941"/>
      <c r="OIS38" s="941"/>
      <c r="OIT38" s="266"/>
      <c r="OIU38" s="941"/>
      <c r="OIV38" s="941"/>
      <c r="OIW38" s="316"/>
      <c r="OIX38" s="316"/>
      <c r="OIY38" s="941"/>
      <c r="OIZ38" s="941"/>
      <c r="OJA38" s="941"/>
      <c r="OJB38" s="941"/>
      <c r="OJC38" s="266"/>
      <c r="OJD38" s="941"/>
      <c r="OJE38" s="941"/>
      <c r="OJF38" s="316"/>
      <c r="OJG38" s="316"/>
      <c r="OJH38" s="941"/>
      <c r="OJI38" s="941"/>
      <c r="OJJ38" s="941"/>
      <c r="OJK38" s="941"/>
      <c r="OJL38" s="266"/>
      <c r="OJM38" s="941"/>
      <c r="OJN38" s="941"/>
      <c r="OJO38" s="316"/>
      <c r="OJP38" s="316"/>
      <c r="OJQ38" s="941"/>
      <c r="OJR38" s="941"/>
      <c r="OJS38" s="941"/>
      <c r="OJT38" s="941"/>
      <c r="OJU38" s="266"/>
      <c r="OJV38" s="941"/>
      <c r="OJW38" s="941"/>
      <c r="OJX38" s="316"/>
      <c r="OJY38" s="316"/>
      <c r="OJZ38" s="941"/>
      <c r="OKA38" s="941"/>
      <c r="OKB38" s="941"/>
      <c r="OKC38" s="941"/>
      <c r="OKD38" s="266"/>
      <c r="OKE38" s="941"/>
      <c r="OKF38" s="941"/>
      <c r="OKG38" s="316"/>
      <c r="OKH38" s="316"/>
      <c r="OKI38" s="941"/>
      <c r="OKJ38" s="941"/>
      <c r="OKK38" s="941"/>
      <c r="OKL38" s="941"/>
      <c r="OKM38" s="266"/>
      <c r="OKN38" s="941"/>
      <c r="OKO38" s="941"/>
      <c r="OKP38" s="316"/>
      <c r="OKQ38" s="316"/>
      <c r="OKR38" s="941"/>
      <c r="OKS38" s="941"/>
      <c r="OKT38" s="941"/>
      <c r="OKU38" s="941"/>
      <c r="OKV38" s="266"/>
      <c r="OKW38" s="941"/>
      <c r="OKX38" s="941"/>
      <c r="OKY38" s="316"/>
      <c r="OKZ38" s="316"/>
      <c r="OLA38" s="941"/>
      <c r="OLB38" s="941"/>
      <c r="OLC38" s="941"/>
      <c r="OLD38" s="941"/>
      <c r="OLE38" s="266"/>
      <c r="OLF38" s="941"/>
      <c r="OLG38" s="941"/>
      <c r="OLH38" s="316"/>
      <c r="OLI38" s="316"/>
      <c r="OLJ38" s="941"/>
      <c r="OLK38" s="941"/>
      <c r="OLL38" s="941"/>
      <c r="OLM38" s="941"/>
      <c r="OLN38" s="266"/>
      <c r="OLO38" s="941"/>
      <c r="OLP38" s="941"/>
      <c r="OLQ38" s="316"/>
      <c r="OLR38" s="316"/>
      <c r="OLS38" s="941"/>
      <c r="OLT38" s="941"/>
      <c r="OLU38" s="941"/>
      <c r="OLV38" s="941"/>
      <c r="OLW38" s="266"/>
      <c r="OLX38" s="941"/>
      <c r="OLY38" s="941"/>
      <c r="OLZ38" s="316"/>
      <c r="OMA38" s="316"/>
      <c r="OMB38" s="941"/>
      <c r="OMC38" s="941"/>
      <c r="OMD38" s="941"/>
      <c r="OME38" s="941"/>
      <c r="OMF38" s="266"/>
      <c r="OMG38" s="941"/>
      <c r="OMH38" s="941"/>
      <c r="OMI38" s="316"/>
      <c r="OMJ38" s="316"/>
      <c r="OMK38" s="941"/>
      <c r="OML38" s="941"/>
      <c r="OMM38" s="941"/>
      <c r="OMN38" s="941"/>
      <c r="OMO38" s="266"/>
      <c r="OMP38" s="941"/>
      <c r="OMQ38" s="941"/>
      <c r="OMR38" s="316"/>
      <c r="OMS38" s="316"/>
      <c r="OMT38" s="941"/>
      <c r="OMU38" s="941"/>
      <c r="OMV38" s="941"/>
      <c r="OMW38" s="941"/>
      <c r="OMX38" s="266"/>
      <c r="OMY38" s="941"/>
      <c r="OMZ38" s="941"/>
      <c r="ONA38" s="316"/>
      <c r="ONB38" s="316"/>
      <c r="ONC38" s="941"/>
      <c r="OND38" s="941"/>
      <c r="ONE38" s="941"/>
      <c r="ONF38" s="941"/>
      <c r="ONG38" s="266"/>
      <c r="ONH38" s="941"/>
      <c r="ONI38" s="941"/>
      <c r="ONJ38" s="316"/>
      <c r="ONK38" s="316"/>
      <c r="ONL38" s="941"/>
      <c r="ONM38" s="941"/>
      <c r="ONN38" s="941"/>
      <c r="ONO38" s="941"/>
      <c r="ONP38" s="266"/>
      <c r="ONQ38" s="941"/>
      <c r="ONR38" s="941"/>
      <c r="ONS38" s="316"/>
      <c r="ONT38" s="316"/>
      <c r="ONU38" s="941"/>
      <c r="ONV38" s="941"/>
      <c r="ONW38" s="941"/>
      <c r="ONX38" s="941"/>
      <c r="ONY38" s="266"/>
      <c r="ONZ38" s="941"/>
      <c r="OOA38" s="941"/>
      <c r="OOB38" s="316"/>
      <c r="OOC38" s="316"/>
      <c r="OOD38" s="941"/>
      <c r="OOE38" s="941"/>
      <c r="OOF38" s="941"/>
      <c r="OOG38" s="941"/>
      <c r="OOH38" s="266"/>
      <c r="OOI38" s="941"/>
      <c r="OOJ38" s="941"/>
      <c r="OOK38" s="316"/>
      <c r="OOL38" s="316"/>
      <c r="OOM38" s="941"/>
      <c r="OON38" s="941"/>
      <c r="OOO38" s="941"/>
      <c r="OOP38" s="941"/>
      <c r="OOQ38" s="266"/>
      <c r="OOR38" s="941"/>
      <c r="OOS38" s="941"/>
      <c r="OOT38" s="316"/>
      <c r="OOU38" s="316"/>
      <c r="OOV38" s="941"/>
      <c r="OOW38" s="941"/>
      <c r="OOX38" s="941"/>
      <c r="OOY38" s="941"/>
      <c r="OOZ38" s="266"/>
      <c r="OPA38" s="941"/>
      <c r="OPB38" s="941"/>
      <c r="OPC38" s="316"/>
      <c r="OPD38" s="316"/>
      <c r="OPE38" s="941"/>
      <c r="OPF38" s="941"/>
      <c r="OPG38" s="941"/>
      <c r="OPH38" s="941"/>
      <c r="OPI38" s="266"/>
      <c r="OPJ38" s="941"/>
      <c r="OPK38" s="941"/>
      <c r="OPL38" s="316"/>
      <c r="OPM38" s="316"/>
      <c r="OPN38" s="941"/>
      <c r="OPO38" s="941"/>
      <c r="OPP38" s="941"/>
      <c r="OPQ38" s="941"/>
      <c r="OPR38" s="266"/>
      <c r="OPS38" s="941"/>
      <c r="OPT38" s="941"/>
      <c r="OPU38" s="316"/>
      <c r="OPV38" s="316"/>
      <c r="OPW38" s="941"/>
      <c r="OPX38" s="941"/>
      <c r="OPY38" s="941"/>
      <c r="OPZ38" s="941"/>
      <c r="OQA38" s="266"/>
      <c r="OQB38" s="941"/>
      <c r="OQC38" s="941"/>
      <c r="OQD38" s="316"/>
      <c r="OQE38" s="316"/>
      <c r="OQF38" s="941"/>
      <c r="OQG38" s="941"/>
      <c r="OQH38" s="941"/>
      <c r="OQI38" s="941"/>
      <c r="OQJ38" s="266"/>
      <c r="OQK38" s="941"/>
      <c r="OQL38" s="941"/>
      <c r="OQM38" s="316"/>
      <c r="OQN38" s="316"/>
      <c r="OQO38" s="941"/>
      <c r="OQP38" s="941"/>
      <c r="OQQ38" s="941"/>
      <c r="OQR38" s="941"/>
      <c r="OQS38" s="266"/>
      <c r="OQT38" s="941"/>
      <c r="OQU38" s="941"/>
      <c r="OQV38" s="316"/>
      <c r="OQW38" s="316"/>
      <c r="OQX38" s="941"/>
      <c r="OQY38" s="941"/>
      <c r="OQZ38" s="941"/>
      <c r="ORA38" s="941"/>
      <c r="ORB38" s="266"/>
      <c r="ORC38" s="941"/>
      <c r="ORD38" s="941"/>
      <c r="ORE38" s="316"/>
      <c r="ORF38" s="316"/>
      <c r="ORG38" s="941"/>
      <c r="ORH38" s="941"/>
      <c r="ORI38" s="941"/>
      <c r="ORJ38" s="941"/>
      <c r="ORK38" s="266"/>
      <c r="ORL38" s="941"/>
      <c r="ORM38" s="941"/>
      <c r="ORN38" s="316"/>
      <c r="ORO38" s="316"/>
      <c r="ORP38" s="941"/>
      <c r="ORQ38" s="941"/>
      <c r="ORR38" s="941"/>
      <c r="ORS38" s="941"/>
      <c r="ORT38" s="266"/>
      <c r="ORU38" s="941"/>
      <c r="ORV38" s="941"/>
      <c r="ORW38" s="316"/>
      <c r="ORX38" s="316"/>
      <c r="ORY38" s="941"/>
      <c r="ORZ38" s="941"/>
      <c r="OSA38" s="941"/>
      <c r="OSB38" s="941"/>
      <c r="OSC38" s="266"/>
      <c r="OSD38" s="941"/>
      <c r="OSE38" s="941"/>
      <c r="OSF38" s="316"/>
      <c r="OSG38" s="316"/>
      <c r="OSH38" s="941"/>
      <c r="OSI38" s="941"/>
      <c r="OSJ38" s="941"/>
      <c r="OSK38" s="941"/>
      <c r="OSL38" s="266"/>
      <c r="OSM38" s="941"/>
      <c r="OSN38" s="941"/>
      <c r="OSO38" s="316"/>
      <c r="OSP38" s="316"/>
      <c r="OSQ38" s="941"/>
      <c r="OSR38" s="941"/>
      <c r="OSS38" s="941"/>
      <c r="OST38" s="941"/>
      <c r="OSU38" s="266"/>
      <c r="OSV38" s="941"/>
      <c r="OSW38" s="941"/>
      <c r="OSX38" s="316"/>
      <c r="OSY38" s="316"/>
      <c r="OSZ38" s="941"/>
      <c r="OTA38" s="941"/>
      <c r="OTB38" s="941"/>
      <c r="OTC38" s="941"/>
      <c r="OTD38" s="266"/>
      <c r="OTE38" s="941"/>
      <c r="OTF38" s="941"/>
      <c r="OTG38" s="316"/>
      <c r="OTH38" s="316"/>
      <c r="OTI38" s="941"/>
      <c r="OTJ38" s="941"/>
      <c r="OTK38" s="941"/>
      <c r="OTL38" s="941"/>
      <c r="OTM38" s="266"/>
      <c r="OTN38" s="941"/>
      <c r="OTO38" s="941"/>
      <c r="OTP38" s="316"/>
      <c r="OTQ38" s="316"/>
      <c r="OTR38" s="941"/>
      <c r="OTS38" s="941"/>
      <c r="OTT38" s="941"/>
      <c r="OTU38" s="941"/>
      <c r="OTV38" s="266"/>
      <c r="OTW38" s="941"/>
      <c r="OTX38" s="941"/>
      <c r="OTY38" s="316"/>
      <c r="OTZ38" s="316"/>
      <c r="OUA38" s="941"/>
      <c r="OUB38" s="941"/>
      <c r="OUC38" s="941"/>
      <c r="OUD38" s="941"/>
      <c r="OUE38" s="266"/>
      <c r="OUF38" s="941"/>
      <c r="OUG38" s="941"/>
      <c r="OUH38" s="316"/>
      <c r="OUI38" s="316"/>
      <c r="OUJ38" s="941"/>
      <c r="OUK38" s="941"/>
      <c r="OUL38" s="941"/>
      <c r="OUM38" s="941"/>
      <c r="OUN38" s="266"/>
      <c r="OUO38" s="941"/>
      <c r="OUP38" s="941"/>
      <c r="OUQ38" s="316"/>
      <c r="OUR38" s="316"/>
      <c r="OUS38" s="941"/>
      <c r="OUT38" s="941"/>
      <c r="OUU38" s="941"/>
      <c r="OUV38" s="941"/>
      <c r="OUW38" s="266"/>
      <c r="OUX38" s="941"/>
      <c r="OUY38" s="941"/>
      <c r="OUZ38" s="316"/>
      <c r="OVA38" s="316"/>
      <c r="OVB38" s="941"/>
      <c r="OVC38" s="941"/>
      <c r="OVD38" s="941"/>
      <c r="OVE38" s="941"/>
      <c r="OVF38" s="266"/>
      <c r="OVG38" s="941"/>
      <c r="OVH38" s="941"/>
      <c r="OVI38" s="316"/>
      <c r="OVJ38" s="316"/>
      <c r="OVK38" s="941"/>
      <c r="OVL38" s="941"/>
      <c r="OVM38" s="941"/>
      <c r="OVN38" s="941"/>
      <c r="OVO38" s="266"/>
      <c r="OVP38" s="941"/>
      <c r="OVQ38" s="941"/>
      <c r="OVR38" s="316"/>
      <c r="OVS38" s="316"/>
      <c r="OVT38" s="941"/>
      <c r="OVU38" s="941"/>
      <c r="OVV38" s="941"/>
      <c r="OVW38" s="941"/>
      <c r="OVX38" s="266"/>
      <c r="OVY38" s="941"/>
      <c r="OVZ38" s="941"/>
      <c r="OWA38" s="316"/>
      <c r="OWB38" s="316"/>
      <c r="OWC38" s="941"/>
      <c r="OWD38" s="941"/>
      <c r="OWE38" s="941"/>
      <c r="OWF38" s="941"/>
      <c r="OWG38" s="266"/>
      <c r="OWH38" s="941"/>
      <c r="OWI38" s="941"/>
      <c r="OWJ38" s="316"/>
      <c r="OWK38" s="316"/>
      <c r="OWL38" s="941"/>
      <c r="OWM38" s="941"/>
      <c r="OWN38" s="941"/>
      <c r="OWO38" s="941"/>
      <c r="OWP38" s="266"/>
      <c r="OWQ38" s="941"/>
      <c r="OWR38" s="941"/>
      <c r="OWS38" s="316"/>
      <c r="OWT38" s="316"/>
      <c r="OWU38" s="941"/>
      <c r="OWV38" s="941"/>
      <c r="OWW38" s="941"/>
      <c r="OWX38" s="941"/>
      <c r="OWY38" s="266"/>
      <c r="OWZ38" s="941"/>
      <c r="OXA38" s="941"/>
      <c r="OXB38" s="316"/>
      <c r="OXC38" s="316"/>
      <c r="OXD38" s="941"/>
      <c r="OXE38" s="941"/>
      <c r="OXF38" s="941"/>
      <c r="OXG38" s="941"/>
      <c r="OXH38" s="266"/>
      <c r="OXI38" s="941"/>
      <c r="OXJ38" s="941"/>
      <c r="OXK38" s="316"/>
      <c r="OXL38" s="316"/>
      <c r="OXM38" s="941"/>
      <c r="OXN38" s="941"/>
      <c r="OXO38" s="941"/>
      <c r="OXP38" s="941"/>
      <c r="OXQ38" s="266"/>
      <c r="OXR38" s="941"/>
      <c r="OXS38" s="941"/>
      <c r="OXT38" s="316"/>
      <c r="OXU38" s="316"/>
      <c r="OXV38" s="941"/>
      <c r="OXW38" s="941"/>
      <c r="OXX38" s="941"/>
      <c r="OXY38" s="941"/>
      <c r="OXZ38" s="266"/>
      <c r="OYA38" s="941"/>
      <c r="OYB38" s="941"/>
      <c r="OYC38" s="316"/>
      <c r="OYD38" s="316"/>
      <c r="OYE38" s="941"/>
      <c r="OYF38" s="941"/>
      <c r="OYG38" s="941"/>
      <c r="OYH38" s="941"/>
      <c r="OYI38" s="266"/>
      <c r="OYJ38" s="941"/>
      <c r="OYK38" s="941"/>
      <c r="OYL38" s="316"/>
      <c r="OYM38" s="316"/>
      <c r="OYN38" s="941"/>
      <c r="OYO38" s="941"/>
      <c r="OYP38" s="941"/>
      <c r="OYQ38" s="941"/>
      <c r="OYR38" s="266"/>
      <c r="OYS38" s="941"/>
      <c r="OYT38" s="941"/>
      <c r="OYU38" s="316"/>
      <c r="OYV38" s="316"/>
      <c r="OYW38" s="941"/>
      <c r="OYX38" s="941"/>
      <c r="OYY38" s="941"/>
      <c r="OYZ38" s="941"/>
      <c r="OZA38" s="266"/>
      <c r="OZB38" s="941"/>
      <c r="OZC38" s="941"/>
      <c r="OZD38" s="316"/>
      <c r="OZE38" s="316"/>
      <c r="OZF38" s="941"/>
      <c r="OZG38" s="941"/>
      <c r="OZH38" s="941"/>
      <c r="OZI38" s="941"/>
      <c r="OZJ38" s="266"/>
      <c r="OZK38" s="941"/>
      <c r="OZL38" s="941"/>
      <c r="OZM38" s="316"/>
      <c r="OZN38" s="316"/>
      <c r="OZO38" s="941"/>
      <c r="OZP38" s="941"/>
      <c r="OZQ38" s="941"/>
      <c r="OZR38" s="941"/>
      <c r="OZS38" s="266"/>
      <c r="OZT38" s="941"/>
      <c r="OZU38" s="941"/>
      <c r="OZV38" s="316"/>
      <c r="OZW38" s="316"/>
      <c r="OZX38" s="941"/>
      <c r="OZY38" s="941"/>
      <c r="OZZ38" s="941"/>
      <c r="PAA38" s="941"/>
      <c r="PAB38" s="266"/>
      <c r="PAC38" s="941"/>
      <c r="PAD38" s="941"/>
      <c r="PAE38" s="316"/>
      <c r="PAF38" s="316"/>
      <c r="PAG38" s="941"/>
      <c r="PAH38" s="941"/>
      <c r="PAI38" s="941"/>
      <c r="PAJ38" s="941"/>
      <c r="PAK38" s="266"/>
      <c r="PAL38" s="941"/>
      <c r="PAM38" s="941"/>
      <c r="PAN38" s="316"/>
      <c r="PAO38" s="316"/>
      <c r="PAP38" s="941"/>
      <c r="PAQ38" s="941"/>
      <c r="PAR38" s="941"/>
      <c r="PAS38" s="941"/>
      <c r="PAT38" s="266"/>
      <c r="PAU38" s="941"/>
      <c r="PAV38" s="941"/>
      <c r="PAW38" s="316"/>
      <c r="PAX38" s="316"/>
      <c r="PAY38" s="941"/>
      <c r="PAZ38" s="941"/>
      <c r="PBA38" s="941"/>
      <c r="PBB38" s="941"/>
      <c r="PBC38" s="266"/>
      <c r="PBD38" s="941"/>
      <c r="PBE38" s="941"/>
      <c r="PBF38" s="316"/>
      <c r="PBG38" s="316"/>
      <c r="PBH38" s="941"/>
      <c r="PBI38" s="941"/>
      <c r="PBJ38" s="941"/>
      <c r="PBK38" s="941"/>
      <c r="PBL38" s="266"/>
      <c r="PBM38" s="941"/>
      <c r="PBN38" s="941"/>
      <c r="PBO38" s="316"/>
      <c r="PBP38" s="316"/>
      <c r="PBQ38" s="941"/>
      <c r="PBR38" s="941"/>
      <c r="PBS38" s="941"/>
      <c r="PBT38" s="941"/>
      <c r="PBU38" s="266"/>
      <c r="PBV38" s="941"/>
      <c r="PBW38" s="941"/>
      <c r="PBX38" s="316"/>
      <c r="PBY38" s="316"/>
      <c r="PBZ38" s="941"/>
      <c r="PCA38" s="941"/>
      <c r="PCB38" s="941"/>
      <c r="PCC38" s="941"/>
      <c r="PCD38" s="266"/>
      <c r="PCE38" s="941"/>
      <c r="PCF38" s="941"/>
      <c r="PCG38" s="316"/>
      <c r="PCH38" s="316"/>
      <c r="PCI38" s="941"/>
      <c r="PCJ38" s="941"/>
      <c r="PCK38" s="941"/>
      <c r="PCL38" s="941"/>
      <c r="PCM38" s="266"/>
      <c r="PCN38" s="941"/>
      <c r="PCO38" s="941"/>
      <c r="PCP38" s="316"/>
      <c r="PCQ38" s="316"/>
      <c r="PCR38" s="941"/>
      <c r="PCS38" s="941"/>
      <c r="PCT38" s="941"/>
      <c r="PCU38" s="941"/>
      <c r="PCV38" s="266"/>
      <c r="PCW38" s="941"/>
      <c r="PCX38" s="941"/>
      <c r="PCY38" s="316"/>
      <c r="PCZ38" s="316"/>
      <c r="PDA38" s="941"/>
      <c r="PDB38" s="941"/>
      <c r="PDC38" s="941"/>
      <c r="PDD38" s="941"/>
      <c r="PDE38" s="266"/>
      <c r="PDF38" s="941"/>
      <c r="PDG38" s="941"/>
      <c r="PDH38" s="316"/>
      <c r="PDI38" s="316"/>
      <c r="PDJ38" s="941"/>
      <c r="PDK38" s="941"/>
      <c r="PDL38" s="941"/>
      <c r="PDM38" s="941"/>
      <c r="PDN38" s="266"/>
      <c r="PDO38" s="941"/>
      <c r="PDP38" s="941"/>
      <c r="PDQ38" s="316"/>
      <c r="PDR38" s="316"/>
      <c r="PDS38" s="941"/>
      <c r="PDT38" s="941"/>
      <c r="PDU38" s="941"/>
      <c r="PDV38" s="941"/>
      <c r="PDW38" s="266"/>
      <c r="PDX38" s="941"/>
      <c r="PDY38" s="941"/>
      <c r="PDZ38" s="316"/>
      <c r="PEA38" s="316"/>
      <c r="PEB38" s="941"/>
      <c r="PEC38" s="941"/>
      <c r="PED38" s="941"/>
      <c r="PEE38" s="941"/>
      <c r="PEF38" s="266"/>
      <c r="PEG38" s="941"/>
      <c r="PEH38" s="941"/>
      <c r="PEI38" s="316"/>
      <c r="PEJ38" s="316"/>
      <c r="PEK38" s="941"/>
      <c r="PEL38" s="941"/>
      <c r="PEM38" s="941"/>
      <c r="PEN38" s="941"/>
      <c r="PEO38" s="266"/>
      <c r="PEP38" s="941"/>
      <c r="PEQ38" s="941"/>
      <c r="PER38" s="316"/>
      <c r="PES38" s="316"/>
      <c r="PET38" s="941"/>
      <c r="PEU38" s="941"/>
      <c r="PEV38" s="941"/>
      <c r="PEW38" s="941"/>
      <c r="PEX38" s="266"/>
      <c r="PEY38" s="941"/>
      <c r="PEZ38" s="941"/>
      <c r="PFA38" s="316"/>
      <c r="PFB38" s="316"/>
      <c r="PFC38" s="941"/>
      <c r="PFD38" s="941"/>
      <c r="PFE38" s="941"/>
      <c r="PFF38" s="941"/>
      <c r="PFG38" s="266"/>
      <c r="PFH38" s="941"/>
      <c r="PFI38" s="941"/>
      <c r="PFJ38" s="316"/>
      <c r="PFK38" s="316"/>
      <c r="PFL38" s="941"/>
      <c r="PFM38" s="941"/>
      <c r="PFN38" s="941"/>
      <c r="PFO38" s="941"/>
      <c r="PFP38" s="266"/>
      <c r="PFQ38" s="941"/>
      <c r="PFR38" s="941"/>
      <c r="PFS38" s="316"/>
      <c r="PFT38" s="316"/>
      <c r="PFU38" s="941"/>
      <c r="PFV38" s="941"/>
      <c r="PFW38" s="941"/>
      <c r="PFX38" s="941"/>
      <c r="PFY38" s="266"/>
      <c r="PFZ38" s="941"/>
      <c r="PGA38" s="941"/>
      <c r="PGB38" s="316"/>
      <c r="PGC38" s="316"/>
      <c r="PGD38" s="941"/>
      <c r="PGE38" s="941"/>
      <c r="PGF38" s="941"/>
      <c r="PGG38" s="941"/>
      <c r="PGH38" s="266"/>
      <c r="PGI38" s="941"/>
      <c r="PGJ38" s="941"/>
      <c r="PGK38" s="316"/>
      <c r="PGL38" s="316"/>
      <c r="PGM38" s="941"/>
      <c r="PGN38" s="941"/>
      <c r="PGO38" s="941"/>
      <c r="PGP38" s="941"/>
      <c r="PGQ38" s="266"/>
      <c r="PGR38" s="941"/>
      <c r="PGS38" s="941"/>
      <c r="PGT38" s="316"/>
      <c r="PGU38" s="316"/>
      <c r="PGV38" s="941"/>
      <c r="PGW38" s="941"/>
      <c r="PGX38" s="941"/>
      <c r="PGY38" s="941"/>
      <c r="PGZ38" s="266"/>
      <c r="PHA38" s="941"/>
      <c r="PHB38" s="941"/>
      <c r="PHC38" s="316"/>
      <c r="PHD38" s="316"/>
      <c r="PHE38" s="941"/>
      <c r="PHF38" s="941"/>
      <c r="PHG38" s="941"/>
      <c r="PHH38" s="941"/>
      <c r="PHI38" s="266"/>
      <c r="PHJ38" s="941"/>
      <c r="PHK38" s="941"/>
      <c r="PHL38" s="316"/>
      <c r="PHM38" s="316"/>
      <c r="PHN38" s="941"/>
      <c r="PHO38" s="941"/>
      <c r="PHP38" s="941"/>
      <c r="PHQ38" s="941"/>
      <c r="PHR38" s="266"/>
      <c r="PHS38" s="941"/>
      <c r="PHT38" s="941"/>
      <c r="PHU38" s="316"/>
      <c r="PHV38" s="316"/>
      <c r="PHW38" s="941"/>
      <c r="PHX38" s="941"/>
      <c r="PHY38" s="941"/>
      <c r="PHZ38" s="941"/>
      <c r="PIA38" s="266"/>
      <c r="PIB38" s="941"/>
      <c r="PIC38" s="941"/>
      <c r="PID38" s="316"/>
      <c r="PIE38" s="316"/>
      <c r="PIF38" s="941"/>
      <c r="PIG38" s="941"/>
      <c r="PIH38" s="941"/>
      <c r="PII38" s="941"/>
      <c r="PIJ38" s="266"/>
      <c r="PIK38" s="941"/>
      <c r="PIL38" s="941"/>
      <c r="PIM38" s="316"/>
      <c r="PIN38" s="316"/>
      <c r="PIO38" s="941"/>
      <c r="PIP38" s="941"/>
      <c r="PIQ38" s="941"/>
      <c r="PIR38" s="941"/>
      <c r="PIS38" s="266"/>
      <c r="PIT38" s="941"/>
      <c r="PIU38" s="941"/>
      <c r="PIV38" s="316"/>
      <c r="PIW38" s="316"/>
      <c r="PIX38" s="941"/>
      <c r="PIY38" s="941"/>
      <c r="PIZ38" s="941"/>
      <c r="PJA38" s="941"/>
      <c r="PJB38" s="266"/>
      <c r="PJC38" s="941"/>
      <c r="PJD38" s="941"/>
      <c r="PJE38" s="316"/>
      <c r="PJF38" s="316"/>
      <c r="PJG38" s="941"/>
      <c r="PJH38" s="941"/>
      <c r="PJI38" s="941"/>
      <c r="PJJ38" s="941"/>
      <c r="PJK38" s="266"/>
      <c r="PJL38" s="941"/>
      <c r="PJM38" s="941"/>
      <c r="PJN38" s="316"/>
      <c r="PJO38" s="316"/>
      <c r="PJP38" s="941"/>
      <c r="PJQ38" s="941"/>
      <c r="PJR38" s="941"/>
      <c r="PJS38" s="941"/>
      <c r="PJT38" s="266"/>
      <c r="PJU38" s="941"/>
      <c r="PJV38" s="941"/>
      <c r="PJW38" s="316"/>
      <c r="PJX38" s="316"/>
      <c r="PJY38" s="941"/>
      <c r="PJZ38" s="941"/>
      <c r="PKA38" s="941"/>
      <c r="PKB38" s="941"/>
      <c r="PKC38" s="266"/>
      <c r="PKD38" s="941"/>
      <c r="PKE38" s="941"/>
      <c r="PKF38" s="316"/>
      <c r="PKG38" s="316"/>
      <c r="PKH38" s="941"/>
      <c r="PKI38" s="941"/>
      <c r="PKJ38" s="941"/>
      <c r="PKK38" s="941"/>
      <c r="PKL38" s="266"/>
      <c r="PKM38" s="941"/>
      <c r="PKN38" s="941"/>
      <c r="PKO38" s="316"/>
      <c r="PKP38" s="316"/>
      <c r="PKQ38" s="941"/>
      <c r="PKR38" s="941"/>
      <c r="PKS38" s="941"/>
      <c r="PKT38" s="941"/>
      <c r="PKU38" s="266"/>
      <c r="PKV38" s="941"/>
      <c r="PKW38" s="941"/>
      <c r="PKX38" s="316"/>
      <c r="PKY38" s="316"/>
      <c r="PKZ38" s="941"/>
      <c r="PLA38" s="941"/>
      <c r="PLB38" s="941"/>
      <c r="PLC38" s="941"/>
      <c r="PLD38" s="266"/>
      <c r="PLE38" s="941"/>
      <c r="PLF38" s="941"/>
      <c r="PLG38" s="316"/>
      <c r="PLH38" s="316"/>
      <c r="PLI38" s="941"/>
      <c r="PLJ38" s="941"/>
      <c r="PLK38" s="941"/>
      <c r="PLL38" s="941"/>
      <c r="PLM38" s="266"/>
      <c r="PLN38" s="941"/>
      <c r="PLO38" s="941"/>
      <c r="PLP38" s="316"/>
      <c r="PLQ38" s="316"/>
      <c r="PLR38" s="941"/>
      <c r="PLS38" s="941"/>
      <c r="PLT38" s="941"/>
      <c r="PLU38" s="941"/>
      <c r="PLV38" s="266"/>
      <c r="PLW38" s="941"/>
      <c r="PLX38" s="941"/>
      <c r="PLY38" s="316"/>
      <c r="PLZ38" s="316"/>
      <c r="PMA38" s="941"/>
      <c r="PMB38" s="941"/>
      <c r="PMC38" s="941"/>
      <c r="PMD38" s="941"/>
      <c r="PME38" s="266"/>
      <c r="PMF38" s="941"/>
      <c r="PMG38" s="941"/>
      <c r="PMH38" s="316"/>
      <c r="PMI38" s="316"/>
      <c r="PMJ38" s="941"/>
      <c r="PMK38" s="941"/>
      <c r="PML38" s="941"/>
      <c r="PMM38" s="941"/>
      <c r="PMN38" s="266"/>
      <c r="PMO38" s="941"/>
      <c r="PMP38" s="941"/>
      <c r="PMQ38" s="316"/>
      <c r="PMR38" s="316"/>
      <c r="PMS38" s="941"/>
      <c r="PMT38" s="941"/>
      <c r="PMU38" s="941"/>
      <c r="PMV38" s="941"/>
      <c r="PMW38" s="266"/>
      <c r="PMX38" s="941"/>
      <c r="PMY38" s="941"/>
      <c r="PMZ38" s="316"/>
      <c r="PNA38" s="316"/>
      <c r="PNB38" s="941"/>
      <c r="PNC38" s="941"/>
      <c r="PND38" s="941"/>
      <c r="PNE38" s="941"/>
      <c r="PNF38" s="266"/>
      <c r="PNG38" s="941"/>
      <c r="PNH38" s="941"/>
      <c r="PNI38" s="316"/>
      <c r="PNJ38" s="316"/>
      <c r="PNK38" s="941"/>
      <c r="PNL38" s="941"/>
      <c r="PNM38" s="941"/>
      <c r="PNN38" s="941"/>
      <c r="PNO38" s="266"/>
      <c r="PNP38" s="941"/>
      <c r="PNQ38" s="941"/>
      <c r="PNR38" s="316"/>
      <c r="PNS38" s="316"/>
      <c r="PNT38" s="941"/>
      <c r="PNU38" s="941"/>
      <c r="PNV38" s="941"/>
      <c r="PNW38" s="941"/>
      <c r="PNX38" s="266"/>
      <c r="PNY38" s="941"/>
      <c r="PNZ38" s="941"/>
      <c r="POA38" s="316"/>
      <c r="POB38" s="316"/>
      <c r="POC38" s="941"/>
      <c r="POD38" s="941"/>
      <c r="POE38" s="941"/>
      <c r="POF38" s="941"/>
      <c r="POG38" s="266"/>
      <c r="POH38" s="941"/>
      <c r="POI38" s="941"/>
      <c r="POJ38" s="316"/>
      <c r="POK38" s="316"/>
      <c r="POL38" s="941"/>
      <c r="POM38" s="941"/>
      <c r="PON38" s="941"/>
      <c r="POO38" s="941"/>
      <c r="POP38" s="266"/>
      <c r="POQ38" s="941"/>
      <c r="POR38" s="941"/>
      <c r="POS38" s="316"/>
      <c r="POT38" s="316"/>
      <c r="POU38" s="941"/>
      <c r="POV38" s="941"/>
      <c r="POW38" s="941"/>
      <c r="POX38" s="941"/>
      <c r="POY38" s="266"/>
      <c r="POZ38" s="941"/>
      <c r="PPA38" s="941"/>
      <c r="PPB38" s="316"/>
      <c r="PPC38" s="316"/>
      <c r="PPD38" s="941"/>
      <c r="PPE38" s="941"/>
      <c r="PPF38" s="941"/>
      <c r="PPG38" s="941"/>
      <c r="PPH38" s="266"/>
      <c r="PPI38" s="941"/>
      <c r="PPJ38" s="941"/>
      <c r="PPK38" s="316"/>
      <c r="PPL38" s="316"/>
      <c r="PPM38" s="941"/>
      <c r="PPN38" s="941"/>
      <c r="PPO38" s="941"/>
      <c r="PPP38" s="941"/>
      <c r="PPQ38" s="266"/>
      <c r="PPR38" s="941"/>
      <c r="PPS38" s="941"/>
      <c r="PPT38" s="316"/>
      <c r="PPU38" s="316"/>
      <c r="PPV38" s="941"/>
      <c r="PPW38" s="941"/>
      <c r="PPX38" s="941"/>
      <c r="PPY38" s="941"/>
      <c r="PPZ38" s="266"/>
      <c r="PQA38" s="941"/>
      <c r="PQB38" s="941"/>
      <c r="PQC38" s="316"/>
      <c r="PQD38" s="316"/>
      <c r="PQE38" s="941"/>
      <c r="PQF38" s="941"/>
      <c r="PQG38" s="941"/>
      <c r="PQH38" s="941"/>
      <c r="PQI38" s="266"/>
      <c r="PQJ38" s="941"/>
      <c r="PQK38" s="941"/>
      <c r="PQL38" s="316"/>
      <c r="PQM38" s="316"/>
      <c r="PQN38" s="941"/>
      <c r="PQO38" s="941"/>
      <c r="PQP38" s="941"/>
      <c r="PQQ38" s="941"/>
      <c r="PQR38" s="266"/>
      <c r="PQS38" s="941"/>
      <c r="PQT38" s="941"/>
      <c r="PQU38" s="316"/>
      <c r="PQV38" s="316"/>
      <c r="PQW38" s="941"/>
      <c r="PQX38" s="941"/>
      <c r="PQY38" s="941"/>
      <c r="PQZ38" s="941"/>
      <c r="PRA38" s="266"/>
      <c r="PRB38" s="941"/>
      <c r="PRC38" s="941"/>
      <c r="PRD38" s="316"/>
      <c r="PRE38" s="316"/>
      <c r="PRF38" s="941"/>
      <c r="PRG38" s="941"/>
      <c r="PRH38" s="941"/>
      <c r="PRI38" s="941"/>
      <c r="PRJ38" s="266"/>
      <c r="PRK38" s="941"/>
      <c r="PRL38" s="941"/>
      <c r="PRM38" s="316"/>
      <c r="PRN38" s="316"/>
      <c r="PRO38" s="941"/>
      <c r="PRP38" s="941"/>
      <c r="PRQ38" s="941"/>
      <c r="PRR38" s="941"/>
      <c r="PRS38" s="266"/>
      <c r="PRT38" s="941"/>
      <c r="PRU38" s="941"/>
      <c r="PRV38" s="316"/>
      <c r="PRW38" s="316"/>
      <c r="PRX38" s="941"/>
      <c r="PRY38" s="941"/>
      <c r="PRZ38" s="941"/>
      <c r="PSA38" s="941"/>
      <c r="PSB38" s="266"/>
      <c r="PSC38" s="941"/>
      <c r="PSD38" s="941"/>
      <c r="PSE38" s="316"/>
      <c r="PSF38" s="316"/>
      <c r="PSG38" s="941"/>
      <c r="PSH38" s="941"/>
      <c r="PSI38" s="941"/>
      <c r="PSJ38" s="941"/>
      <c r="PSK38" s="266"/>
      <c r="PSL38" s="941"/>
      <c r="PSM38" s="941"/>
      <c r="PSN38" s="316"/>
      <c r="PSO38" s="316"/>
      <c r="PSP38" s="941"/>
      <c r="PSQ38" s="941"/>
      <c r="PSR38" s="941"/>
      <c r="PSS38" s="941"/>
      <c r="PST38" s="266"/>
      <c r="PSU38" s="941"/>
      <c r="PSV38" s="941"/>
      <c r="PSW38" s="316"/>
      <c r="PSX38" s="316"/>
      <c r="PSY38" s="941"/>
      <c r="PSZ38" s="941"/>
      <c r="PTA38" s="941"/>
      <c r="PTB38" s="941"/>
      <c r="PTC38" s="266"/>
      <c r="PTD38" s="941"/>
      <c r="PTE38" s="941"/>
      <c r="PTF38" s="316"/>
      <c r="PTG38" s="316"/>
      <c r="PTH38" s="941"/>
      <c r="PTI38" s="941"/>
      <c r="PTJ38" s="941"/>
      <c r="PTK38" s="941"/>
      <c r="PTL38" s="266"/>
      <c r="PTM38" s="941"/>
      <c r="PTN38" s="941"/>
      <c r="PTO38" s="316"/>
      <c r="PTP38" s="316"/>
      <c r="PTQ38" s="941"/>
      <c r="PTR38" s="941"/>
      <c r="PTS38" s="941"/>
      <c r="PTT38" s="941"/>
      <c r="PTU38" s="266"/>
      <c r="PTV38" s="941"/>
      <c r="PTW38" s="941"/>
      <c r="PTX38" s="316"/>
      <c r="PTY38" s="316"/>
      <c r="PTZ38" s="941"/>
      <c r="PUA38" s="941"/>
      <c r="PUB38" s="941"/>
      <c r="PUC38" s="941"/>
      <c r="PUD38" s="266"/>
      <c r="PUE38" s="941"/>
      <c r="PUF38" s="941"/>
      <c r="PUG38" s="316"/>
      <c r="PUH38" s="316"/>
      <c r="PUI38" s="941"/>
      <c r="PUJ38" s="941"/>
      <c r="PUK38" s="941"/>
      <c r="PUL38" s="941"/>
      <c r="PUM38" s="266"/>
      <c r="PUN38" s="941"/>
      <c r="PUO38" s="941"/>
      <c r="PUP38" s="316"/>
      <c r="PUQ38" s="316"/>
      <c r="PUR38" s="941"/>
      <c r="PUS38" s="941"/>
      <c r="PUT38" s="941"/>
      <c r="PUU38" s="941"/>
      <c r="PUV38" s="266"/>
      <c r="PUW38" s="941"/>
      <c r="PUX38" s="941"/>
      <c r="PUY38" s="316"/>
      <c r="PUZ38" s="316"/>
      <c r="PVA38" s="941"/>
      <c r="PVB38" s="941"/>
      <c r="PVC38" s="941"/>
      <c r="PVD38" s="941"/>
      <c r="PVE38" s="266"/>
      <c r="PVF38" s="941"/>
      <c r="PVG38" s="941"/>
      <c r="PVH38" s="316"/>
      <c r="PVI38" s="316"/>
      <c r="PVJ38" s="941"/>
      <c r="PVK38" s="941"/>
      <c r="PVL38" s="941"/>
      <c r="PVM38" s="941"/>
      <c r="PVN38" s="266"/>
      <c r="PVO38" s="941"/>
      <c r="PVP38" s="941"/>
      <c r="PVQ38" s="316"/>
      <c r="PVR38" s="316"/>
      <c r="PVS38" s="941"/>
      <c r="PVT38" s="941"/>
      <c r="PVU38" s="941"/>
      <c r="PVV38" s="941"/>
      <c r="PVW38" s="266"/>
      <c r="PVX38" s="941"/>
      <c r="PVY38" s="941"/>
      <c r="PVZ38" s="316"/>
      <c r="PWA38" s="316"/>
      <c r="PWB38" s="941"/>
      <c r="PWC38" s="941"/>
      <c r="PWD38" s="941"/>
      <c r="PWE38" s="941"/>
      <c r="PWF38" s="266"/>
      <c r="PWG38" s="941"/>
      <c r="PWH38" s="941"/>
      <c r="PWI38" s="316"/>
      <c r="PWJ38" s="316"/>
      <c r="PWK38" s="941"/>
      <c r="PWL38" s="941"/>
      <c r="PWM38" s="941"/>
      <c r="PWN38" s="941"/>
      <c r="PWO38" s="266"/>
      <c r="PWP38" s="941"/>
      <c r="PWQ38" s="941"/>
      <c r="PWR38" s="316"/>
      <c r="PWS38" s="316"/>
      <c r="PWT38" s="941"/>
      <c r="PWU38" s="941"/>
      <c r="PWV38" s="941"/>
      <c r="PWW38" s="941"/>
      <c r="PWX38" s="266"/>
      <c r="PWY38" s="941"/>
      <c r="PWZ38" s="941"/>
      <c r="PXA38" s="316"/>
      <c r="PXB38" s="316"/>
      <c r="PXC38" s="941"/>
      <c r="PXD38" s="941"/>
      <c r="PXE38" s="941"/>
      <c r="PXF38" s="941"/>
      <c r="PXG38" s="266"/>
      <c r="PXH38" s="941"/>
      <c r="PXI38" s="941"/>
      <c r="PXJ38" s="316"/>
      <c r="PXK38" s="316"/>
      <c r="PXL38" s="941"/>
      <c r="PXM38" s="941"/>
      <c r="PXN38" s="941"/>
      <c r="PXO38" s="941"/>
      <c r="PXP38" s="266"/>
      <c r="PXQ38" s="941"/>
      <c r="PXR38" s="941"/>
      <c r="PXS38" s="316"/>
      <c r="PXT38" s="316"/>
      <c r="PXU38" s="941"/>
      <c r="PXV38" s="941"/>
      <c r="PXW38" s="941"/>
      <c r="PXX38" s="941"/>
      <c r="PXY38" s="266"/>
      <c r="PXZ38" s="941"/>
      <c r="PYA38" s="941"/>
      <c r="PYB38" s="316"/>
      <c r="PYC38" s="316"/>
      <c r="PYD38" s="941"/>
      <c r="PYE38" s="941"/>
      <c r="PYF38" s="941"/>
      <c r="PYG38" s="941"/>
      <c r="PYH38" s="266"/>
      <c r="PYI38" s="941"/>
      <c r="PYJ38" s="941"/>
      <c r="PYK38" s="316"/>
      <c r="PYL38" s="316"/>
      <c r="PYM38" s="941"/>
      <c r="PYN38" s="941"/>
      <c r="PYO38" s="941"/>
      <c r="PYP38" s="941"/>
      <c r="PYQ38" s="266"/>
      <c r="PYR38" s="941"/>
      <c r="PYS38" s="941"/>
      <c r="PYT38" s="316"/>
      <c r="PYU38" s="316"/>
      <c r="PYV38" s="941"/>
      <c r="PYW38" s="941"/>
      <c r="PYX38" s="941"/>
      <c r="PYY38" s="941"/>
      <c r="PYZ38" s="266"/>
      <c r="PZA38" s="941"/>
      <c r="PZB38" s="941"/>
      <c r="PZC38" s="316"/>
      <c r="PZD38" s="316"/>
      <c r="PZE38" s="941"/>
      <c r="PZF38" s="941"/>
      <c r="PZG38" s="941"/>
      <c r="PZH38" s="941"/>
      <c r="PZI38" s="266"/>
      <c r="PZJ38" s="941"/>
      <c r="PZK38" s="941"/>
      <c r="PZL38" s="316"/>
      <c r="PZM38" s="316"/>
      <c r="PZN38" s="941"/>
      <c r="PZO38" s="941"/>
      <c r="PZP38" s="941"/>
      <c r="PZQ38" s="941"/>
      <c r="PZR38" s="266"/>
      <c r="PZS38" s="941"/>
      <c r="PZT38" s="941"/>
      <c r="PZU38" s="316"/>
      <c r="PZV38" s="316"/>
      <c r="PZW38" s="941"/>
      <c r="PZX38" s="941"/>
      <c r="PZY38" s="941"/>
      <c r="PZZ38" s="941"/>
      <c r="QAA38" s="266"/>
      <c r="QAB38" s="941"/>
      <c r="QAC38" s="941"/>
      <c r="QAD38" s="316"/>
      <c r="QAE38" s="316"/>
      <c r="QAF38" s="941"/>
      <c r="QAG38" s="941"/>
      <c r="QAH38" s="941"/>
      <c r="QAI38" s="941"/>
      <c r="QAJ38" s="266"/>
      <c r="QAK38" s="941"/>
      <c r="QAL38" s="941"/>
      <c r="QAM38" s="316"/>
      <c r="QAN38" s="316"/>
      <c r="QAO38" s="941"/>
      <c r="QAP38" s="941"/>
      <c r="QAQ38" s="941"/>
      <c r="QAR38" s="941"/>
      <c r="QAS38" s="266"/>
      <c r="QAT38" s="941"/>
      <c r="QAU38" s="941"/>
      <c r="QAV38" s="316"/>
      <c r="QAW38" s="316"/>
      <c r="QAX38" s="941"/>
      <c r="QAY38" s="941"/>
      <c r="QAZ38" s="941"/>
      <c r="QBA38" s="941"/>
      <c r="QBB38" s="266"/>
      <c r="QBC38" s="941"/>
      <c r="QBD38" s="941"/>
      <c r="QBE38" s="316"/>
      <c r="QBF38" s="316"/>
      <c r="QBG38" s="941"/>
      <c r="QBH38" s="941"/>
      <c r="QBI38" s="941"/>
      <c r="QBJ38" s="941"/>
      <c r="QBK38" s="266"/>
      <c r="QBL38" s="941"/>
      <c r="QBM38" s="941"/>
      <c r="QBN38" s="316"/>
      <c r="QBO38" s="316"/>
      <c r="QBP38" s="941"/>
      <c r="QBQ38" s="941"/>
      <c r="QBR38" s="941"/>
      <c r="QBS38" s="941"/>
      <c r="QBT38" s="266"/>
      <c r="QBU38" s="941"/>
      <c r="QBV38" s="941"/>
      <c r="QBW38" s="316"/>
      <c r="QBX38" s="316"/>
      <c r="QBY38" s="941"/>
      <c r="QBZ38" s="941"/>
      <c r="QCA38" s="941"/>
      <c r="QCB38" s="941"/>
      <c r="QCC38" s="266"/>
      <c r="QCD38" s="941"/>
      <c r="QCE38" s="941"/>
      <c r="QCF38" s="316"/>
      <c r="QCG38" s="316"/>
      <c r="QCH38" s="941"/>
      <c r="QCI38" s="941"/>
      <c r="QCJ38" s="941"/>
      <c r="QCK38" s="941"/>
      <c r="QCL38" s="266"/>
      <c r="QCM38" s="941"/>
      <c r="QCN38" s="941"/>
      <c r="QCO38" s="316"/>
      <c r="QCP38" s="316"/>
      <c r="QCQ38" s="941"/>
      <c r="QCR38" s="941"/>
      <c r="QCS38" s="941"/>
      <c r="QCT38" s="941"/>
      <c r="QCU38" s="266"/>
      <c r="QCV38" s="941"/>
      <c r="QCW38" s="941"/>
      <c r="QCX38" s="316"/>
      <c r="QCY38" s="316"/>
      <c r="QCZ38" s="941"/>
      <c r="QDA38" s="941"/>
      <c r="QDB38" s="941"/>
      <c r="QDC38" s="941"/>
      <c r="QDD38" s="266"/>
      <c r="QDE38" s="941"/>
      <c r="QDF38" s="941"/>
      <c r="QDG38" s="316"/>
      <c r="QDH38" s="316"/>
      <c r="QDI38" s="941"/>
      <c r="QDJ38" s="941"/>
      <c r="QDK38" s="941"/>
      <c r="QDL38" s="941"/>
      <c r="QDM38" s="266"/>
      <c r="QDN38" s="941"/>
      <c r="QDO38" s="941"/>
      <c r="QDP38" s="316"/>
      <c r="QDQ38" s="316"/>
      <c r="QDR38" s="941"/>
      <c r="QDS38" s="941"/>
      <c r="QDT38" s="941"/>
      <c r="QDU38" s="941"/>
      <c r="QDV38" s="266"/>
      <c r="QDW38" s="941"/>
      <c r="QDX38" s="941"/>
      <c r="QDY38" s="316"/>
      <c r="QDZ38" s="316"/>
      <c r="QEA38" s="941"/>
      <c r="QEB38" s="941"/>
      <c r="QEC38" s="941"/>
      <c r="QED38" s="941"/>
      <c r="QEE38" s="266"/>
      <c r="QEF38" s="941"/>
      <c r="QEG38" s="941"/>
      <c r="QEH38" s="316"/>
      <c r="QEI38" s="316"/>
      <c r="QEJ38" s="941"/>
      <c r="QEK38" s="941"/>
      <c r="QEL38" s="941"/>
      <c r="QEM38" s="941"/>
      <c r="QEN38" s="266"/>
      <c r="QEO38" s="941"/>
      <c r="QEP38" s="941"/>
      <c r="QEQ38" s="316"/>
      <c r="QER38" s="316"/>
      <c r="QES38" s="941"/>
      <c r="QET38" s="941"/>
      <c r="QEU38" s="941"/>
      <c r="QEV38" s="941"/>
      <c r="QEW38" s="266"/>
      <c r="QEX38" s="941"/>
      <c r="QEY38" s="941"/>
      <c r="QEZ38" s="316"/>
      <c r="QFA38" s="316"/>
      <c r="QFB38" s="941"/>
      <c r="QFC38" s="941"/>
      <c r="QFD38" s="941"/>
      <c r="QFE38" s="941"/>
      <c r="QFF38" s="266"/>
      <c r="QFG38" s="941"/>
      <c r="QFH38" s="941"/>
      <c r="QFI38" s="316"/>
      <c r="QFJ38" s="316"/>
      <c r="QFK38" s="941"/>
      <c r="QFL38" s="941"/>
      <c r="QFM38" s="941"/>
      <c r="QFN38" s="941"/>
      <c r="QFO38" s="266"/>
      <c r="QFP38" s="941"/>
      <c r="QFQ38" s="941"/>
      <c r="QFR38" s="316"/>
      <c r="QFS38" s="316"/>
      <c r="QFT38" s="941"/>
      <c r="QFU38" s="941"/>
      <c r="QFV38" s="941"/>
      <c r="QFW38" s="941"/>
      <c r="QFX38" s="266"/>
      <c r="QFY38" s="941"/>
      <c r="QFZ38" s="941"/>
      <c r="QGA38" s="316"/>
      <c r="QGB38" s="316"/>
      <c r="QGC38" s="941"/>
      <c r="QGD38" s="941"/>
      <c r="QGE38" s="941"/>
      <c r="QGF38" s="941"/>
      <c r="QGG38" s="266"/>
      <c r="QGH38" s="941"/>
      <c r="QGI38" s="941"/>
      <c r="QGJ38" s="316"/>
      <c r="QGK38" s="316"/>
      <c r="QGL38" s="941"/>
      <c r="QGM38" s="941"/>
      <c r="QGN38" s="941"/>
      <c r="QGO38" s="941"/>
      <c r="QGP38" s="266"/>
      <c r="QGQ38" s="941"/>
      <c r="QGR38" s="941"/>
      <c r="QGS38" s="316"/>
      <c r="QGT38" s="316"/>
      <c r="QGU38" s="941"/>
      <c r="QGV38" s="941"/>
      <c r="QGW38" s="941"/>
      <c r="QGX38" s="941"/>
      <c r="QGY38" s="266"/>
      <c r="QGZ38" s="941"/>
      <c r="QHA38" s="941"/>
      <c r="QHB38" s="316"/>
      <c r="QHC38" s="316"/>
      <c r="QHD38" s="941"/>
      <c r="QHE38" s="941"/>
      <c r="QHF38" s="941"/>
      <c r="QHG38" s="941"/>
      <c r="QHH38" s="266"/>
      <c r="QHI38" s="941"/>
      <c r="QHJ38" s="941"/>
      <c r="QHK38" s="316"/>
      <c r="QHL38" s="316"/>
      <c r="QHM38" s="941"/>
      <c r="QHN38" s="941"/>
      <c r="QHO38" s="941"/>
      <c r="QHP38" s="941"/>
      <c r="QHQ38" s="266"/>
      <c r="QHR38" s="941"/>
      <c r="QHS38" s="941"/>
      <c r="QHT38" s="316"/>
      <c r="QHU38" s="316"/>
      <c r="QHV38" s="941"/>
      <c r="QHW38" s="941"/>
      <c r="QHX38" s="941"/>
      <c r="QHY38" s="941"/>
      <c r="QHZ38" s="266"/>
      <c r="QIA38" s="941"/>
      <c r="QIB38" s="941"/>
      <c r="QIC38" s="316"/>
      <c r="QID38" s="316"/>
      <c r="QIE38" s="941"/>
      <c r="QIF38" s="941"/>
      <c r="QIG38" s="941"/>
      <c r="QIH38" s="941"/>
      <c r="QII38" s="266"/>
      <c r="QIJ38" s="941"/>
      <c r="QIK38" s="941"/>
      <c r="QIL38" s="316"/>
      <c r="QIM38" s="316"/>
      <c r="QIN38" s="941"/>
      <c r="QIO38" s="941"/>
      <c r="QIP38" s="941"/>
      <c r="QIQ38" s="941"/>
      <c r="QIR38" s="266"/>
      <c r="QIS38" s="941"/>
      <c r="QIT38" s="941"/>
      <c r="QIU38" s="316"/>
      <c r="QIV38" s="316"/>
      <c r="QIW38" s="941"/>
      <c r="QIX38" s="941"/>
      <c r="QIY38" s="941"/>
      <c r="QIZ38" s="941"/>
      <c r="QJA38" s="266"/>
      <c r="QJB38" s="941"/>
      <c r="QJC38" s="941"/>
      <c r="QJD38" s="316"/>
      <c r="QJE38" s="316"/>
      <c r="QJF38" s="941"/>
      <c r="QJG38" s="941"/>
      <c r="QJH38" s="941"/>
      <c r="QJI38" s="941"/>
      <c r="QJJ38" s="266"/>
      <c r="QJK38" s="941"/>
      <c r="QJL38" s="941"/>
      <c r="QJM38" s="316"/>
      <c r="QJN38" s="316"/>
      <c r="QJO38" s="941"/>
      <c r="QJP38" s="941"/>
      <c r="QJQ38" s="941"/>
      <c r="QJR38" s="941"/>
      <c r="QJS38" s="266"/>
      <c r="QJT38" s="941"/>
      <c r="QJU38" s="941"/>
      <c r="QJV38" s="316"/>
      <c r="QJW38" s="316"/>
      <c r="QJX38" s="941"/>
      <c r="QJY38" s="941"/>
      <c r="QJZ38" s="941"/>
      <c r="QKA38" s="941"/>
      <c r="QKB38" s="266"/>
      <c r="QKC38" s="941"/>
      <c r="QKD38" s="941"/>
      <c r="QKE38" s="316"/>
      <c r="QKF38" s="316"/>
      <c r="QKG38" s="941"/>
      <c r="QKH38" s="941"/>
      <c r="QKI38" s="941"/>
      <c r="QKJ38" s="941"/>
      <c r="QKK38" s="266"/>
      <c r="QKL38" s="941"/>
      <c r="QKM38" s="941"/>
      <c r="QKN38" s="316"/>
      <c r="QKO38" s="316"/>
      <c r="QKP38" s="941"/>
      <c r="QKQ38" s="941"/>
      <c r="QKR38" s="941"/>
      <c r="QKS38" s="941"/>
      <c r="QKT38" s="266"/>
      <c r="QKU38" s="941"/>
      <c r="QKV38" s="941"/>
      <c r="QKW38" s="316"/>
      <c r="QKX38" s="316"/>
      <c r="QKY38" s="941"/>
      <c r="QKZ38" s="941"/>
      <c r="QLA38" s="941"/>
      <c r="QLB38" s="941"/>
      <c r="QLC38" s="266"/>
      <c r="QLD38" s="941"/>
      <c r="QLE38" s="941"/>
      <c r="QLF38" s="316"/>
      <c r="QLG38" s="316"/>
      <c r="QLH38" s="941"/>
      <c r="QLI38" s="941"/>
      <c r="QLJ38" s="941"/>
      <c r="QLK38" s="941"/>
      <c r="QLL38" s="266"/>
      <c r="QLM38" s="941"/>
      <c r="QLN38" s="941"/>
      <c r="QLO38" s="316"/>
      <c r="QLP38" s="316"/>
      <c r="QLQ38" s="941"/>
      <c r="QLR38" s="941"/>
      <c r="QLS38" s="941"/>
      <c r="QLT38" s="941"/>
      <c r="QLU38" s="266"/>
      <c r="QLV38" s="941"/>
      <c r="QLW38" s="941"/>
      <c r="QLX38" s="316"/>
      <c r="QLY38" s="316"/>
      <c r="QLZ38" s="941"/>
      <c r="QMA38" s="941"/>
      <c r="QMB38" s="941"/>
      <c r="QMC38" s="941"/>
      <c r="QMD38" s="266"/>
      <c r="QME38" s="941"/>
      <c r="QMF38" s="941"/>
      <c r="QMG38" s="316"/>
      <c r="QMH38" s="316"/>
      <c r="QMI38" s="941"/>
      <c r="QMJ38" s="941"/>
      <c r="QMK38" s="941"/>
      <c r="QML38" s="941"/>
      <c r="QMM38" s="266"/>
      <c r="QMN38" s="941"/>
      <c r="QMO38" s="941"/>
      <c r="QMP38" s="316"/>
      <c r="QMQ38" s="316"/>
      <c r="QMR38" s="941"/>
      <c r="QMS38" s="941"/>
      <c r="QMT38" s="941"/>
      <c r="QMU38" s="941"/>
      <c r="QMV38" s="266"/>
      <c r="QMW38" s="941"/>
      <c r="QMX38" s="941"/>
      <c r="QMY38" s="316"/>
      <c r="QMZ38" s="316"/>
      <c r="QNA38" s="941"/>
      <c r="QNB38" s="941"/>
      <c r="QNC38" s="941"/>
      <c r="QND38" s="941"/>
      <c r="QNE38" s="266"/>
      <c r="QNF38" s="941"/>
      <c r="QNG38" s="941"/>
      <c r="QNH38" s="316"/>
      <c r="QNI38" s="316"/>
      <c r="QNJ38" s="941"/>
      <c r="QNK38" s="941"/>
      <c r="QNL38" s="941"/>
      <c r="QNM38" s="941"/>
      <c r="QNN38" s="266"/>
      <c r="QNO38" s="941"/>
      <c r="QNP38" s="941"/>
      <c r="QNQ38" s="316"/>
      <c r="QNR38" s="316"/>
      <c r="QNS38" s="941"/>
      <c r="QNT38" s="941"/>
      <c r="QNU38" s="941"/>
      <c r="QNV38" s="941"/>
      <c r="QNW38" s="266"/>
      <c r="QNX38" s="941"/>
      <c r="QNY38" s="941"/>
      <c r="QNZ38" s="316"/>
      <c r="QOA38" s="316"/>
      <c r="QOB38" s="941"/>
      <c r="QOC38" s="941"/>
      <c r="QOD38" s="941"/>
      <c r="QOE38" s="941"/>
      <c r="QOF38" s="266"/>
      <c r="QOG38" s="941"/>
      <c r="QOH38" s="941"/>
      <c r="QOI38" s="316"/>
      <c r="QOJ38" s="316"/>
      <c r="QOK38" s="941"/>
      <c r="QOL38" s="941"/>
      <c r="QOM38" s="941"/>
      <c r="QON38" s="941"/>
      <c r="QOO38" s="266"/>
      <c r="QOP38" s="941"/>
      <c r="QOQ38" s="941"/>
      <c r="QOR38" s="316"/>
      <c r="QOS38" s="316"/>
      <c r="QOT38" s="941"/>
      <c r="QOU38" s="941"/>
      <c r="QOV38" s="941"/>
      <c r="QOW38" s="941"/>
      <c r="QOX38" s="266"/>
      <c r="QOY38" s="941"/>
      <c r="QOZ38" s="941"/>
      <c r="QPA38" s="316"/>
      <c r="QPB38" s="316"/>
      <c r="QPC38" s="941"/>
      <c r="QPD38" s="941"/>
      <c r="QPE38" s="941"/>
      <c r="QPF38" s="941"/>
      <c r="QPG38" s="266"/>
      <c r="QPH38" s="941"/>
      <c r="QPI38" s="941"/>
      <c r="QPJ38" s="316"/>
      <c r="QPK38" s="316"/>
      <c r="QPL38" s="941"/>
      <c r="QPM38" s="941"/>
      <c r="QPN38" s="941"/>
      <c r="QPO38" s="941"/>
      <c r="QPP38" s="266"/>
      <c r="QPQ38" s="941"/>
      <c r="QPR38" s="941"/>
      <c r="QPS38" s="316"/>
      <c r="QPT38" s="316"/>
      <c r="QPU38" s="941"/>
      <c r="QPV38" s="941"/>
      <c r="QPW38" s="941"/>
      <c r="QPX38" s="941"/>
      <c r="QPY38" s="266"/>
      <c r="QPZ38" s="941"/>
      <c r="QQA38" s="941"/>
      <c r="QQB38" s="316"/>
      <c r="QQC38" s="316"/>
      <c r="QQD38" s="941"/>
      <c r="QQE38" s="941"/>
      <c r="QQF38" s="941"/>
      <c r="QQG38" s="941"/>
      <c r="QQH38" s="266"/>
      <c r="QQI38" s="941"/>
      <c r="QQJ38" s="941"/>
      <c r="QQK38" s="316"/>
      <c r="QQL38" s="316"/>
      <c r="QQM38" s="941"/>
      <c r="QQN38" s="941"/>
      <c r="QQO38" s="941"/>
      <c r="QQP38" s="941"/>
      <c r="QQQ38" s="266"/>
      <c r="QQR38" s="941"/>
      <c r="QQS38" s="941"/>
      <c r="QQT38" s="316"/>
      <c r="QQU38" s="316"/>
      <c r="QQV38" s="941"/>
      <c r="QQW38" s="941"/>
      <c r="QQX38" s="941"/>
      <c r="QQY38" s="941"/>
      <c r="QQZ38" s="266"/>
      <c r="QRA38" s="941"/>
      <c r="QRB38" s="941"/>
      <c r="QRC38" s="316"/>
      <c r="QRD38" s="316"/>
      <c r="QRE38" s="941"/>
      <c r="QRF38" s="941"/>
      <c r="QRG38" s="941"/>
      <c r="QRH38" s="941"/>
      <c r="QRI38" s="266"/>
      <c r="QRJ38" s="941"/>
      <c r="QRK38" s="941"/>
      <c r="QRL38" s="316"/>
      <c r="QRM38" s="316"/>
      <c r="QRN38" s="941"/>
      <c r="QRO38" s="941"/>
      <c r="QRP38" s="941"/>
      <c r="QRQ38" s="941"/>
      <c r="QRR38" s="266"/>
      <c r="QRS38" s="941"/>
      <c r="QRT38" s="941"/>
      <c r="QRU38" s="316"/>
      <c r="QRV38" s="316"/>
      <c r="QRW38" s="941"/>
      <c r="QRX38" s="941"/>
      <c r="QRY38" s="941"/>
      <c r="QRZ38" s="941"/>
      <c r="QSA38" s="266"/>
      <c r="QSB38" s="941"/>
      <c r="QSC38" s="941"/>
      <c r="QSD38" s="316"/>
      <c r="QSE38" s="316"/>
      <c r="QSF38" s="941"/>
      <c r="QSG38" s="941"/>
      <c r="QSH38" s="941"/>
      <c r="QSI38" s="941"/>
      <c r="QSJ38" s="266"/>
      <c r="QSK38" s="941"/>
      <c r="QSL38" s="941"/>
      <c r="QSM38" s="316"/>
      <c r="QSN38" s="316"/>
      <c r="QSO38" s="941"/>
      <c r="QSP38" s="941"/>
      <c r="QSQ38" s="941"/>
      <c r="QSR38" s="941"/>
      <c r="QSS38" s="266"/>
      <c r="QST38" s="941"/>
      <c r="QSU38" s="941"/>
      <c r="QSV38" s="316"/>
      <c r="QSW38" s="316"/>
      <c r="QSX38" s="941"/>
      <c r="QSY38" s="941"/>
      <c r="QSZ38" s="941"/>
      <c r="QTA38" s="941"/>
      <c r="QTB38" s="266"/>
      <c r="QTC38" s="941"/>
      <c r="QTD38" s="941"/>
      <c r="QTE38" s="316"/>
      <c r="QTF38" s="316"/>
      <c r="QTG38" s="941"/>
      <c r="QTH38" s="941"/>
      <c r="QTI38" s="941"/>
      <c r="QTJ38" s="941"/>
      <c r="QTK38" s="266"/>
      <c r="QTL38" s="941"/>
      <c r="QTM38" s="941"/>
      <c r="QTN38" s="316"/>
      <c r="QTO38" s="316"/>
      <c r="QTP38" s="941"/>
      <c r="QTQ38" s="941"/>
      <c r="QTR38" s="941"/>
      <c r="QTS38" s="941"/>
      <c r="QTT38" s="266"/>
      <c r="QTU38" s="941"/>
      <c r="QTV38" s="941"/>
      <c r="QTW38" s="316"/>
      <c r="QTX38" s="316"/>
      <c r="QTY38" s="941"/>
      <c r="QTZ38" s="941"/>
      <c r="QUA38" s="941"/>
      <c r="QUB38" s="941"/>
      <c r="QUC38" s="266"/>
      <c r="QUD38" s="941"/>
      <c r="QUE38" s="941"/>
      <c r="QUF38" s="316"/>
      <c r="QUG38" s="316"/>
      <c r="QUH38" s="941"/>
      <c r="QUI38" s="941"/>
      <c r="QUJ38" s="941"/>
      <c r="QUK38" s="941"/>
      <c r="QUL38" s="266"/>
      <c r="QUM38" s="941"/>
      <c r="QUN38" s="941"/>
      <c r="QUO38" s="316"/>
      <c r="QUP38" s="316"/>
      <c r="QUQ38" s="941"/>
      <c r="QUR38" s="941"/>
      <c r="QUS38" s="941"/>
      <c r="QUT38" s="941"/>
      <c r="QUU38" s="266"/>
      <c r="QUV38" s="941"/>
      <c r="QUW38" s="941"/>
      <c r="QUX38" s="316"/>
      <c r="QUY38" s="316"/>
      <c r="QUZ38" s="941"/>
      <c r="QVA38" s="941"/>
      <c r="QVB38" s="941"/>
      <c r="QVC38" s="941"/>
      <c r="QVD38" s="266"/>
      <c r="QVE38" s="941"/>
      <c r="QVF38" s="941"/>
      <c r="QVG38" s="316"/>
      <c r="QVH38" s="316"/>
      <c r="QVI38" s="941"/>
      <c r="QVJ38" s="941"/>
      <c r="QVK38" s="941"/>
      <c r="QVL38" s="941"/>
      <c r="QVM38" s="266"/>
      <c r="QVN38" s="941"/>
      <c r="QVO38" s="941"/>
      <c r="QVP38" s="316"/>
      <c r="QVQ38" s="316"/>
      <c r="QVR38" s="941"/>
      <c r="QVS38" s="941"/>
      <c r="QVT38" s="941"/>
      <c r="QVU38" s="941"/>
      <c r="QVV38" s="266"/>
      <c r="QVW38" s="941"/>
      <c r="QVX38" s="941"/>
      <c r="QVY38" s="316"/>
      <c r="QVZ38" s="316"/>
      <c r="QWA38" s="941"/>
      <c r="QWB38" s="941"/>
      <c r="QWC38" s="941"/>
      <c r="QWD38" s="941"/>
      <c r="QWE38" s="266"/>
      <c r="QWF38" s="941"/>
      <c r="QWG38" s="941"/>
      <c r="QWH38" s="316"/>
      <c r="QWI38" s="316"/>
      <c r="QWJ38" s="941"/>
      <c r="QWK38" s="941"/>
      <c r="QWL38" s="941"/>
      <c r="QWM38" s="941"/>
      <c r="QWN38" s="266"/>
      <c r="QWO38" s="941"/>
      <c r="QWP38" s="941"/>
      <c r="QWQ38" s="316"/>
      <c r="QWR38" s="316"/>
      <c r="QWS38" s="941"/>
      <c r="QWT38" s="941"/>
      <c r="QWU38" s="941"/>
      <c r="QWV38" s="941"/>
      <c r="QWW38" s="266"/>
      <c r="QWX38" s="941"/>
      <c r="QWY38" s="941"/>
      <c r="QWZ38" s="316"/>
      <c r="QXA38" s="316"/>
      <c r="QXB38" s="941"/>
      <c r="QXC38" s="941"/>
      <c r="QXD38" s="941"/>
      <c r="QXE38" s="941"/>
      <c r="QXF38" s="266"/>
      <c r="QXG38" s="941"/>
      <c r="QXH38" s="941"/>
      <c r="QXI38" s="316"/>
      <c r="QXJ38" s="316"/>
      <c r="QXK38" s="941"/>
      <c r="QXL38" s="941"/>
      <c r="QXM38" s="941"/>
      <c r="QXN38" s="941"/>
      <c r="QXO38" s="266"/>
      <c r="QXP38" s="941"/>
      <c r="QXQ38" s="941"/>
      <c r="QXR38" s="316"/>
      <c r="QXS38" s="316"/>
      <c r="QXT38" s="941"/>
      <c r="QXU38" s="941"/>
      <c r="QXV38" s="941"/>
      <c r="QXW38" s="941"/>
      <c r="QXX38" s="266"/>
      <c r="QXY38" s="941"/>
      <c r="QXZ38" s="941"/>
      <c r="QYA38" s="316"/>
      <c r="QYB38" s="316"/>
      <c r="QYC38" s="941"/>
      <c r="QYD38" s="941"/>
      <c r="QYE38" s="941"/>
      <c r="QYF38" s="941"/>
      <c r="QYG38" s="266"/>
      <c r="QYH38" s="941"/>
      <c r="QYI38" s="941"/>
      <c r="QYJ38" s="316"/>
      <c r="QYK38" s="316"/>
      <c r="QYL38" s="941"/>
      <c r="QYM38" s="941"/>
      <c r="QYN38" s="941"/>
      <c r="QYO38" s="941"/>
      <c r="QYP38" s="266"/>
      <c r="QYQ38" s="941"/>
      <c r="QYR38" s="941"/>
      <c r="QYS38" s="316"/>
      <c r="QYT38" s="316"/>
      <c r="QYU38" s="941"/>
      <c r="QYV38" s="941"/>
      <c r="QYW38" s="941"/>
      <c r="QYX38" s="941"/>
      <c r="QYY38" s="266"/>
      <c r="QYZ38" s="941"/>
      <c r="QZA38" s="941"/>
      <c r="QZB38" s="316"/>
      <c r="QZC38" s="316"/>
      <c r="QZD38" s="941"/>
      <c r="QZE38" s="941"/>
      <c r="QZF38" s="941"/>
      <c r="QZG38" s="941"/>
      <c r="QZH38" s="266"/>
      <c r="QZI38" s="941"/>
      <c r="QZJ38" s="941"/>
      <c r="QZK38" s="316"/>
      <c r="QZL38" s="316"/>
      <c r="QZM38" s="941"/>
      <c r="QZN38" s="941"/>
      <c r="QZO38" s="941"/>
      <c r="QZP38" s="941"/>
      <c r="QZQ38" s="266"/>
      <c r="QZR38" s="941"/>
      <c r="QZS38" s="941"/>
      <c r="QZT38" s="316"/>
      <c r="QZU38" s="316"/>
      <c r="QZV38" s="941"/>
      <c r="QZW38" s="941"/>
      <c r="QZX38" s="941"/>
      <c r="QZY38" s="941"/>
      <c r="QZZ38" s="266"/>
      <c r="RAA38" s="941"/>
      <c r="RAB38" s="941"/>
      <c r="RAC38" s="316"/>
      <c r="RAD38" s="316"/>
      <c r="RAE38" s="941"/>
      <c r="RAF38" s="941"/>
      <c r="RAG38" s="941"/>
      <c r="RAH38" s="941"/>
      <c r="RAI38" s="266"/>
      <c r="RAJ38" s="941"/>
      <c r="RAK38" s="941"/>
      <c r="RAL38" s="316"/>
      <c r="RAM38" s="316"/>
      <c r="RAN38" s="941"/>
      <c r="RAO38" s="941"/>
      <c r="RAP38" s="941"/>
      <c r="RAQ38" s="941"/>
      <c r="RAR38" s="266"/>
      <c r="RAS38" s="941"/>
      <c r="RAT38" s="941"/>
      <c r="RAU38" s="316"/>
      <c r="RAV38" s="316"/>
      <c r="RAW38" s="941"/>
      <c r="RAX38" s="941"/>
      <c r="RAY38" s="941"/>
      <c r="RAZ38" s="941"/>
      <c r="RBA38" s="266"/>
      <c r="RBB38" s="941"/>
      <c r="RBC38" s="941"/>
      <c r="RBD38" s="316"/>
      <c r="RBE38" s="316"/>
      <c r="RBF38" s="941"/>
      <c r="RBG38" s="941"/>
      <c r="RBH38" s="941"/>
      <c r="RBI38" s="941"/>
      <c r="RBJ38" s="266"/>
      <c r="RBK38" s="941"/>
      <c r="RBL38" s="941"/>
      <c r="RBM38" s="316"/>
      <c r="RBN38" s="316"/>
      <c r="RBO38" s="941"/>
      <c r="RBP38" s="941"/>
      <c r="RBQ38" s="941"/>
      <c r="RBR38" s="941"/>
      <c r="RBS38" s="266"/>
      <c r="RBT38" s="941"/>
      <c r="RBU38" s="941"/>
      <c r="RBV38" s="316"/>
      <c r="RBW38" s="316"/>
      <c r="RBX38" s="941"/>
      <c r="RBY38" s="941"/>
      <c r="RBZ38" s="941"/>
      <c r="RCA38" s="941"/>
      <c r="RCB38" s="266"/>
      <c r="RCC38" s="941"/>
      <c r="RCD38" s="941"/>
      <c r="RCE38" s="316"/>
      <c r="RCF38" s="316"/>
      <c r="RCG38" s="941"/>
      <c r="RCH38" s="941"/>
      <c r="RCI38" s="941"/>
      <c r="RCJ38" s="941"/>
      <c r="RCK38" s="266"/>
      <c r="RCL38" s="941"/>
      <c r="RCM38" s="941"/>
      <c r="RCN38" s="316"/>
      <c r="RCO38" s="316"/>
      <c r="RCP38" s="941"/>
      <c r="RCQ38" s="941"/>
      <c r="RCR38" s="941"/>
      <c r="RCS38" s="941"/>
      <c r="RCT38" s="266"/>
      <c r="RCU38" s="941"/>
      <c r="RCV38" s="941"/>
      <c r="RCW38" s="316"/>
      <c r="RCX38" s="316"/>
      <c r="RCY38" s="941"/>
      <c r="RCZ38" s="941"/>
      <c r="RDA38" s="941"/>
      <c r="RDB38" s="941"/>
      <c r="RDC38" s="266"/>
      <c r="RDD38" s="941"/>
      <c r="RDE38" s="941"/>
      <c r="RDF38" s="316"/>
      <c r="RDG38" s="316"/>
      <c r="RDH38" s="941"/>
      <c r="RDI38" s="941"/>
      <c r="RDJ38" s="941"/>
      <c r="RDK38" s="941"/>
      <c r="RDL38" s="266"/>
      <c r="RDM38" s="941"/>
      <c r="RDN38" s="941"/>
      <c r="RDO38" s="316"/>
      <c r="RDP38" s="316"/>
      <c r="RDQ38" s="941"/>
      <c r="RDR38" s="941"/>
      <c r="RDS38" s="941"/>
      <c r="RDT38" s="941"/>
      <c r="RDU38" s="266"/>
      <c r="RDV38" s="941"/>
      <c r="RDW38" s="941"/>
      <c r="RDX38" s="316"/>
      <c r="RDY38" s="316"/>
      <c r="RDZ38" s="941"/>
      <c r="REA38" s="941"/>
      <c r="REB38" s="941"/>
      <c r="REC38" s="941"/>
      <c r="RED38" s="266"/>
      <c r="REE38" s="941"/>
      <c r="REF38" s="941"/>
      <c r="REG38" s="316"/>
      <c r="REH38" s="316"/>
      <c r="REI38" s="941"/>
      <c r="REJ38" s="941"/>
      <c r="REK38" s="941"/>
      <c r="REL38" s="941"/>
      <c r="REM38" s="266"/>
      <c r="REN38" s="941"/>
      <c r="REO38" s="941"/>
      <c r="REP38" s="316"/>
      <c r="REQ38" s="316"/>
      <c r="RER38" s="941"/>
      <c r="RES38" s="941"/>
      <c r="RET38" s="941"/>
      <c r="REU38" s="941"/>
      <c r="REV38" s="266"/>
      <c r="REW38" s="941"/>
      <c r="REX38" s="941"/>
      <c r="REY38" s="316"/>
      <c r="REZ38" s="316"/>
      <c r="RFA38" s="941"/>
      <c r="RFB38" s="941"/>
      <c r="RFC38" s="941"/>
      <c r="RFD38" s="941"/>
      <c r="RFE38" s="266"/>
      <c r="RFF38" s="941"/>
      <c r="RFG38" s="941"/>
      <c r="RFH38" s="316"/>
      <c r="RFI38" s="316"/>
      <c r="RFJ38" s="941"/>
      <c r="RFK38" s="941"/>
      <c r="RFL38" s="941"/>
      <c r="RFM38" s="941"/>
      <c r="RFN38" s="266"/>
      <c r="RFO38" s="941"/>
      <c r="RFP38" s="941"/>
      <c r="RFQ38" s="316"/>
      <c r="RFR38" s="316"/>
      <c r="RFS38" s="941"/>
      <c r="RFT38" s="941"/>
      <c r="RFU38" s="941"/>
      <c r="RFV38" s="941"/>
      <c r="RFW38" s="266"/>
      <c r="RFX38" s="941"/>
      <c r="RFY38" s="941"/>
      <c r="RFZ38" s="316"/>
      <c r="RGA38" s="316"/>
      <c r="RGB38" s="941"/>
      <c r="RGC38" s="941"/>
      <c r="RGD38" s="941"/>
      <c r="RGE38" s="941"/>
      <c r="RGF38" s="266"/>
      <c r="RGG38" s="941"/>
      <c r="RGH38" s="941"/>
      <c r="RGI38" s="316"/>
      <c r="RGJ38" s="316"/>
      <c r="RGK38" s="941"/>
      <c r="RGL38" s="941"/>
      <c r="RGM38" s="941"/>
      <c r="RGN38" s="941"/>
      <c r="RGO38" s="266"/>
      <c r="RGP38" s="941"/>
      <c r="RGQ38" s="941"/>
      <c r="RGR38" s="316"/>
      <c r="RGS38" s="316"/>
      <c r="RGT38" s="941"/>
      <c r="RGU38" s="941"/>
      <c r="RGV38" s="941"/>
      <c r="RGW38" s="941"/>
      <c r="RGX38" s="266"/>
      <c r="RGY38" s="941"/>
      <c r="RGZ38" s="941"/>
      <c r="RHA38" s="316"/>
      <c r="RHB38" s="316"/>
      <c r="RHC38" s="941"/>
      <c r="RHD38" s="941"/>
      <c r="RHE38" s="941"/>
      <c r="RHF38" s="941"/>
      <c r="RHG38" s="266"/>
      <c r="RHH38" s="941"/>
      <c r="RHI38" s="941"/>
      <c r="RHJ38" s="316"/>
      <c r="RHK38" s="316"/>
      <c r="RHL38" s="941"/>
      <c r="RHM38" s="941"/>
      <c r="RHN38" s="941"/>
      <c r="RHO38" s="941"/>
      <c r="RHP38" s="266"/>
      <c r="RHQ38" s="941"/>
      <c r="RHR38" s="941"/>
      <c r="RHS38" s="316"/>
      <c r="RHT38" s="316"/>
      <c r="RHU38" s="941"/>
      <c r="RHV38" s="941"/>
      <c r="RHW38" s="941"/>
      <c r="RHX38" s="941"/>
      <c r="RHY38" s="266"/>
      <c r="RHZ38" s="941"/>
      <c r="RIA38" s="941"/>
      <c r="RIB38" s="316"/>
      <c r="RIC38" s="316"/>
      <c r="RID38" s="941"/>
      <c r="RIE38" s="941"/>
      <c r="RIF38" s="941"/>
      <c r="RIG38" s="941"/>
      <c r="RIH38" s="266"/>
      <c r="RII38" s="941"/>
      <c r="RIJ38" s="941"/>
      <c r="RIK38" s="316"/>
      <c r="RIL38" s="316"/>
      <c r="RIM38" s="941"/>
      <c r="RIN38" s="941"/>
      <c r="RIO38" s="941"/>
      <c r="RIP38" s="941"/>
      <c r="RIQ38" s="266"/>
      <c r="RIR38" s="941"/>
      <c r="RIS38" s="941"/>
      <c r="RIT38" s="316"/>
      <c r="RIU38" s="316"/>
      <c r="RIV38" s="941"/>
      <c r="RIW38" s="941"/>
      <c r="RIX38" s="941"/>
      <c r="RIY38" s="941"/>
      <c r="RIZ38" s="266"/>
      <c r="RJA38" s="941"/>
      <c r="RJB38" s="941"/>
      <c r="RJC38" s="316"/>
      <c r="RJD38" s="316"/>
      <c r="RJE38" s="941"/>
      <c r="RJF38" s="941"/>
      <c r="RJG38" s="941"/>
      <c r="RJH38" s="941"/>
      <c r="RJI38" s="266"/>
      <c r="RJJ38" s="941"/>
      <c r="RJK38" s="941"/>
      <c r="RJL38" s="316"/>
      <c r="RJM38" s="316"/>
      <c r="RJN38" s="941"/>
      <c r="RJO38" s="941"/>
      <c r="RJP38" s="941"/>
      <c r="RJQ38" s="941"/>
      <c r="RJR38" s="266"/>
      <c r="RJS38" s="941"/>
      <c r="RJT38" s="941"/>
      <c r="RJU38" s="316"/>
      <c r="RJV38" s="316"/>
      <c r="RJW38" s="941"/>
      <c r="RJX38" s="941"/>
      <c r="RJY38" s="941"/>
      <c r="RJZ38" s="941"/>
      <c r="RKA38" s="266"/>
      <c r="RKB38" s="941"/>
      <c r="RKC38" s="941"/>
      <c r="RKD38" s="316"/>
      <c r="RKE38" s="316"/>
      <c r="RKF38" s="941"/>
      <c r="RKG38" s="941"/>
      <c r="RKH38" s="941"/>
      <c r="RKI38" s="941"/>
      <c r="RKJ38" s="266"/>
      <c r="RKK38" s="941"/>
      <c r="RKL38" s="941"/>
      <c r="RKM38" s="316"/>
      <c r="RKN38" s="316"/>
      <c r="RKO38" s="941"/>
      <c r="RKP38" s="941"/>
      <c r="RKQ38" s="941"/>
      <c r="RKR38" s="941"/>
      <c r="RKS38" s="266"/>
      <c r="RKT38" s="941"/>
      <c r="RKU38" s="941"/>
      <c r="RKV38" s="316"/>
      <c r="RKW38" s="316"/>
      <c r="RKX38" s="941"/>
      <c r="RKY38" s="941"/>
      <c r="RKZ38" s="941"/>
      <c r="RLA38" s="941"/>
      <c r="RLB38" s="266"/>
      <c r="RLC38" s="941"/>
      <c r="RLD38" s="941"/>
      <c r="RLE38" s="316"/>
      <c r="RLF38" s="316"/>
      <c r="RLG38" s="941"/>
      <c r="RLH38" s="941"/>
      <c r="RLI38" s="941"/>
      <c r="RLJ38" s="941"/>
      <c r="RLK38" s="266"/>
      <c r="RLL38" s="941"/>
      <c r="RLM38" s="941"/>
      <c r="RLN38" s="316"/>
      <c r="RLO38" s="316"/>
      <c r="RLP38" s="941"/>
      <c r="RLQ38" s="941"/>
      <c r="RLR38" s="941"/>
      <c r="RLS38" s="941"/>
      <c r="RLT38" s="266"/>
      <c r="RLU38" s="941"/>
      <c r="RLV38" s="941"/>
      <c r="RLW38" s="316"/>
      <c r="RLX38" s="316"/>
      <c r="RLY38" s="941"/>
      <c r="RLZ38" s="941"/>
      <c r="RMA38" s="941"/>
      <c r="RMB38" s="941"/>
      <c r="RMC38" s="266"/>
      <c r="RMD38" s="941"/>
      <c r="RME38" s="941"/>
      <c r="RMF38" s="316"/>
      <c r="RMG38" s="316"/>
      <c r="RMH38" s="941"/>
      <c r="RMI38" s="941"/>
      <c r="RMJ38" s="941"/>
      <c r="RMK38" s="941"/>
      <c r="RML38" s="266"/>
      <c r="RMM38" s="941"/>
      <c r="RMN38" s="941"/>
      <c r="RMO38" s="316"/>
      <c r="RMP38" s="316"/>
      <c r="RMQ38" s="941"/>
      <c r="RMR38" s="941"/>
      <c r="RMS38" s="941"/>
      <c r="RMT38" s="941"/>
      <c r="RMU38" s="266"/>
      <c r="RMV38" s="941"/>
      <c r="RMW38" s="941"/>
      <c r="RMX38" s="316"/>
      <c r="RMY38" s="316"/>
      <c r="RMZ38" s="941"/>
      <c r="RNA38" s="941"/>
      <c r="RNB38" s="941"/>
      <c r="RNC38" s="941"/>
      <c r="RND38" s="266"/>
      <c r="RNE38" s="941"/>
      <c r="RNF38" s="941"/>
      <c r="RNG38" s="316"/>
      <c r="RNH38" s="316"/>
      <c r="RNI38" s="941"/>
      <c r="RNJ38" s="941"/>
      <c r="RNK38" s="941"/>
      <c r="RNL38" s="941"/>
      <c r="RNM38" s="266"/>
      <c r="RNN38" s="941"/>
      <c r="RNO38" s="941"/>
      <c r="RNP38" s="316"/>
      <c r="RNQ38" s="316"/>
      <c r="RNR38" s="941"/>
      <c r="RNS38" s="941"/>
      <c r="RNT38" s="941"/>
      <c r="RNU38" s="941"/>
      <c r="RNV38" s="266"/>
      <c r="RNW38" s="941"/>
      <c r="RNX38" s="941"/>
      <c r="RNY38" s="316"/>
      <c r="RNZ38" s="316"/>
      <c r="ROA38" s="941"/>
      <c r="ROB38" s="941"/>
      <c r="ROC38" s="941"/>
      <c r="ROD38" s="941"/>
      <c r="ROE38" s="266"/>
      <c r="ROF38" s="941"/>
      <c r="ROG38" s="941"/>
      <c r="ROH38" s="316"/>
      <c r="ROI38" s="316"/>
      <c r="ROJ38" s="941"/>
      <c r="ROK38" s="941"/>
      <c r="ROL38" s="941"/>
      <c r="ROM38" s="941"/>
      <c r="RON38" s="266"/>
      <c r="ROO38" s="941"/>
      <c r="ROP38" s="941"/>
      <c r="ROQ38" s="316"/>
      <c r="ROR38" s="316"/>
      <c r="ROS38" s="941"/>
      <c r="ROT38" s="941"/>
      <c r="ROU38" s="941"/>
      <c r="ROV38" s="941"/>
      <c r="ROW38" s="266"/>
      <c r="ROX38" s="941"/>
      <c r="ROY38" s="941"/>
      <c r="ROZ38" s="316"/>
      <c r="RPA38" s="316"/>
      <c r="RPB38" s="941"/>
      <c r="RPC38" s="941"/>
      <c r="RPD38" s="941"/>
      <c r="RPE38" s="941"/>
      <c r="RPF38" s="266"/>
      <c r="RPG38" s="941"/>
      <c r="RPH38" s="941"/>
      <c r="RPI38" s="316"/>
      <c r="RPJ38" s="316"/>
      <c r="RPK38" s="941"/>
      <c r="RPL38" s="941"/>
      <c r="RPM38" s="941"/>
      <c r="RPN38" s="941"/>
      <c r="RPO38" s="266"/>
      <c r="RPP38" s="941"/>
      <c r="RPQ38" s="941"/>
      <c r="RPR38" s="316"/>
      <c r="RPS38" s="316"/>
      <c r="RPT38" s="941"/>
      <c r="RPU38" s="941"/>
      <c r="RPV38" s="941"/>
      <c r="RPW38" s="941"/>
      <c r="RPX38" s="266"/>
      <c r="RPY38" s="941"/>
      <c r="RPZ38" s="941"/>
      <c r="RQA38" s="316"/>
      <c r="RQB38" s="316"/>
      <c r="RQC38" s="941"/>
      <c r="RQD38" s="941"/>
      <c r="RQE38" s="941"/>
      <c r="RQF38" s="941"/>
      <c r="RQG38" s="266"/>
      <c r="RQH38" s="941"/>
      <c r="RQI38" s="941"/>
      <c r="RQJ38" s="316"/>
      <c r="RQK38" s="316"/>
      <c r="RQL38" s="941"/>
      <c r="RQM38" s="941"/>
      <c r="RQN38" s="941"/>
      <c r="RQO38" s="941"/>
      <c r="RQP38" s="266"/>
      <c r="RQQ38" s="941"/>
      <c r="RQR38" s="941"/>
      <c r="RQS38" s="316"/>
      <c r="RQT38" s="316"/>
      <c r="RQU38" s="941"/>
      <c r="RQV38" s="941"/>
      <c r="RQW38" s="941"/>
      <c r="RQX38" s="941"/>
      <c r="RQY38" s="266"/>
      <c r="RQZ38" s="941"/>
      <c r="RRA38" s="941"/>
      <c r="RRB38" s="316"/>
      <c r="RRC38" s="316"/>
      <c r="RRD38" s="941"/>
      <c r="RRE38" s="941"/>
      <c r="RRF38" s="941"/>
      <c r="RRG38" s="941"/>
      <c r="RRH38" s="266"/>
      <c r="RRI38" s="941"/>
      <c r="RRJ38" s="941"/>
      <c r="RRK38" s="316"/>
      <c r="RRL38" s="316"/>
      <c r="RRM38" s="941"/>
      <c r="RRN38" s="941"/>
      <c r="RRO38" s="941"/>
      <c r="RRP38" s="941"/>
      <c r="RRQ38" s="266"/>
      <c r="RRR38" s="941"/>
      <c r="RRS38" s="941"/>
      <c r="RRT38" s="316"/>
      <c r="RRU38" s="316"/>
      <c r="RRV38" s="941"/>
      <c r="RRW38" s="941"/>
      <c r="RRX38" s="941"/>
      <c r="RRY38" s="941"/>
      <c r="RRZ38" s="266"/>
      <c r="RSA38" s="941"/>
      <c r="RSB38" s="941"/>
      <c r="RSC38" s="316"/>
      <c r="RSD38" s="316"/>
      <c r="RSE38" s="941"/>
      <c r="RSF38" s="941"/>
      <c r="RSG38" s="941"/>
      <c r="RSH38" s="941"/>
      <c r="RSI38" s="266"/>
      <c r="RSJ38" s="941"/>
      <c r="RSK38" s="941"/>
      <c r="RSL38" s="316"/>
      <c r="RSM38" s="316"/>
      <c r="RSN38" s="941"/>
      <c r="RSO38" s="941"/>
      <c r="RSP38" s="941"/>
      <c r="RSQ38" s="941"/>
      <c r="RSR38" s="266"/>
      <c r="RSS38" s="941"/>
      <c r="RST38" s="941"/>
      <c r="RSU38" s="316"/>
      <c r="RSV38" s="316"/>
      <c r="RSW38" s="941"/>
      <c r="RSX38" s="941"/>
      <c r="RSY38" s="941"/>
      <c r="RSZ38" s="941"/>
      <c r="RTA38" s="266"/>
      <c r="RTB38" s="941"/>
      <c r="RTC38" s="941"/>
      <c r="RTD38" s="316"/>
      <c r="RTE38" s="316"/>
      <c r="RTF38" s="941"/>
      <c r="RTG38" s="941"/>
      <c r="RTH38" s="941"/>
      <c r="RTI38" s="941"/>
      <c r="RTJ38" s="266"/>
      <c r="RTK38" s="941"/>
      <c r="RTL38" s="941"/>
      <c r="RTM38" s="316"/>
      <c r="RTN38" s="316"/>
      <c r="RTO38" s="941"/>
      <c r="RTP38" s="941"/>
      <c r="RTQ38" s="941"/>
      <c r="RTR38" s="941"/>
      <c r="RTS38" s="266"/>
      <c r="RTT38" s="941"/>
      <c r="RTU38" s="941"/>
      <c r="RTV38" s="316"/>
      <c r="RTW38" s="316"/>
      <c r="RTX38" s="941"/>
      <c r="RTY38" s="941"/>
      <c r="RTZ38" s="941"/>
      <c r="RUA38" s="941"/>
      <c r="RUB38" s="266"/>
      <c r="RUC38" s="941"/>
      <c r="RUD38" s="941"/>
      <c r="RUE38" s="316"/>
      <c r="RUF38" s="316"/>
      <c r="RUG38" s="941"/>
      <c r="RUH38" s="941"/>
      <c r="RUI38" s="941"/>
      <c r="RUJ38" s="941"/>
      <c r="RUK38" s="266"/>
      <c r="RUL38" s="941"/>
      <c r="RUM38" s="941"/>
      <c r="RUN38" s="316"/>
      <c r="RUO38" s="316"/>
      <c r="RUP38" s="941"/>
      <c r="RUQ38" s="941"/>
      <c r="RUR38" s="941"/>
      <c r="RUS38" s="941"/>
      <c r="RUT38" s="266"/>
      <c r="RUU38" s="941"/>
      <c r="RUV38" s="941"/>
      <c r="RUW38" s="316"/>
      <c r="RUX38" s="316"/>
      <c r="RUY38" s="941"/>
      <c r="RUZ38" s="941"/>
      <c r="RVA38" s="941"/>
      <c r="RVB38" s="941"/>
      <c r="RVC38" s="266"/>
      <c r="RVD38" s="941"/>
      <c r="RVE38" s="941"/>
      <c r="RVF38" s="316"/>
      <c r="RVG38" s="316"/>
      <c r="RVH38" s="941"/>
      <c r="RVI38" s="941"/>
      <c r="RVJ38" s="941"/>
      <c r="RVK38" s="941"/>
      <c r="RVL38" s="266"/>
      <c r="RVM38" s="941"/>
      <c r="RVN38" s="941"/>
      <c r="RVO38" s="316"/>
      <c r="RVP38" s="316"/>
      <c r="RVQ38" s="941"/>
      <c r="RVR38" s="941"/>
      <c r="RVS38" s="941"/>
      <c r="RVT38" s="941"/>
      <c r="RVU38" s="266"/>
      <c r="RVV38" s="941"/>
      <c r="RVW38" s="941"/>
      <c r="RVX38" s="316"/>
      <c r="RVY38" s="316"/>
      <c r="RVZ38" s="941"/>
      <c r="RWA38" s="941"/>
      <c r="RWB38" s="941"/>
      <c r="RWC38" s="941"/>
      <c r="RWD38" s="266"/>
      <c r="RWE38" s="941"/>
      <c r="RWF38" s="941"/>
      <c r="RWG38" s="316"/>
      <c r="RWH38" s="316"/>
      <c r="RWI38" s="941"/>
      <c r="RWJ38" s="941"/>
      <c r="RWK38" s="941"/>
      <c r="RWL38" s="941"/>
      <c r="RWM38" s="266"/>
      <c r="RWN38" s="941"/>
      <c r="RWO38" s="941"/>
      <c r="RWP38" s="316"/>
      <c r="RWQ38" s="316"/>
      <c r="RWR38" s="941"/>
      <c r="RWS38" s="941"/>
      <c r="RWT38" s="941"/>
      <c r="RWU38" s="941"/>
      <c r="RWV38" s="266"/>
      <c r="RWW38" s="941"/>
      <c r="RWX38" s="941"/>
      <c r="RWY38" s="316"/>
      <c r="RWZ38" s="316"/>
      <c r="RXA38" s="941"/>
      <c r="RXB38" s="941"/>
      <c r="RXC38" s="941"/>
      <c r="RXD38" s="941"/>
      <c r="RXE38" s="266"/>
      <c r="RXF38" s="941"/>
      <c r="RXG38" s="941"/>
      <c r="RXH38" s="316"/>
      <c r="RXI38" s="316"/>
      <c r="RXJ38" s="941"/>
      <c r="RXK38" s="941"/>
      <c r="RXL38" s="941"/>
      <c r="RXM38" s="941"/>
      <c r="RXN38" s="266"/>
      <c r="RXO38" s="941"/>
      <c r="RXP38" s="941"/>
      <c r="RXQ38" s="316"/>
      <c r="RXR38" s="316"/>
      <c r="RXS38" s="941"/>
      <c r="RXT38" s="941"/>
      <c r="RXU38" s="941"/>
      <c r="RXV38" s="941"/>
      <c r="RXW38" s="266"/>
      <c r="RXX38" s="941"/>
      <c r="RXY38" s="941"/>
      <c r="RXZ38" s="316"/>
      <c r="RYA38" s="316"/>
      <c r="RYB38" s="941"/>
      <c r="RYC38" s="941"/>
      <c r="RYD38" s="941"/>
      <c r="RYE38" s="941"/>
      <c r="RYF38" s="266"/>
      <c r="RYG38" s="941"/>
      <c r="RYH38" s="941"/>
      <c r="RYI38" s="316"/>
      <c r="RYJ38" s="316"/>
      <c r="RYK38" s="941"/>
      <c r="RYL38" s="941"/>
      <c r="RYM38" s="941"/>
      <c r="RYN38" s="941"/>
      <c r="RYO38" s="266"/>
      <c r="RYP38" s="941"/>
      <c r="RYQ38" s="941"/>
      <c r="RYR38" s="316"/>
      <c r="RYS38" s="316"/>
      <c r="RYT38" s="941"/>
      <c r="RYU38" s="941"/>
      <c r="RYV38" s="941"/>
      <c r="RYW38" s="941"/>
      <c r="RYX38" s="266"/>
      <c r="RYY38" s="941"/>
      <c r="RYZ38" s="941"/>
      <c r="RZA38" s="316"/>
      <c r="RZB38" s="316"/>
      <c r="RZC38" s="941"/>
      <c r="RZD38" s="941"/>
      <c r="RZE38" s="941"/>
      <c r="RZF38" s="941"/>
      <c r="RZG38" s="266"/>
      <c r="RZH38" s="941"/>
      <c r="RZI38" s="941"/>
      <c r="RZJ38" s="316"/>
      <c r="RZK38" s="316"/>
      <c r="RZL38" s="941"/>
      <c r="RZM38" s="941"/>
      <c r="RZN38" s="941"/>
      <c r="RZO38" s="941"/>
      <c r="RZP38" s="266"/>
      <c r="RZQ38" s="941"/>
      <c r="RZR38" s="941"/>
      <c r="RZS38" s="316"/>
      <c r="RZT38" s="316"/>
      <c r="RZU38" s="941"/>
      <c r="RZV38" s="941"/>
      <c r="RZW38" s="941"/>
      <c r="RZX38" s="941"/>
      <c r="RZY38" s="266"/>
      <c r="RZZ38" s="941"/>
      <c r="SAA38" s="941"/>
      <c r="SAB38" s="316"/>
      <c r="SAC38" s="316"/>
      <c r="SAD38" s="941"/>
      <c r="SAE38" s="941"/>
      <c r="SAF38" s="941"/>
      <c r="SAG38" s="941"/>
      <c r="SAH38" s="266"/>
      <c r="SAI38" s="941"/>
      <c r="SAJ38" s="941"/>
      <c r="SAK38" s="316"/>
      <c r="SAL38" s="316"/>
      <c r="SAM38" s="941"/>
      <c r="SAN38" s="941"/>
      <c r="SAO38" s="941"/>
      <c r="SAP38" s="941"/>
      <c r="SAQ38" s="266"/>
      <c r="SAR38" s="941"/>
      <c r="SAS38" s="941"/>
      <c r="SAT38" s="316"/>
      <c r="SAU38" s="316"/>
      <c r="SAV38" s="941"/>
      <c r="SAW38" s="941"/>
      <c r="SAX38" s="941"/>
      <c r="SAY38" s="941"/>
      <c r="SAZ38" s="266"/>
      <c r="SBA38" s="941"/>
      <c r="SBB38" s="941"/>
      <c r="SBC38" s="316"/>
      <c r="SBD38" s="316"/>
      <c r="SBE38" s="941"/>
      <c r="SBF38" s="941"/>
      <c r="SBG38" s="941"/>
      <c r="SBH38" s="941"/>
      <c r="SBI38" s="266"/>
      <c r="SBJ38" s="941"/>
      <c r="SBK38" s="941"/>
      <c r="SBL38" s="316"/>
      <c r="SBM38" s="316"/>
      <c r="SBN38" s="941"/>
      <c r="SBO38" s="941"/>
      <c r="SBP38" s="941"/>
      <c r="SBQ38" s="941"/>
      <c r="SBR38" s="266"/>
      <c r="SBS38" s="941"/>
      <c r="SBT38" s="941"/>
      <c r="SBU38" s="316"/>
      <c r="SBV38" s="316"/>
      <c r="SBW38" s="941"/>
      <c r="SBX38" s="941"/>
      <c r="SBY38" s="941"/>
      <c r="SBZ38" s="941"/>
      <c r="SCA38" s="266"/>
      <c r="SCB38" s="941"/>
      <c r="SCC38" s="941"/>
      <c r="SCD38" s="316"/>
      <c r="SCE38" s="316"/>
      <c r="SCF38" s="941"/>
      <c r="SCG38" s="941"/>
      <c r="SCH38" s="941"/>
      <c r="SCI38" s="941"/>
      <c r="SCJ38" s="266"/>
      <c r="SCK38" s="941"/>
      <c r="SCL38" s="941"/>
      <c r="SCM38" s="316"/>
      <c r="SCN38" s="316"/>
      <c r="SCO38" s="941"/>
      <c r="SCP38" s="941"/>
      <c r="SCQ38" s="941"/>
      <c r="SCR38" s="941"/>
      <c r="SCS38" s="266"/>
      <c r="SCT38" s="941"/>
      <c r="SCU38" s="941"/>
      <c r="SCV38" s="316"/>
      <c r="SCW38" s="316"/>
      <c r="SCX38" s="941"/>
      <c r="SCY38" s="941"/>
      <c r="SCZ38" s="941"/>
      <c r="SDA38" s="941"/>
      <c r="SDB38" s="266"/>
      <c r="SDC38" s="941"/>
      <c r="SDD38" s="941"/>
      <c r="SDE38" s="316"/>
      <c r="SDF38" s="316"/>
      <c r="SDG38" s="941"/>
      <c r="SDH38" s="941"/>
      <c r="SDI38" s="941"/>
      <c r="SDJ38" s="941"/>
      <c r="SDK38" s="266"/>
      <c r="SDL38" s="941"/>
      <c r="SDM38" s="941"/>
      <c r="SDN38" s="316"/>
      <c r="SDO38" s="316"/>
      <c r="SDP38" s="941"/>
      <c r="SDQ38" s="941"/>
      <c r="SDR38" s="941"/>
      <c r="SDS38" s="941"/>
      <c r="SDT38" s="266"/>
      <c r="SDU38" s="941"/>
      <c r="SDV38" s="941"/>
      <c r="SDW38" s="316"/>
      <c r="SDX38" s="316"/>
      <c r="SDY38" s="941"/>
      <c r="SDZ38" s="941"/>
      <c r="SEA38" s="941"/>
      <c r="SEB38" s="941"/>
      <c r="SEC38" s="266"/>
      <c r="SED38" s="941"/>
      <c r="SEE38" s="941"/>
      <c r="SEF38" s="316"/>
      <c r="SEG38" s="316"/>
      <c r="SEH38" s="941"/>
      <c r="SEI38" s="941"/>
      <c r="SEJ38" s="941"/>
      <c r="SEK38" s="941"/>
      <c r="SEL38" s="266"/>
      <c r="SEM38" s="941"/>
      <c r="SEN38" s="941"/>
      <c r="SEO38" s="316"/>
      <c r="SEP38" s="316"/>
      <c r="SEQ38" s="941"/>
      <c r="SER38" s="941"/>
      <c r="SES38" s="941"/>
      <c r="SET38" s="941"/>
      <c r="SEU38" s="266"/>
      <c r="SEV38" s="941"/>
      <c r="SEW38" s="941"/>
      <c r="SEX38" s="316"/>
      <c r="SEY38" s="316"/>
      <c r="SEZ38" s="941"/>
      <c r="SFA38" s="941"/>
      <c r="SFB38" s="941"/>
      <c r="SFC38" s="941"/>
      <c r="SFD38" s="266"/>
      <c r="SFE38" s="941"/>
      <c r="SFF38" s="941"/>
      <c r="SFG38" s="316"/>
      <c r="SFH38" s="316"/>
      <c r="SFI38" s="941"/>
      <c r="SFJ38" s="941"/>
      <c r="SFK38" s="941"/>
      <c r="SFL38" s="941"/>
      <c r="SFM38" s="266"/>
      <c r="SFN38" s="941"/>
      <c r="SFO38" s="941"/>
      <c r="SFP38" s="316"/>
      <c r="SFQ38" s="316"/>
      <c r="SFR38" s="941"/>
      <c r="SFS38" s="941"/>
      <c r="SFT38" s="941"/>
      <c r="SFU38" s="941"/>
      <c r="SFV38" s="266"/>
      <c r="SFW38" s="941"/>
      <c r="SFX38" s="941"/>
      <c r="SFY38" s="316"/>
      <c r="SFZ38" s="316"/>
      <c r="SGA38" s="941"/>
      <c r="SGB38" s="941"/>
      <c r="SGC38" s="941"/>
      <c r="SGD38" s="941"/>
      <c r="SGE38" s="266"/>
      <c r="SGF38" s="941"/>
      <c r="SGG38" s="941"/>
      <c r="SGH38" s="316"/>
      <c r="SGI38" s="316"/>
      <c r="SGJ38" s="941"/>
      <c r="SGK38" s="941"/>
      <c r="SGL38" s="941"/>
      <c r="SGM38" s="941"/>
      <c r="SGN38" s="266"/>
      <c r="SGO38" s="941"/>
      <c r="SGP38" s="941"/>
      <c r="SGQ38" s="316"/>
      <c r="SGR38" s="316"/>
      <c r="SGS38" s="941"/>
      <c r="SGT38" s="941"/>
      <c r="SGU38" s="941"/>
      <c r="SGV38" s="941"/>
      <c r="SGW38" s="266"/>
      <c r="SGX38" s="941"/>
      <c r="SGY38" s="941"/>
      <c r="SGZ38" s="316"/>
      <c r="SHA38" s="316"/>
      <c r="SHB38" s="941"/>
      <c r="SHC38" s="941"/>
      <c r="SHD38" s="941"/>
      <c r="SHE38" s="941"/>
      <c r="SHF38" s="266"/>
      <c r="SHG38" s="941"/>
      <c r="SHH38" s="941"/>
      <c r="SHI38" s="316"/>
      <c r="SHJ38" s="316"/>
      <c r="SHK38" s="941"/>
      <c r="SHL38" s="941"/>
      <c r="SHM38" s="941"/>
      <c r="SHN38" s="941"/>
      <c r="SHO38" s="266"/>
      <c r="SHP38" s="941"/>
      <c r="SHQ38" s="941"/>
      <c r="SHR38" s="316"/>
      <c r="SHS38" s="316"/>
      <c r="SHT38" s="941"/>
      <c r="SHU38" s="941"/>
      <c r="SHV38" s="941"/>
      <c r="SHW38" s="941"/>
      <c r="SHX38" s="266"/>
      <c r="SHY38" s="941"/>
      <c r="SHZ38" s="941"/>
      <c r="SIA38" s="316"/>
      <c r="SIB38" s="316"/>
      <c r="SIC38" s="941"/>
      <c r="SID38" s="941"/>
      <c r="SIE38" s="941"/>
      <c r="SIF38" s="941"/>
      <c r="SIG38" s="266"/>
      <c r="SIH38" s="941"/>
      <c r="SII38" s="941"/>
      <c r="SIJ38" s="316"/>
      <c r="SIK38" s="316"/>
      <c r="SIL38" s="941"/>
      <c r="SIM38" s="941"/>
      <c r="SIN38" s="941"/>
      <c r="SIO38" s="941"/>
      <c r="SIP38" s="266"/>
      <c r="SIQ38" s="941"/>
      <c r="SIR38" s="941"/>
      <c r="SIS38" s="316"/>
      <c r="SIT38" s="316"/>
      <c r="SIU38" s="941"/>
      <c r="SIV38" s="941"/>
      <c r="SIW38" s="941"/>
      <c r="SIX38" s="941"/>
      <c r="SIY38" s="266"/>
      <c r="SIZ38" s="941"/>
      <c r="SJA38" s="941"/>
      <c r="SJB38" s="316"/>
      <c r="SJC38" s="316"/>
      <c r="SJD38" s="941"/>
      <c r="SJE38" s="941"/>
      <c r="SJF38" s="941"/>
      <c r="SJG38" s="941"/>
      <c r="SJH38" s="266"/>
      <c r="SJI38" s="941"/>
      <c r="SJJ38" s="941"/>
      <c r="SJK38" s="316"/>
      <c r="SJL38" s="316"/>
      <c r="SJM38" s="941"/>
      <c r="SJN38" s="941"/>
      <c r="SJO38" s="941"/>
      <c r="SJP38" s="941"/>
      <c r="SJQ38" s="266"/>
      <c r="SJR38" s="941"/>
      <c r="SJS38" s="941"/>
      <c r="SJT38" s="316"/>
      <c r="SJU38" s="316"/>
      <c r="SJV38" s="941"/>
      <c r="SJW38" s="941"/>
      <c r="SJX38" s="941"/>
      <c r="SJY38" s="941"/>
      <c r="SJZ38" s="266"/>
      <c r="SKA38" s="941"/>
      <c r="SKB38" s="941"/>
      <c r="SKC38" s="316"/>
      <c r="SKD38" s="316"/>
      <c r="SKE38" s="941"/>
      <c r="SKF38" s="941"/>
      <c r="SKG38" s="941"/>
      <c r="SKH38" s="941"/>
      <c r="SKI38" s="266"/>
      <c r="SKJ38" s="941"/>
      <c r="SKK38" s="941"/>
      <c r="SKL38" s="316"/>
      <c r="SKM38" s="316"/>
      <c r="SKN38" s="941"/>
      <c r="SKO38" s="941"/>
      <c r="SKP38" s="941"/>
      <c r="SKQ38" s="941"/>
      <c r="SKR38" s="266"/>
      <c r="SKS38" s="941"/>
      <c r="SKT38" s="941"/>
      <c r="SKU38" s="316"/>
      <c r="SKV38" s="316"/>
      <c r="SKW38" s="941"/>
      <c r="SKX38" s="941"/>
      <c r="SKY38" s="941"/>
      <c r="SKZ38" s="941"/>
      <c r="SLA38" s="266"/>
      <c r="SLB38" s="941"/>
      <c r="SLC38" s="941"/>
      <c r="SLD38" s="316"/>
      <c r="SLE38" s="316"/>
      <c r="SLF38" s="941"/>
      <c r="SLG38" s="941"/>
      <c r="SLH38" s="941"/>
      <c r="SLI38" s="941"/>
      <c r="SLJ38" s="266"/>
      <c r="SLK38" s="941"/>
      <c r="SLL38" s="941"/>
      <c r="SLM38" s="316"/>
      <c r="SLN38" s="316"/>
      <c r="SLO38" s="941"/>
      <c r="SLP38" s="941"/>
      <c r="SLQ38" s="941"/>
      <c r="SLR38" s="941"/>
      <c r="SLS38" s="266"/>
      <c r="SLT38" s="941"/>
      <c r="SLU38" s="941"/>
      <c r="SLV38" s="316"/>
      <c r="SLW38" s="316"/>
      <c r="SLX38" s="941"/>
      <c r="SLY38" s="941"/>
      <c r="SLZ38" s="941"/>
      <c r="SMA38" s="941"/>
      <c r="SMB38" s="266"/>
      <c r="SMC38" s="941"/>
      <c r="SMD38" s="941"/>
      <c r="SME38" s="316"/>
      <c r="SMF38" s="316"/>
      <c r="SMG38" s="941"/>
      <c r="SMH38" s="941"/>
      <c r="SMI38" s="941"/>
      <c r="SMJ38" s="941"/>
      <c r="SMK38" s="266"/>
      <c r="SML38" s="941"/>
      <c r="SMM38" s="941"/>
      <c r="SMN38" s="316"/>
      <c r="SMO38" s="316"/>
      <c r="SMP38" s="941"/>
      <c r="SMQ38" s="941"/>
      <c r="SMR38" s="941"/>
      <c r="SMS38" s="941"/>
      <c r="SMT38" s="266"/>
      <c r="SMU38" s="941"/>
      <c r="SMV38" s="941"/>
      <c r="SMW38" s="316"/>
      <c r="SMX38" s="316"/>
      <c r="SMY38" s="941"/>
      <c r="SMZ38" s="941"/>
      <c r="SNA38" s="941"/>
      <c r="SNB38" s="941"/>
      <c r="SNC38" s="266"/>
      <c r="SND38" s="941"/>
      <c r="SNE38" s="941"/>
      <c r="SNF38" s="316"/>
      <c r="SNG38" s="316"/>
      <c r="SNH38" s="941"/>
      <c r="SNI38" s="941"/>
      <c r="SNJ38" s="941"/>
      <c r="SNK38" s="941"/>
      <c r="SNL38" s="266"/>
      <c r="SNM38" s="941"/>
      <c r="SNN38" s="941"/>
      <c r="SNO38" s="316"/>
      <c r="SNP38" s="316"/>
      <c r="SNQ38" s="941"/>
      <c r="SNR38" s="941"/>
      <c r="SNS38" s="941"/>
      <c r="SNT38" s="941"/>
      <c r="SNU38" s="266"/>
      <c r="SNV38" s="941"/>
      <c r="SNW38" s="941"/>
      <c r="SNX38" s="316"/>
      <c r="SNY38" s="316"/>
      <c r="SNZ38" s="941"/>
      <c r="SOA38" s="941"/>
      <c r="SOB38" s="941"/>
      <c r="SOC38" s="941"/>
      <c r="SOD38" s="266"/>
      <c r="SOE38" s="941"/>
      <c r="SOF38" s="941"/>
      <c r="SOG38" s="316"/>
      <c r="SOH38" s="316"/>
      <c r="SOI38" s="941"/>
      <c r="SOJ38" s="941"/>
      <c r="SOK38" s="941"/>
      <c r="SOL38" s="941"/>
      <c r="SOM38" s="266"/>
      <c r="SON38" s="941"/>
      <c r="SOO38" s="941"/>
      <c r="SOP38" s="316"/>
      <c r="SOQ38" s="316"/>
      <c r="SOR38" s="941"/>
      <c r="SOS38" s="941"/>
      <c r="SOT38" s="941"/>
      <c r="SOU38" s="941"/>
      <c r="SOV38" s="266"/>
      <c r="SOW38" s="941"/>
      <c r="SOX38" s="941"/>
      <c r="SOY38" s="316"/>
      <c r="SOZ38" s="316"/>
      <c r="SPA38" s="941"/>
      <c r="SPB38" s="941"/>
      <c r="SPC38" s="941"/>
      <c r="SPD38" s="941"/>
      <c r="SPE38" s="266"/>
      <c r="SPF38" s="941"/>
      <c r="SPG38" s="941"/>
      <c r="SPH38" s="316"/>
      <c r="SPI38" s="316"/>
      <c r="SPJ38" s="941"/>
      <c r="SPK38" s="941"/>
      <c r="SPL38" s="941"/>
      <c r="SPM38" s="941"/>
      <c r="SPN38" s="266"/>
      <c r="SPO38" s="941"/>
      <c r="SPP38" s="941"/>
      <c r="SPQ38" s="316"/>
      <c r="SPR38" s="316"/>
      <c r="SPS38" s="941"/>
      <c r="SPT38" s="941"/>
      <c r="SPU38" s="941"/>
      <c r="SPV38" s="941"/>
      <c r="SPW38" s="266"/>
      <c r="SPX38" s="941"/>
      <c r="SPY38" s="941"/>
      <c r="SPZ38" s="316"/>
      <c r="SQA38" s="316"/>
      <c r="SQB38" s="941"/>
      <c r="SQC38" s="941"/>
      <c r="SQD38" s="941"/>
      <c r="SQE38" s="941"/>
      <c r="SQF38" s="266"/>
      <c r="SQG38" s="941"/>
      <c r="SQH38" s="941"/>
      <c r="SQI38" s="316"/>
      <c r="SQJ38" s="316"/>
      <c r="SQK38" s="941"/>
      <c r="SQL38" s="941"/>
      <c r="SQM38" s="941"/>
      <c r="SQN38" s="941"/>
      <c r="SQO38" s="266"/>
      <c r="SQP38" s="941"/>
      <c r="SQQ38" s="941"/>
      <c r="SQR38" s="316"/>
      <c r="SQS38" s="316"/>
      <c r="SQT38" s="941"/>
      <c r="SQU38" s="941"/>
      <c r="SQV38" s="941"/>
      <c r="SQW38" s="941"/>
      <c r="SQX38" s="266"/>
      <c r="SQY38" s="941"/>
      <c r="SQZ38" s="941"/>
      <c r="SRA38" s="316"/>
      <c r="SRB38" s="316"/>
      <c r="SRC38" s="941"/>
      <c r="SRD38" s="941"/>
      <c r="SRE38" s="941"/>
      <c r="SRF38" s="941"/>
      <c r="SRG38" s="266"/>
      <c r="SRH38" s="941"/>
      <c r="SRI38" s="941"/>
      <c r="SRJ38" s="316"/>
      <c r="SRK38" s="316"/>
      <c r="SRL38" s="941"/>
      <c r="SRM38" s="941"/>
      <c r="SRN38" s="941"/>
      <c r="SRO38" s="941"/>
      <c r="SRP38" s="266"/>
      <c r="SRQ38" s="941"/>
      <c r="SRR38" s="941"/>
      <c r="SRS38" s="316"/>
      <c r="SRT38" s="316"/>
      <c r="SRU38" s="941"/>
      <c r="SRV38" s="941"/>
      <c r="SRW38" s="941"/>
      <c r="SRX38" s="941"/>
      <c r="SRY38" s="266"/>
      <c r="SRZ38" s="941"/>
      <c r="SSA38" s="941"/>
      <c r="SSB38" s="316"/>
      <c r="SSC38" s="316"/>
      <c r="SSD38" s="941"/>
      <c r="SSE38" s="941"/>
      <c r="SSF38" s="941"/>
      <c r="SSG38" s="941"/>
      <c r="SSH38" s="266"/>
      <c r="SSI38" s="941"/>
      <c r="SSJ38" s="941"/>
      <c r="SSK38" s="316"/>
      <c r="SSL38" s="316"/>
      <c r="SSM38" s="941"/>
      <c r="SSN38" s="941"/>
      <c r="SSO38" s="941"/>
      <c r="SSP38" s="941"/>
      <c r="SSQ38" s="266"/>
      <c r="SSR38" s="941"/>
      <c r="SSS38" s="941"/>
      <c r="SST38" s="316"/>
      <c r="SSU38" s="316"/>
      <c r="SSV38" s="941"/>
      <c r="SSW38" s="941"/>
      <c r="SSX38" s="941"/>
      <c r="SSY38" s="941"/>
      <c r="SSZ38" s="266"/>
      <c r="STA38" s="941"/>
      <c r="STB38" s="941"/>
      <c r="STC38" s="316"/>
      <c r="STD38" s="316"/>
      <c r="STE38" s="941"/>
      <c r="STF38" s="941"/>
      <c r="STG38" s="941"/>
      <c r="STH38" s="941"/>
      <c r="STI38" s="266"/>
      <c r="STJ38" s="941"/>
      <c r="STK38" s="941"/>
      <c r="STL38" s="316"/>
      <c r="STM38" s="316"/>
      <c r="STN38" s="941"/>
      <c r="STO38" s="941"/>
      <c r="STP38" s="941"/>
      <c r="STQ38" s="941"/>
      <c r="STR38" s="266"/>
      <c r="STS38" s="941"/>
      <c r="STT38" s="941"/>
      <c r="STU38" s="316"/>
      <c r="STV38" s="316"/>
      <c r="STW38" s="941"/>
      <c r="STX38" s="941"/>
      <c r="STY38" s="941"/>
      <c r="STZ38" s="941"/>
      <c r="SUA38" s="266"/>
      <c r="SUB38" s="941"/>
      <c r="SUC38" s="941"/>
      <c r="SUD38" s="316"/>
      <c r="SUE38" s="316"/>
      <c r="SUF38" s="941"/>
      <c r="SUG38" s="941"/>
      <c r="SUH38" s="941"/>
      <c r="SUI38" s="941"/>
      <c r="SUJ38" s="266"/>
      <c r="SUK38" s="941"/>
      <c r="SUL38" s="941"/>
      <c r="SUM38" s="316"/>
      <c r="SUN38" s="316"/>
      <c r="SUO38" s="941"/>
      <c r="SUP38" s="941"/>
      <c r="SUQ38" s="941"/>
      <c r="SUR38" s="941"/>
      <c r="SUS38" s="266"/>
      <c r="SUT38" s="941"/>
      <c r="SUU38" s="941"/>
      <c r="SUV38" s="316"/>
      <c r="SUW38" s="316"/>
      <c r="SUX38" s="941"/>
      <c r="SUY38" s="941"/>
      <c r="SUZ38" s="941"/>
      <c r="SVA38" s="941"/>
      <c r="SVB38" s="266"/>
      <c r="SVC38" s="941"/>
      <c r="SVD38" s="941"/>
      <c r="SVE38" s="316"/>
      <c r="SVF38" s="316"/>
      <c r="SVG38" s="941"/>
      <c r="SVH38" s="941"/>
      <c r="SVI38" s="941"/>
      <c r="SVJ38" s="941"/>
      <c r="SVK38" s="266"/>
      <c r="SVL38" s="941"/>
      <c r="SVM38" s="941"/>
      <c r="SVN38" s="316"/>
      <c r="SVO38" s="316"/>
      <c r="SVP38" s="941"/>
      <c r="SVQ38" s="941"/>
      <c r="SVR38" s="941"/>
      <c r="SVS38" s="941"/>
      <c r="SVT38" s="266"/>
      <c r="SVU38" s="941"/>
      <c r="SVV38" s="941"/>
      <c r="SVW38" s="316"/>
      <c r="SVX38" s="316"/>
      <c r="SVY38" s="941"/>
      <c r="SVZ38" s="941"/>
      <c r="SWA38" s="941"/>
      <c r="SWB38" s="941"/>
      <c r="SWC38" s="266"/>
      <c r="SWD38" s="941"/>
      <c r="SWE38" s="941"/>
      <c r="SWF38" s="316"/>
      <c r="SWG38" s="316"/>
      <c r="SWH38" s="941"/>
      <c r="SWI38" s="941"/>
      <c r="SWJ38" s="941"/>
      <c r="SWK38" s="941"/>
      <c r="SWL38" s="266"/>
      <c r="SWM38" s="941"/>
      <c r="SWN38" s="941"/>
      <c r="SWO38" s="316"/>
      <c r="SWP38" s="316"/>
      <c r="SWQ38" s="941"/>
      <c r="SWR38" s="941"/>
      <c r="SWS38" s="941"/>
      <c r="SWT38" s="941"/>
      <c r="SWU38" s="266"/>
      <c r="SWV38" s="941"/>
      <c r="SWW38" s="941"/>
      <c r="SWX38" s="316"/>
      <c r="SWY38" s="316"/>
      <c r="SWZ38" s="941"/>
      <c r="SXA38" s="941"/>
      <c r="SXB38" s="941"/>
      <c r="SXC38" s="941"/>
      <c r="SXD38" s="266"/>
      <c r="SXE38" s="941"/>
      <c r="SXF38" s="941"/>
      <c r="SXG38" s="316"/>
      <c r="SXH38" s="316"/>
      <c r="SXI38" s="941"/>
      <c r="SXJ38" s="941"/>
      <c r="SXK38" s="941"/>
      <c r="SXL38" s="941"/>
      <c r="SXM38" s="266"/>
      <c r="SXN38" s="941"/>
      <c r="SXO38" s="941"/>
      <c r="SXP38" s="316"/>
      <c r="SXQ38" s="316"/>
      <c r="SXR38" s="941"/>
      <c r="SXS38" s="941"/>
      <c r="SXT38" s="941"/>
      <c r="SXU38" s="941"/>
      <c r="SXV38" s="266"/>
      <c r="SXW38" s="941"/>
      <c r="SXX38" s="941"/>
      <c r="SXY38" s="316"/>
      <c r="SXZ38" s="316"/>
      <c r="SYA38" s="941"/>
      <c r="SYB38" s="941"/>
      <c r="SYC38" s="941"/>
      <c r="SYD38" s="941"/>
      <c r="SYE38" s="266"/>
      <c r="SYF38" s="941"/>
      <c r="SYG38" s="941"/>
      <c r="SYH38" s="316"/>
      <c r="SYI38" s="316"/>
      <c r="SYJ38" s="941"/>
      <c r="SYK38" s="941"/>
      <c r="SYL38" s="941"/>
      <c r="SYM38" s="941"/>
      <c r="SYN38" s="266"/>
      <c r="SYO38" s="941"/>
      <c r="SYP38" s="941"/>
      <c r="SYQ38" s="316"/>
      <c r="SYR38" s="316"/>
      <c r="SYS38" s="941"/>
      <c r="SYT38" s="941"/>
      <c r="SYU38" s="941"/>
      <c r="SYV38" s="941"/>
      <c r="SYW38" s="266"/>
      <c r="SYX38" s="941"/>
      <c r="SYY38" s="941"/>
      <c r="SYZ38" s="316"/>
      <c r="SZA38" s="316"/>
      <c r="SZB38" s="941"/>
      <c r="SZC38" s="941"/>
      <c r="SZD38" s="941"/>
      <c r="SZE38" s="941"/>
      <c r="SZF38" s="266"/>
      <c r="SZG38" s="941"/>
      <c r="SZH38" s="941"/>
      <c r="SZI38" s="316"/>
      <c r="SZJ38" s="316"/>
      <c r="SZK38" s="941"/>
      <c r="SZL38" s="941"/>
      <c r="SZM38" s="941"/>
      <c r="SZN38" s="941"/>
      <c r="SZO38" s="266"/>
      <c r="SZP38" s="941"/>
      <c r="SZQ38" s="941"/>
      <c r="SZR38" s="316"/>
      <c r="SZS38" s="316"/>
      <c r="SZT38" s="941"/>
      <c r="SZU38" s="941"/>
      <c r="SZV38" s="941"/>
      <c r="SZW38" s="941"/>
      <c r="SZX38" s="266"/>
      <c r="SZY38" s="941"/>
      <c r="SZZ38" s="941"/>
      <c r="TAA38" s="316"/>
      <c r="TAB38" s="316"/>
      <c r="TAC38" s="941"/>
      <c r="TAD38" s="941"/>
      <c r="TAE38" s="941"/>
      <c r="TAF38" s="941"/>
      <c r="TAG38" s="266"/>
      <c r="TAH38" s="941"/>
      <c r="TAI38" s="941"/>
      <c r="TAJ38" s="316"/>
      <c r="TAK38" s="316"/>
      <c r="TAL38" s="941"/>
      <c r="TAM38" s="941"/>
      <c r="TAN38" s="941"/>
      <c r="TAO38" s="941"/>
      <c r="TAP38" s="266"/>
      <c r="TAQ38" s="941"/>
      <c r="TAR38" s="941"/>
      <c r="TAS38" s="316"/>
      <c r="TAT38" s="316"/>
      <c r="TAU38" s="941"/>
      <c r="TAV38" s="941"/>
      <c r="TAW38" s="941"/>
      <c r="TAX38" s="941"/>
      <c r="TAY38" s="266"/>
      <c r="TAZ38" s="941"/>
      <c r="TBA38" s="941"/>
      <c r="TBB38" s="316"/>
      <c r="TBC38" s="316"/>
      <c r="TBD38" s="941"/>
      <c r="TBE38" s="941"/>
      <c r="TBF38" s="941"/>
      <c r="TBG38" s="941"/>
      <c r="TBH38" s="266"/>
      <c r="TBI38" s="941"/>
      <c r="TBJ38" s="941"/>
      <c r="TBK38" s="316"/>
      <c r="TBL38" s="316"/>
      <c r="TBM38" s="941"/>
      <c r="TBN38" s="941"/>
      <c r="TBO38" s="941"/>
      <c r="TBP38" s="941"/>
      <c r="TBQ38" s="266"/>
      <c r="TBR38" s="941"/>
      <c r="TBS38" s="941"/>
      <c r="TBT38" s="316"/>
      <c r="TBU38" s="316"/>
      <c r="TBV38" s="941"/>
      <c r="TBW38" s="941"/>
      <c r="TBX38" s="941"/>
      <c r="TBY38" s="941"/>
      <c r="TBZ38" s="266"/>
      <c r="TCA38" s="941"/>
      <c r="TCB38" s="941"/>
      <c r="TCC38" s="316"/>
      <c r="TCD38" s="316"/>
      <c r="TCE38" s="941"/>
      <c r="TCF38" s="941"/>
      <c r="TCG38" s="941"/>
      <c r="TCH38" s="941"/>
      <c r="TCI38" s="266"/>
      <c r="TCJ38" s="941"/>
      <c r="TCK38" s="941"/>
      <c r="TCL38" s="316"/>
      <c r="TCM38" s="316"/>
      <c r="TCN38" s="941"/>
      <c r="TCO38" s="941"/>
      <c r="TCP38" s="941"/>
      <c r="TCQ38" s="941"/>
      <c r="TCR38" s="266"/>
      <c r="TCS38" s="941"/>
      <c r="TCT38" s="941"/>
      <c r="TCU38" s="316"/>
      <c r="TCV38" s="316"/>
      <c r="TCW38" s="941"/>
      <c r="TCX38" s="941"/>
      <c r="TCY38" s="941"/>
      <c r="TCZ38" s="941"/>
      <c r="TDA38" s="266"/>
      <c r="TDB38" s="941"/>
      <c r="TDC38" s="941"/>
      <c r="TDD38" s="316"/>
      <c r="TDE38" s="316"/>
      <c r="TDF38" s="941"/>
      <c r="TDG38" s="941"/>
      <c r="TDH38" s="941"/>
      <c r="TDI38" s="941"/>
      <c r="TDJ38" s="266"/>
      <c r="TDK38" s="941"/>
      <c r="TDL38" s="941"/>
      <c r="TDM38" s="316"/>
      <c r="TDN38" s="316"/>
      <c r="TDO38" s="941"/>
      <c r="TDP38" s="941"/>
      <c r="TDQ38" s="941"/>
      <c r="TDR38" s="941"/>
      <c r="TDS38" s="266"/>
      <c r="TDT38" s="941"/>
      <c r="TDU38" s="941"/>
      <c r="TDV38" s="316"/>
      <c r="TDW38" s="316"/>
      <c r="TDX38" s="941"/>
      <c r="TDY38" s="941"/>
      <c r="TDZ38" s="941"/>
      <c r="TEA38" s="941"/>
      <c r="TEB38" s="266"/>
      <c r="TEC38" s="941"/>
      <c r="TED38" s="941"/>
      <c r="TEE38" s="316"/>
      <c r="TEF38" s="316"/>
      <c r="TEG38" s="941"/>
      <c r="TEH38" s="941"/>
      <c r="TEI38" s="941"/>
      <c r="TEJ38" s="941"/>
      <c r="TEK38" s="266"/>
      <c r="TEL38" s="941"/>
      <c r="TEM38" s="941"/>
      <c r="TEN38" s="316"/>
      <c r="TEO38" s="316"/>
      <c r="TEP38" s="941"/>
      <c r="TEQ38" s="941"/>
      <c r="TER38" s="941"/>
      <c r="TES38" s="941"/>
      <c r="TET38" s="266"/>
      <c r="TEU38" s="941"/>
      <c r="TEV38" s="941"/>
      <c r="TEW38" s="316"/>
      <c r="TEX38" s="316"/>
      <c r="TEY38" s="941"/>
      <c r="TEZ38" s="941"/>
      <c r="TFA38" s="941"/>
      <c r="TFB38" s="941"/>
      <c r="TFC38" s="266"/>
      <c r="TFD38" s="941"/>
      <c r="TFE38" s="941"/>
      <c r="TFF38" s="316"/>
      <c r="TFG38" s="316"/>
      <c r="TFH38" s="941"/>
      <c r="TFI38" s="941"/>
      <c r="TFJ38" s="941"/>
      <c r="TFK38" s="941"/>
      <c r="TFL38" s="266"/>
      <c r="TFM38" s="941"/>
      <c r="TFN38" s="941"/>
      <c r="TFO38" s="316"/>
      <c r="TFP38" s="316"/>
      <c r="TFQ38" s="941"/>
      <c r="TFR38" s="941"/>
      <c r="TFS38" s="941"/>
      <c r="TFT38" s="941"/>
      <c r="TFU38" s="266"/>
      <c r="TFV38" s="941"/>
      <c r="TFW38" s="941"/>
      <c r="TFX38" s="316"/>
      <c r="TFY38" s="316"/>
      <c r="TFZ38" s="941"/>
      <c r="TGA38" s="941"/>
      <c r="TGB38" s="941"/>
      <c r="TGC38" s="941"/>
      <c r="TGD38" s="266"/>
      <c r="TGE38" s="941"/>
      <c r="TGF38" s="941"/>
      <c r="TGG38" s="316"/>
      <c r="TGH38" s="316"/>
      <c r="TGI38" s="941"/>
      <c r="TGJ38" s="941"/>
      <c r="TGK38" s="941"/>
      <c r="TGL38" s="941"/>
      <c r="TGM38" s="266"/>
      <c r="TGN38" s="941"/>
      <c r="TGO38" s="941"/>
      <c r="TGP38" s="316"/>
      <c r="TGQ38" s="316"/>
      <c r="TGR38" s="941"/>
      <c r="TGS38" s="941"/>
      <c r="TGT38" s="941"/>
      <c r="TGU38" s="941"/>
      <c r="TGV38" s="266"/>
      <c r="TGW38" s="941"/>
      <c r="TGX38" s="941"/>
      <c r="TGY38" s="316"/>
      <c r="TGZ38" s="316"/>
      <c r="THA38" s="941"/>
      <c r="THB38" s="941"/>
      <c r="THC38" s="941"/>
      <c r="THD38" s="941"/>
      <c r="THE38" s="266"/>
      <c r="THF38" s="941"/>
      <c r="THG38" s="941"/>
      <c r="THH38" s="316"/>
      <c r="THI38" s="316"/>
      <c r="THJ38" s="941"/>
      <c r="THK38" s="941"/>
      <c r="THL38" s="941"/>
      <c r="THM38" s="941"/>
      <c r="THN38" s="266"/>
      <c r="THO38" s="941"/>
      <c r="THP38" s="941"/>
      <c r="THQ38" s="316"/>
      <c r="THR38" s="316"/>
      <c r="THS38" s="941"/>
      <c r="THT38" s="941"/>
      <c r="THU38" s="941"/>
      <c r="THV38" s="941"/>
      <c r="THW38" s="266"/>
      <c r="THX38" s="941"/>
      <c r="THY38" s="941"/>
      <c r="THZ38" s="316"/>
      <c r="TIA38" s="316"/>
      <c r="TIB38" s="941"/>
      <c r="TIC38" s="941"/>
      <c r="TID38" s="941"/>
      <c r="TIE38" s="941"/>
      <c r="TIF38" s="266"/>
      <c r="TIG38" s="941"/>
      <c r="TIH38" s="941"/>
      <c r="TII38" s="316"/>
      <c r="TIJ38" s="316"/>
      <c r="TIK38" s="941"/>
      <c r="TIL38" s="941"/>
      <c r="TIM38" s="941"/>
      <c r="TIN38" s="941"/>
      <c r="TIO38" s="266"/>
      <c r="TIP38" s="941"/>
      <c r="TIQ38" s="941"/>
      <c r="TIR38" s="316"/>
      <c r="TIS38" s="316"/>
      <c r="TIT38" s="941"/>
      <c r="TIU38" s="941"/>
      <c r="TIV38" s="941"/>
      <c r="TIW38" s="941"/>
      <c r="TIX38" s="266"/>
      <c r="TIY38" s="941"/>
      <c r="TIZ38" s="941"/>
      <c r="TJA38" s="316"/>
      <c r="TJB38" s="316"/>
      <c r="TJC38" s="941"/>
      <c r="TJD38" s="941"/>
      <c r="TJE38" s="941"/>
      <c r="TJF38" s="941"/>
      <c r="TJG38" s="266"/>
      <c r="TJH38" s="941"/>
      <c r="TJI38" s="941"/>
      <c r="TJJ38" s="316"/>
      <c r="TJK38" s="316"/>
      <c r="TJL38" s="941"/>
      <c r="TJM38" s="941"/>
      <c r="TJN38" s="941"/>
      <c r="TJO38" s="941"/>
      <c r="TJP38" s="266"/>
      <c r="TJQ38" s="941"/>
      <c r="TJR38" s="941"/>
      <c r="TJS38" s="316"/>
      <c r="TJT38" s="316"/>
      <c r="TJU38" s="941"/>
      <c r="TJV38" s="941"/>
      <c r="TJW38" s="941"/>
      <c r="TJX38" s="941"/>
      <c r="TJY38" s="266"/>
      <c r="TJZ38" s="941"/>
      <c r="TKA38" s="941"/>
      <c r="TKB38" s="316"/>
      <c r="TKC38" s="316"/>
      <c r="TKD38" s="941"/>
      <c r="TKE38" s="941"/>
      <c r="TKF38" s="941"/>
      <c r="TKG38" s="941"/>
      <c r="TKH38" s="266"/>
      <c r="TKI38" s="941"/>
      <c r="TKJ38" s="941"/>
      <c r="TKK38" s="316"/>
      <c r="TKL38" s="316"/>
      <c r="TKM38" s="941"/>
      <c r="TKN38" s="941"/>
      <c r="TKO38" s="941"/>
      <c r="TKP38" s="941"/>
      <c r="TKQ38" s="266"/>
      <c r="TKR38" s="941"/>
      <c r="TKS38" s="941"/>
      <c r="TKT38" s="316"/>
      <c r="TKU38" s="316"/>
      <c r="TKV38" s="941"/>
      <c r="TKW38" s="941"/>
      <c r="TKX38" s="941"/>
      <c r="TKY38" s="941"/>
      <c r="TKZ38" s="266"/>
      <c r="TLA38" s="941"/>
      <c r="TLB38" s="941"/>
      <c r="TLC38" s="316"/>
      <c r="TLD38" s="316"/>
      <c r="TLE38" s="941"/>
      <c r="TLF38" s="941"/>
      <c r="TLG38" s="941"/>
      <c r="TLH38" s="941"/>
      <c r="TLI38" s="266"/>
      <c r="TLJ38" s="941"/>
      <c r="TLK38" s="941"/>
      <c r="TLL38" s="316"/>
      <c r="TLM38" s="316"/>
      <c r="TLN38" s="941"/>
      <c r="TLO38" s="941"/>
      <c r="TLP38" s="941"/>
      <c r="TLQ38" s="941"/>
      <c r="TLR38" s="266"/>
      <c r="TLS38" s="941"/>
      <c r="TLT38" s="941"/>
      <c r="TLU38" s="316"/>
      <c r="TLV38" s="316"/>
      <c r="TLW38" s="941"/>
      <c r="TLX38" s="941"/>
      <c r="TLY38" s="941"/>
      <c r="TLZ38" s="941"/>
      <c r="TMA38" s="266"/>
      <c r="TMB38" s="941"/>
      <c r="TMC38" s="941"/>
      <c r="TMD38" s="316"/>
      <c r="TME38" s="316"/>
      <c r="TMF38" s="941"/>
      <c r="TMG38" s="941"/>
      <c r="TMH38" s="941"/>
      <c r="TMI38" s="941"/>
      <c r="TMJ38" s="266"/>
      <c r="TMK38" s="941"/>
      <c r="TML38" s="941"/>
      <c r="TMM38" s="316"/>
      <c r="TMN38" s="316"/>
      <c r="TMO38" s="941"/>
      <c r="TMP38" s="941"/>
      <c r="TMQ38" s="941"/>
      <c r="TMR38" s="941"/>
      <c r="TMS38" s="266"/>
      <c r="TMT38" s="941"/>
      <c r="TMU38" s="941"/>
      <c r="TMV38" s="316"/>
      <c r="TMW38" s="316"/>
      <c r="TMX38" s="941"/>
      <c r="TMY38" s="941"/>
      <c r="TMZ38" s="941"/>
      <c r="TNA38" s="941"/>
      <c r="TNB38" s="266"/>
      <c r="TNC38" s="941"/>
      <c r="TND38" s="941"/>
      <c r="TNE38" s="316"/>
      <c r="TNF38" s="316"/>
      <c r="TNG38" s="941"/>
      <c r="TNH38" s="941"/>
      <c r="TNI38" s="941"/>
      <c r="TNJ38" s="941"/>
      <c r="TNK38" s="266"/>
      <c r="TNL38" s="941"/>
      <c r="TNM38" s="941"/>
      <c r="TNN38" s="316"/>
      <c r="TNO38" s="316"/>
      <c r="TNP38" s="941"/>
      <c r="TNQ38" s="941"/>
      <c r="TNR38" s="941"/>
      <c r="TNS38" s="941"/>
      <c r="TNT38" s="266"/>
      <c r="TNU38" s="941"/>
      <c r="TNV38" s="941"/>
      <c r="TNW38" s="316"/>
      <c r="TNX38" s="316"/>
      <c r="TNY38" s="941"/>
      <c r="TNZ38" s="941"/>
      <c r="TOA38" s="941"/>
      <c r="TOB38" s="941"/>
      <c r="TOC38" s="266"/>
      <c r="TOD38" s="941"/>
      <c r="TOE38" s="941"/>
      <c r="TOF38" s="316"/>
      <c r="TOG38" s="316"/>
      <c r="TOH38" s="941"/>
      <c r="TOI38" s="941"/>
      <c r="TOJ38" s="941"/>
      <c r="TOK38" s="941"/>
      <c r="TOL38" s="266"/>
      <c r="TOM38" s="941"/>
      <c r="TON38" s="941"/>
      <c r="TOO38" s="316"/>
      <c r="TOP38" s="316"/>
      <c r="TOQ38" s="941"/>
      <c r="TOR38" s="941"/>
      <c r="TOS38" s="941"/>
      <c r="TOT38" s="941"/>
      <c r="TOU38" s="266"/>
      <c r="TOV38" s="941"/>
      <c r="TOW38" s="941"/>
      <c r="TOX38" s="316"/>
      <c r="TOY38" s="316"/>
      <c r="TOZ38" s="941"/>
      <c r="TPA38" s="941"/>
      <c r="TPB38" s="941"/>
      <c r="TPC38" s="941"/>
      <c r="TPD38" s="266"/>
      <c r="TPE38" s="941"/>
      <c r="TPF38" s="941"/>
      <c r="TPG38" s="316"/>
      <c r="TPH38" s="316"/>
      <c r="TPI38" s="941"/>
      <c r="TPJ38" s="941"/>
      <c r="TPK38" s="941"/>
      <c r="TPL38" s="941"/>
      <c r="TPM38" s="266"/>
      <c r="TPN38" s="941"/>
      <c r="TPO38" s="941"/>
      <c r="TPP38" s="316"/>
      <c r="TPQ38" s="316"/>
      <c r="TPR38" s="941"/>
      <c r="TPS38" s="941"/>
      <c r="TPT38" s="941"/>
      <c r="TPU38" s="941"/>
      <c r="TPV38" s="266"/>
      <c r="TPW38" s="941"/>
      <c r="TPX38" s="941"/>
      <c r="TPY38" s="316"/>
      <c r="TPZ38" s="316"/>
      <c r="TQA38" s="941"/>
      <c r="TQB38" s="941"/>
      <c r="TQC38" s="941"/>
      <c r="TQD38" s="941"/>
      <c r="TQE38" s="266"/>
      <c r="TQF38" s="941"/>
      <c r="TQG38" s="941"/>
      <c r="TQH38" s="316"/>
      <c r="TQI38" s="316"/>
      <c r="TQJ38" s="941"/>
      <c r="TQK38" s="941"/>
      <c r="TQL38" s="941"/>
      <c r="TQM38" s="941"/>
      <c r="TQN38" s="266"/>
      <c r="TQO38" s="941"/>
      <c r="TQP38" s="941"/>
      <c r="TQQ38" s="316"/>
      <c r="TQR38" s="316"/>
      <c r="TQS38" s="941"/>
      <c r="TQT38" s="941"/>
      <c r="TQU38" s="941"/>
      <c r="TQV38" s="941"/>
      <c r="TQW38" s="266"/>
      <c r="TQX38" s="941"/>
      <c r="TQY38" s="941"/>
      <c r="TQZ38" s="316"/>
      <c r="TRA38" s="316"/>
      <c r="TRB38" s="941"/>
      <c r="TRC38" s="941"/>
      <c r="TRD38" s="941"/>
      <c r="TRE38" s="941"/>
      <c r="TRF38" s="266"/>
      <c r="TRG38" s="941"/>
      <c r="TRH38" s="941"/>
      <c r="TRI38" s="316"/>
      <c r="TRJ38" s="316"/>
      <c r="TRK38" s="941"/>
      <c r="TRL38" s="941"/>
      <c r="TRM38" s="941"/>
      <c r="TRN38" s="941"/>
      <c r="TRO38" s="266"/>
      <c r="TRP38" s="941"/>
      <c r="TRQ38" s="941"/>
      <c r="TRR38" s="316"/>
      <c r="TRS38" s="316"/>
      <c r="TRT38" s="941"/>
      <c r="TRU38" s="941"/>
      <c r="TRV38" s="941"/>
      <c r="TRW38" s="941"/>
      <c r="TRX38" s="266"/>
      <c r="TRY38" s="941"/>
      <c r="TRZ38" s="941"/>
      <c r="TSA38" s="316"/>
      <c r="TSB38" s="316"/>
      <c r="TSC38" s="941"/>
      <c r="TSD38" s="941"/>
      <c r="TSE38" s="941"/>
      <c r="TSF38" s="941"/>
      <c r="TSG38" s="266"/>
      <c r="TSH38" s="941"/>
      <c r="TSI38" s="941"/>
      <c r="TSJ38" s="316"/>
      <c r="TSK38" s="316"/>
      <c r="TSL38" s="941"/>
      <c r="TSM38" s="941"/>
      <c r="TSN38" s="941"/>
      <c r="TSO38" s="941"/>
      <c r="TSP38" s="266"/>
      <c r="TSQ38" s="941"/>
      <c r="TSR38" s="941"/>
      <c r="TSS38" s="316"/>
      <c r="TST38" s="316"/>
      <c r="TSU38" s="941"/>
      <c r="TSV38" s="941"/>
      <c r="TSW38" s="941"/>
      <c r="TSX38" s="941"/>
      <c r="TSY38" s="266"/>
      <c r="TSZ38" s="941"/>
      <c r="TTA38" s="941"/>
      <c r="TTB38" s="316"/>
      <c r="TTC38" s="316"/>
      <c r="TTD38" s="941"/>
      <c r="TTE38" s="941"/>
      <c r="TTF38" s="941"/>
      <c r="TTG38" s="941"/>
      <c r="TTH38" s="266"/>
      <c r="TTI38" s="941"/>
      <c r="TTJ38" s="941"/>
      <c r="TTK38" s="316"/>
      <c r="TTL38" s="316"/>
      <c r="TTM38" s="941"/>
      <c r="TTN38" s="941"/>
      <c r="TTO38" s="941"/>
      <c r="TTP38" s="941"/>
      <c r="TTQ38" s="266"/>
      <c r="TTR38" s="941"/>
      <c r="TTS38" s="941"/>
      <c r="TTT38" s="316"/>
      <c r="TTU38" s="316"/>
      <c r="TTV38" s="941"/>
      <c r="TTW38" s="941"/>
      <c r="TTX38" s="941"/>
      <c r="TTY38" s="941"/>
      <c r="TTZ38" s="266"/>
      <c r="TUA38" s="941"/>
      <c r="TUB38" s="941"/>
      <c r="TUC38" s="316"/>
      <c r="TUD38" s="316"/>
      <c r="TUE38" s="941"/>
      <c r="TUF38" s="941"/>
      <c r="TUG38" s="941"/>
      <c r="TUH38" s="941"/>
      <c r="TUI38" s="266"/>
      <c r="TUJ38" s="941"/>
      <c r="TUK38" s="941"/>
      <c r="TUL38" s="316"/>
      <c r="TUM38" s="316"/>
      <c r="TUN38" s="941"/>
      <c r="TUO38" s="941"/>
      <c r="TUP38" s="941"/>
      <c r="TUQ38" s="941"/>
      <c r="TUR38" s="266"/>
      <c r="TUS38" s="941"/>
      <c r="TUT38" s="941"/>
      <c r="TUU38" s="316"/>
      <c r="TUV38" s="316"/>
      <c r="TUW38" s="941"/>
      <c r="TUX38" s="941"/>
      <c r="TUY38" s="941"/>
      <c r="TUZ38" s="941"/>
      <c r="TVA38" s="266"/>
      <c r="TVB38" s="941"/>
      <c r="TVC38" s="941"/>
      <c r="TVD38" s="316"/>
      <c r="TVE38" s="316"/>
      <c r="TVF38" s="941"/>
      <c r="TVG38" s="941"/>
      <c r="TVH38" s="941"/>
      <c r="TVI38" s="941"/>
      <c r="TVJ38" s="266"/>
      <c r="TVK38" s="941"/>
      <c r="TVL38" s="941"/>
      <c r="TVM38" s="316"/>
      <c r="TVN38" s="316"/>
      <c r="TVO38" s="941"/>
      <c r="TVP38" s="941"/>
      <c r="TVQ38" s="941"/>
      <c r="TVR38" s="941"/>
      <c r="TVS38" s="266"/>
      <c r="TVT38" s="941"/>
      <c r="TVU38" s="941"/>
      <c r="TVV38" s="316"/>
      <c r="TVW38" s="316"/>
      <c r="TVX38" s="941"/>
      <c r="TVY38" s="941"/>
      <c r="TVZ38" s="941"/>
      <c r="TWA38" s="941"/>
      <c r="TWB38" s="266"/>
      <c r="TWC38" s="941"/>
      <c r="TWD38" s="941"/>
      <c r="TWE38" s="316"/>
      <c r="TWF38" s="316"/>
      <c r="TWG38" s="941"/>
      <c r="TWH38" s="941"/>
      <c r="TWI38" s="941"/>
      <c r="TWJ38" s="941"/>
      <c r="TWK38" s="266"/>
      <c r="TWL38" s="941"/>
      <c r="TWM38" s="941"/>
      <c r="TWN38" s="316"/>
      <c r="TWO38" s="316"/>
      <c r="TWP38" s="941"/>
      <c r="TWQ38" s="941"/>
      <c r="TWR38" s="941"/>
      <c r="TWS38" s="941"/>
      <c r="TWT38" s="266"/>
      <c r="TWU38" s="941"/>
      <c r="TWV38" s="941"/>
      <c r="TWW38" s="316"/>
      <c r="TWX38" s="316"/>
      <c r="TWY38" s="941"/>
      <c r="TWZ38" s="941"/>
      <c r="TXA38" s="941"/>
      <c r="TXB38" s="941"/>
      <c r="TXC38" s="266"/>
      <c r="TXD38" s="941"/>
      <c r="TXE38" s="941"/>
      <c r="TXF38" s="316"/>
      <c r="TXG38" s="316"/>
      <c r="TXH38" s="941"/>
      <c r="TXI38" s="941"/>
      <c r="TXJ38" s="941"/>
      <c r="TXK38" s="941"/>
      <c r="TXL38" s="266"/>
      <c r="TXM38" s="941"/>
      <c r="TXN38" s="941"/>
      <c r="TXO38" s="316"/>
      <c r="TXP38" s="316"/>
      <c r="TXQ38" s="941"/>
      <c r="TXR38" s="941"/>
      <c r="TXS38" s="941"/>
      <c r="TXT38" s="941"/>
      <c r="TXU38" s="266"/>
      <c r="TXV38" s="941"/>
      <c r="TXW38" s="941"/>
      <c r="TXX38" s="316"/>
      <c r="TXY38" s="316"/>
      <c r="TXZ38" s="941"/>
      <c r="TYA38" s="941"/>
      <c r="TYB38" s="941"/>
      <c r="TYC38" s="941"/>
      <c r="TYD38" s="266"/>
      <c r="TYE38" s="941"/>
      <c r="TYF38" s="941"/>
      <c r="TYG38" s="316"/>
      <c r="TYH38" s="316"/>
      <c r="TYI38" s="941"/>
      <c r="TYJ38" s="941"/>
      <c r="TYK38" s="941"/>
      <c r="TYL38" s="941"/>
      <c r="TYM38" s="266"/>
      <c r="TYN38" s="941"/>
      <c r="TYO38" s="941"/>
      <c r="TYP38" s="316"/>
      <c r="TYQ38" s="316"/>
      <c r="TYR38" s="941"/>
      <c r="TYS38" s="941"/>
      <c r="TYT38" s="941"/>
      <c r="TYU38" s="941"/>
      <c r="TYV38" s="266"/>
      <c r="TYW38" s="941"/>
      <c r="TYX38" s="941"/>
      <c r="TYY38" s="316"/>
      <c r="TYZ38" s="316"/>
      <c r="TZA38" s="941"/>
      <c r="TZB38" s="941"/>
      <c r="TZC38" s="941"/>
      <c r="TZD38" s="941"/>
      <c r="TZE38" s="266"/>
      <c r="TZF38" s="941"/>
      <c r="TZG38" s="941"/>
      <c r="TZH38" s="316"/>
      <c r="TZI38" s="316"/>
      <c r="TZJ38" s="941"/>
      <c r="TZK38" s="941"/>
      <c r="TZL38" s="941"/>
      <c r="TZM38" s="941"/>
      <c r="TZN38" s="266"/>
      <c r="TZO38" s="941"/>
      <c r="TZP38" s="941"/>
      <c r="TZQ38" s="316"/>
      <c r="TZR38" s="316"/>
      <c r="TZS38" s="941"/>
      <c r="TZT38" s="941"/>
      <c r="TZU38" s="941"/>
      <c r="TZV38" s="941"/>
      <c r="TZW38" s="266"/>
      <c r="TZX38" s="941"/>
      <c r="TZY38" s="941"/>
      <c r="TZZ38" s="316"/>
      <c r="UAA38" s="316"/>
      <c r="UAB38" s="941"/>
      <c r="UAC38" s="941"/>
      <c r="UAD38" s="941"/>
      <c r="UAE38" s="941"/>
      <c r="UAF38" s="266"/>
      <c r="UAG38" s="941"/>
      <c r="UAH38" s="941"/>
      <c r="UAI38" s="316"/>
      <c r="UAJ38" s="316"/>
      <c r="UAK38" s="941"/>
      <c r="UAL38" s="941"/>
      <c r="UAM38" s="941"/>
      <c r="UAN38" s="941"/>
      <c r="UAO38" s="266"/>
      <c r="UAP38" s="941"/>
      <c r="UAQ38" s="941"/>
      <c r="UAR38" s="316"/>
      <c r="UAS38" s="316"/>
      <c r="UAT38" s="941"/>
      <c r="UAU38" s="941"/>
      <c r="UAV38" s="941"/>
      <c r="UAW38" s="941"/>
      <c r="UAX38" s="266"/>
      <c r="UAY38" s="941"/>
      <c r="UAZ38" s="941"/>
      <c r="UBA38" s="316"/>
      <c r="UBB38" s="316"/>
      <c r="UBC38" s="941"/>
      <c r="UBD38" s="941"/>
      <c r="UBE38" s="941"/>
      <c r="UBF38" s="941"/>
      <c r="UBG38" s="266"/>
      <c r="UBH38" s="941"/>
      <c r="UBI38" s="941"/>
      <c r="UBJ38" s="316"/>
      <c r="UBK38" s="316"/>
      <c r="UBL38" s="941"/>
      <c r="UBM38" s="941"/>
      <c r="UBN38" s="941"/>
      <c r="UBO38" s="941"/>
      <c r="UBP38" s="266"/>
      <c r="UBQ38" s="941"/>
      <c r="UBR38" s="941"/>
      <c r="UBS38" s="316"/>
      <c r="UBT38" s="316"/>
      <c r="UBU38" s="941"/>
      <c r="UBV38" s="941"/>
      <c r="UBW38" s="941"/>
      <c r="UBX38" s="941"/>
      <c r="UBY38" s="266"/>
      <c r="UBZ38" s="941"/>
      <c r="UCA38" s="941"/>
      <c r="UCB38" s="316"/>
      <c r="UCC38" s="316"/>
      <c r="UCD38" s="941"/>
      <c r="UCE38" s="941"/>
      <c r="UCF38" s="941"/>
      <c r="UCG38" s="941"/>
      <c r="UCH38" s="266"/>
      <c r="UCI38" s="941"/>
      <c r="UCJ38" s="941"/>
      <c r="UCK38" s="316"/>
      <c r="UCL38" s="316"/>
      <c r="UCM38" s="941"/>
      <c r="UCN38" s="941"/>
      <c r="UCO38" s="941"/>
      <c r="UCP38" s="941"/>
      <c r="UCQ38" s="266"/>
      <c r="UCR38" s="941"/>
      <c r="UCS38" s="941"/>
      <c r="UCT38" s="316"/>
      <c r="UCU38" s="316"/>
      <c r="UCV38" s="941"/>
      <c r="UCW38" s="941"/>
      <c r="UCX38" s="941"/>
      <c r="UCY38" s="941"/>
      <c r="UCZ38" s="266"/>
      <c r="UDA38" s="941"/>
      <c r="UDB38" s="941"/>
      <c r="UDC38" s="316"/>
      <c r="UDD38" s="316"/>
      <c r="UDE38" s="941"/>
      <c r="UDF38" s="941"/>
      <c r="UDG38" s="941"/>
      <c r="UDH38" s="941"/>
      <c r="UDI38" s="266"/>
      <c r="UDJ38" s="941"/>
      <c r="UDK38" s="941"/>
      <c r="UDL38" s="316"/>
      <c r="UDM38" s="316"/>
      <c r="UDN38" s="941"/>
      <c r="UDO38" s="941"/>
      <c r="UDP38" s="941"/>
      <c r="UDQ38" s="941"/>
      <c r="UDR38" s="266"/>
      <c r="UDS38" s="941"/>
      <c r="UDT38" s="941"/>
      <c r="UDU38" s="316"/>
      <c r="UDV38" s="316"/>
      <c r="UDW38" s="941"/>
      <c r="UDX38" s="941"/>
      <c r="UDY38" s="941"/>
      <c r="UDZ38" s="941"/>
      <c r="UEA38" s="266"/>
      <c r="UEB38" s="941"/>
      <c r="UEC38" s="941"/>
      <c r="UED38" s="316"/>
      <c r="UEE38" s="316"/>
      <c r="UEF38" s="941"/>
      <c r="UEG38" s="941"/>
      <c r="UEH38" s="941"/>
      <c r="UEI38" s="941"/>
      <c r="UEJ38" s="266"/>
      <c r="UEK38" s="941"/>
      <c r="UEL38" s="941"/>
      <c r="UEM38" s="316"/>
      <c r="UEN38" s="316"/>
      <c r="UEO38" s="941"/>
      <c r="UEP38" s="941"/>
      <c r="UEQ38" s="941"/>
      <c r="UER38" s="941"/>
      <c r="UES38" s="266"/>
      <c r="UET38" s="941"/>
      <c r="UEU38" s="941"/>
      <c r="UEV38" s="316"/>
      <c r="UEW38" s="316"/>
      <c r="UEX38" s="941"/>
      <c r="UEY38" s="941"/>
      <c r="UEZ38" s="941"/>
      <c r="UFA38" s="941"/>
      <c r="UFB38" s="266"/>
      <c r="UFC38" s="941"/>
      <c r="UFD38" s="941"/>
      <c r="UFE38" s="316"/>
      <c r="UFF38" s="316"/>
      <c r="UFG38" s="941"/>
      <c r="UFH38" s="941"/>
      <c r="UFI38" s="941"/>
      <c r="UFJ38" s="941"/>
      <c r="UFK38" s="266"/>
      <c r="UFL38" s="941"/>
      <c r="UFM38" s="941"/>
      <c r="UFN38" s="316"/>
      <c r="UFO38" s="316"/>
      <c r="UFP38" s="941"/>
      <c r="UFQ38" s="941"/>
      <c r="UFR38" s="941"/>
      <c r="UFS38" s="941"/>
      <c r="UFT38" s="266"/>
      <c r="UFU38" s="941"/>
      <c r="UFV38" s="941"/>
      <c r="UFW38" s="316"/>
      <c r="UFX38" s="316"/>
      <c r="UFY38" s="941"/>
      <c r="UFZ38" s="941"/>
      <c r="UGA38" s="941"/>
      <c r="UGB38" s="941"/>
      <c r="UGC38" s="266"/>
      <c r="UGD38" s="941"/>
      <c r="UGE38" s="941"/>
      <c r="UGF38" s="316"/>
      <c r="UGG38" s="316"/>
      <c r="UGH38" s="941"/>
      <c r="UGI38" s="941"/>
      <c r="UGJ38" s="941"/>
      <c r="UGK38" s="941"/>
      <c r="UGL38" s="266"/>
      <c r="UGM38" s="941"/>
      <c r="UGN38" s="941"/>
      <c r="UGO38" s="316"/>
      <c r="UGP38" s="316"/>
      <c r="UGQ38" s="941"/>
      <c r="UGR38" s="941"/>
      <c r="UGS38" s="941"/>
      <c r="UGT38" s="941"/>
      <c r="UGU38" s="266"/>
      <c r="UGV38" s="941"/>
      <c r="UGW38" s="941"/>
      <c r="UGX38" s="316"/>
      <c r="UGY38" s="316"/>
      <c r="UGZ38" s="941"/>
      <c r="UHA38" s="941"/>
      <c r="UHB38" s="941"/>
      <c r="UHC38" s="941"/>
      <c r="UHD38" s="266"/>
      <c r="UHE38" s="941"/>
      <c r="UHF38" s="941"/>
      <c r="UHG38" s="316"/>
      <c r="UHH38" s="316"/>
      <c r="UHI38" s="941"/>
      <c r="UHJ38" s="941"/>
      <c r="UHK38" s="941"/>
      <c r="UHL38" s="941"/>
      <c r="UHM38" s="266"/>
      <c r="UHN38" s="941"/>
      <c r="UHO38" s="941"/>
      <c r="UHP38" s="316"/>
      <c r="UHQ38" s="316"/>
      <c r="UHR38" s="941"/>
      <c r="UHS38" s="941"/>
      <c r="UHT38" s="941"/>
      <c r="UHU38" s="941"/>
      <c r="UHV38" s="266"/>
      <c r="UHW38" s="941"/>
      <c r="UHX38" s="941"/>
      <c r="UHY38" s="316"/>
      <c r="UHZ38" s="316"/>
      <c r="UIA38" s="941"/>
      <c r="UIB38" s="941"/>
      <c r="UIC38" s="941"/>
      <c r="UID38" s="941"/>
      <c r="UIE38" s="266"/>
      <c r="UIF38" s="941"/>
      <c r="UIG38" s="941"/>
      <c r="UIH38" s="316"/>
      <c r="UII38" s="316"/>
      <c r="UIJ38" s="941"/>
      <c r="UIK38" s="941"/>
      <c r="UIL38" s="941"/>
      <c r="UIM38" s="941"/>
      <c r="UIN38" s="266"/>
      <c r="UIO38" s="941"/>
      <c r="UIP38" s="941"/>
      <c r="UIQ38" s="316"/>
      <c r="UIR38" s="316"/>
      <c r="UIS38" s="941"/>
      <c r="UIT38" s="941"/>
      <c r="UIU38" s="941"/>
      <c r="UIV38" s="941"/>
      <c r="UIW38" s="266"/>
      <c r="UIX38" s="941"/>
      <c r="UIY38" s="941"/>
      <c r="UIZ38" s="316"/>
      <c r="UJA38" s="316"/>
      <c r="UJB38" s="941"/>
      <c r="UJC38" s="941"/>
      <c r="UJD38" s="941"/>
      <c r="UJE38" s="941"/>
      <c r="UJF38" s="266"/>
      <c r="UJG38" s="941"/>
      <c r="UJH38" s="941"/>
      <c r="UJI38" s="316"/>
      <c r="UJJ38" s="316"/>
      <c r="UJK38" s="941"/>
      <c r="UJL38" s="941"/>
      <c r="UJM38" s="941"/>
      <c r="UJN38" s="941"/>
      <c r="UJO38" s="266"/>
      <c r="UJP38" s="941"/>
      <c r="UJQ38" s="941"/>
      <c r="UJR38" s="316"/>
      <c r="UJS38" s="316"/>
      <c r="UJT38" s="941"/>
      <c r="UJU38" s="941"/>
      <c r="UJV38" s="941"/>
      <c r="UJW38" s="941"/>
      <c r="UJX38" s="266"/>
      <c r="UJY38" s="941"/>
      <c r="UJZ38" s="941"/>
      <c r="UKA38" s="316"/>
      <c r="UKB38" s="316"/>
      <c r="UKC38" s="941"/>
      <c r="UKD38" s="941"/>
      <c r="UKE38" s="941"/>
      <c r="UKF38" s="941"/>
      <c r="UKG38" s="266"/>
      <c r="UKH38" s="941"/>
      <c r="UKI38" s="941"/>
      <c r="UKJ38" s="316"/>
      <c r="UKK38" s="316"/>
      <c r="UKL38" s="941"/>
      <c r="UKM38" s="941"/>
      <c r="UKN38" s="941"/>
      <c r="UKO38" s="941"/>
      <c r="UKP38" s="266"/>
      <c r="UKQ38" s="941"/>
      <c r="UKR38" s="941"/>
      <c r="UKS38" s="316"/>
      <c r="UKT38" s="316"/>
      <c r="UKU38" s="941"/>
      <c r="UKV38" s="941"/>
      <c r="UKW38" s="941"/>
      <c r="UKX38" s="941"/>
      <c r="UKY38" s="266"/>
      <c r="UKZ38" s="941"/>
      <c r="ULA38" s="941"/>
      <c r="ULB38" s="316"/>
      <c r="ULC38" s="316"/>
      <c r="ULD38" s="941"/>
      <c r="ULE38" s="941"/>
      <c r="ULF38" s="941"/>
      <c r="ULG38" s="941"/>
      <c r="ULH38" s="266"/>
      <c r="ULI38" s="941"/>
      <c r="ULJ38" s="941"/>
      <c r="ULK38" s="316"/>
      <c r="ULL38" s="316"/>
      <c r="ULM38" s="941"/>
      <c r="ULN38" s="941"/>
      <c r="ULO38" s="941"/>
      <c r="ULP38" s="941"/>
      <c r="ULQ38" s="266"/>
      <c r="ULR38" s="941"/>
      <c r="ULS38" s="941"/>
      <c r="ULT38" s="316"/>
      <c r="ULU38" s="316"/>
      <c r="ULV38" s="941"/>
      <c r="ULW38" s="941"/>
      <c r="ULX38" s="941"/>
      <c r="ULY38" s="941"/>
      <c r="ULZ38" s="266"/>
      <c r="UMA38" s="941"/>
      <c r="UMB38" s="941"/>
      <c r="UMC38" s="316"/>
      <c r="UMD38" s="316"/>
      <c r="UME38" s="941"/>
      <c r="UMF38" s="941"/>
      <c r="UMG38" s="941"/>
      <c r="UMH38" s="941"/>
      <c r="UMI38" s="266"/>
      <c r="UMJ38" s="941"/>
      <c r="UMK38" s="941"/>
      <c r="UML38" s="316"/>
      <c r="UMM38" s="316"/>
      <c r="UMN38" s="941"/>
      <c r="UMO38" s="941"/>
      <c r="UMP38" s="941"/>
      <c r="UMQ38" s="941"/>
      <c r="UMR38" s="266"/>
      <c r="UMS38" s="941"/>
      <c r="UMT38" s="941"/>
      <c r="UMU38" s="316"/>
      <c r="UMV38" s="316"/>
      <c r="UMW38" s="941"/>
      <c r="UMX38" s="941"/>
      <c r="UMY38" s="941"/>
      <c r="UMZ38" s="941"/>
      <c r="UNA38" s="266"/>
      <c r="UNB38" s="941"/>
      <c r="UNC38" s="941"/>
      <c r="UND38" s="316"/>
      <c r="UNE38" s="316"/>
      <c r="UNF38" s="941"/>
      <c r="UNG38" s="941"/>
      <c r="UNH38" s="941"/>
      <c r="UNI38" s="941"/>
      <c r="UNJ38" s="266"/>
      <c r="UNK38" s="941"/>
      <c r="UNL38" s="941"/>
      <c r="UNM38" s="316"/>
      <c r="UNN38" s="316"/>
      <c r="UNO38" s="941"/>
      <c r="UNP38" s="941"/>
      <c r="UNQ38" s="941"/>
      <c r="UNR38" s="941"/>
      <c r="UNS38" s="266"/>
      <c r="UNT38" s="941"/>
      <c r="UNU38" s="941"/>
      <c r="UNV38" s="316"/>
      <c r="UNW38" s="316"/>
      <c r="UNX38" s="941"/>
      <c r="UNY38" s="941"/>
      <c r="UNZ38" s="941"/>
      <c r="UOA38" s="941"/>
      <c r="UOB38" s="266"/>
      <c r="UOC38" s="941"/>
      <c r="UOD38" s="941"/>
      <c r="UOE38" s="316"/>
      <c r="UOF38" s="316"/>
      <c r="UOG38" s="941"/>
      <c r="UOH38" s="941"/>
      <c r="UOI38" s="941"/>
      <c r="UOJ38" s="941"/>
      <c r="UOK38" s="266"/>
      <c r="UOL38" s="941"/>
      <c r="UOM38" s="941"/>
      <c r="UON38" s="316"/>
      <c r="UOO38" s="316"/>
      <c r="UOP38" s="941"/>
      <c r="UOQ38" s="941"/>
      <c r="UOR38" s="941"/>
      <c r="UOS38" s="941"/>
      <c r="UOT38" s="266"/>
      <c r="UOU38" s="941"/>
      <c r="UOV38" s="941"/>
      <c r="UOW38" s="316"/>
      <c r="UOX38" s="316"/>
      <c r="UOY38" s="941"/>
      <c r="UOZ38" s="941"/>
      <c r="UPA38" s="941"/>
      <c r="UPB38" s="941"/>
      <c r="UPC38" s="266"/>
      <c r="UPD38" s="941"/>
      <c r="UPE38" s="941"/>
      <c r="UPF38" s="316"/>
      <c r="UPG38" s="316"/>
      <c r="UPH38" s="941"/>
      <c r="UPI38" s="941"/>
      <c r="UPJ38" s="941"/>
      <c r="UPK38" s="941"/>
      <c r="UPL38" s="266"/>
      <c r="UPM38" s="941"/>
      <c r="UPN38" s="941"/>
      <c r="UPO38" s="316"/>
      <c r="UPP38" s="316"/>
      <c r="UPQ38" s="941"/>
      <c r="UPR38" s="941"/>
      <c r="UPS38" s="941"/>
      <c r="UPT38" s="941"/>
      <c r="UPU38" s="266"/>
      <c r="UPV38" s="941"/>
      <c r="UPW38" s="941"/>
      <c r="UPX38" s="316"/>
      <c r="UPY38" s="316"/>
      <c r="UPZ38" s="941"/>
      <c r="UQA38" s="941"/>
      <c r="UQB38" s="941"/>
      <c r="UQC38" s="941"/>
      <c r="UQD38" s="266"/>
      <c r="UQE38" s="941"/>
      <c r="UQF38" s="941"/>
      <c r="UQG38" s="316"/>
      <c r="UQH38" s="316"/>
      <c r="UQI38" s="941"/>
      <c r="UQJ38" s="941"/>
      <c r="UQK38" s="941"/>
      <c r="UQL38" s="941"/>
      <c r="UQM38" s="266"/>
      <c r="UQN38" s="941"/>
      <c r="UQO38" s="941"/>
      <c r="UQP38" s="316"/>
      <c r="UQQ38" s="316"/>
      <c r="UQR38" s="941"/>
      <c r="UQS38" s="941"/>
      <c r="UQT38" s="941"/>
      <c r="UQU38" s="941"/>
      <c r="UQV38" s="266"/>
      <c r="UQW38" s="941"/>
      <c r="UQX38" s="941"/>
      <c r="UQY38" s="316"/>
      <c r="UQZ38" s="316"/>
      <c r="URA38" s="941"/>
      <c r="URB38" s="941"/>
      <c r="URC38" s="941"/>
      <c r="URD38" s="941"/>
      <c r="URE38" s="266"/>
      <c r="URF38" s="941"/>
      <c r="URG38" s="941"/>
      <c r="URH38" s="316"/>
      <c r="URI38" s="316"/>
      <c r="URJ38" s="941"/>
      <c r="URK38" s="941"/>
      <c r="URL38" s="941"/>
      <c r="URM38" s="941"/>
      <c r="URN38" s="266"/>
      <c r="URO38" s="941"/>
      <c r="URP38" s="941"/>
      <c r="URQ38" s="316"/>
      <c r="URR38" s="316"/>
      <c r="URS38" s="941"/>
      <c r="URT38" s="941"/>
      <c r="URU38" s="941"/>
      <c r="URV38" s="941"/>
      <c r="URW38" s="266"/>
      <c r="URX38" s="941"/>
      <c r="URY38" s="941"/>
      <c r="URZ38" s="316"/>
      <c r="USA38" s="316"/>
      <c r="USB38" s="941"/>
      <c r="USC38" s="941"/>
      <c r="USD38" s="941"/>
      <c r="USE38" s="941"/>
      <c r="USF38" s="266"/>
      <c r="USG38" s="941"/>
      <c r="USH38" s="941"/>
      <c r="USI38" s="316"/>
      <c r="USJ38" s="316"/>
      <c r="USK38" s="941"/>
      <c r="USL38" s="941"/>
      <c r="USM38" s="941"/>
      <c r="USN38" s="941"/>
      <c r="USO38" s="266"/>
      <c r="USP38" s="941"/>
      <c r="USQ38" s="941"/>
      <c r="USR38" s="316"/>
      <c r="USS38" s="316"/>
      <c r="UST38" s="941"/>
      <c r="USU38" s="941"/>
      <c r="USV38" s="941"/>
      <c r="USW38" s="941"/>
      <c r="USX38" s="266"/>
      <c r="USY38" s="941"/>
      <c r="USZ38" s="941"/>
      <c r="UTA38" s="316"/>
      <c r="UTB38" s="316"/>
      <c r="UTC38" s="941"/>
      <c r="UTD38" s="941"/>
      <c r="UTE38" s="941"/>
      <c r="UTF38" s="941"/>
      <c r="UTG38" s="266"/>
      <c r="UTH38" s="941"/>
      <c r="UTI38" s="941"/>
      <c r="UTJ38" s="316"/>
      <c r="UTK38" s="316"/>
      <c r="UTL38" s="941"/>
      <c r="UTM38" s="941"/>
      <c r="UTN38" s="941"/>
      <c r="UTO38" s="941"/>
      <c r="UTP38" s="266"/>
      <c r="UTQ38" s="941"/>
      <c r="UTR38" s="941"/>
      <c r="UTS38" s="316"/>
      <c r="UTT38" s="316"/>
      <c r="UTU38" s="941"/>
      <c r="UTV38" s="941"/>
      <c r="UTW38" s="941"/>
      <c r="UTX38" s="941"/>
      <c r="UTY38" s="266"/>
      <c r="UTZ38" s="941"/>
      <c r="UUA38" s="941"/>
      <c r="UUB38" s="316"/>
      <c r="UUC38" s="316"/>
      <c r="UUD38" s="941"/>
      <c r="UUE38" s="941"/>
      <c r="UUF38" s="941"/>
      <c r="UUG38" s="941"/>
      <c r="UUH38" s="266"/>
      <c r="UUI38" s="941"/>
      <c r="UUJ38" s="941"/>
      <c r="UUK38" s="316"/>
      <c r="UUL38" s="316"/>
      <c r="UUM38" s="941"/>
      <c r="UUN38" s="941"/>
      <c r="UUO38" s="941"/>
      <c r="UUP38" s="941"/>
      <c r="UUQ38" s="266"/>
      <c r="UUR38" s="941"/>
      <c r="UUS38" s="941"/>
      <c r="UUT38" s="316"/>
      <c r="UUU38" s="316"/>
      <c r="UUV38" s="941"/>
      <c r="UUW38" s="941"/>
      <c r="UUX38" s="941"/>
      <c r="UUY38" s="941"/>
      <c r="UUZ38" s="266"/>
      <c r="UVA38" s="941"/>
      <c r="UVB38" s="941"/>
      <c r="UVC38" s="316"/>
      <c r="UVD38" s="316"/>
      <c r="UVE38" s="941"/>
      <c r="UVF38" s="941"/>
      <c r="UVG38" s="941"/>
      <c r="UVH38" s="941"/>
      <c r="UVI38" s="266"/>
      <c r="UVJ38" s="941"/>
      <c r="UVK38" s="941"/>
      <c r="UVL38" s="316"/>
      <c r="UVM38" s="316"/>
      <c r="UVN38" s="941"/>
      <c r="UVO38" s="941"/>
      <c r="UVP38" s="941"/>
      <c r="UVQ38" s="941"/>
      <c r="UVR38" s="266"/>
      <c r="UVS38" s="941"/>
      <c r="UVT38" s="941"/>
      <c r="UVU38" s="316"/>
      <c r="UVV38" s="316"/>
      <c r="UVW38" s="941"/>
      <c r="UVX38" s="941"/>
      <c r="UVY38" s="941"/>
      <c r="UVZ38" s="941"/>
      <c r="UWA38" s="266"/>
      <c r="UWB38" s="941"/>
      <c r="UWC38" s="941"/>
      <c r="UWD38" s="316"/>
      <c r="UWE38" s="316"/>
      <c r="UWF38" s="941"/>
      <c r="UWG38" s="941"/>
      <c r="UWH38" s="941"/>
      <c r="UWI38" s="941"/>
      <c r="UWJ38" s="266"/>
      <c r="UWK38" s="941"/>
      <c r="UWL38" s="941"/>
      <c r="UWM38" s="316"/>
      <c r="UWN38" s="316"/>
      <c r="UWO38" s="941"/>
      <c r="UWP38" s="941"/>
      <c r="UWQ38" s="941"/>
      <c r="UWR38" s="941"/>
      <c r="UWS38" s="266"/>
      <c r="UWT38" s="941"/>
      <c r="UWU38" s="941"/>
      <c r="UWV38" s="316"/>
      <c r="UWW38" s="316"/>
      <c r="UWX38" s="941"/>
      <c r="UWY38" s="941"/>
      <c r="UWZ38" s="941"/>
      <c r="UXA38" s="941"/>
      <c r="UXB38" s="266"/>
      <c r="UXC38" s="941"/>
      <c r="UXD38" s="941"/>
      <c r="UXE38" s="316"/>
      <c r="UXF38" s="316"/>
      <c r="UXG38" s="941"/>
      <c r="UXH38" s="941"/>
      <c r="UXI38" s="941"/>
      <c r="UXJ38" s="941"/>
      <c r="UXK38" s="266"/>
      <c r="UXL38" s="941"/>
      <c r="UXM38" s="941"/>
      <c r="UXN38" s="316"/>
      <c r="UXO38" s="316"/>
      <c r="UXP38" s="941"/>
      <c r="UXQ38" s="941"/>
      <c r="UXR38" s="941"/>
      <c r="UXS38" s="941"/>
      <c r="UXT38" s="266"/>
      <c r="UXU38" s="941"/>
      <c r="UXV38" s="941"/>
      <c r="UXW38" s="316"/>
      <c r="UXX38" s="316"/>
      <c r="UXY38" s="941"/>
      <c r="UXZ38" s="941"/>
      <c r="UYA38" s="941"/>
      <c r="UYB38" s="941"/>
      <c r="UYC38" s="266"/>
      <c r="UYD38" s="941"/>
      <c r="UYE38" s="941"/>
      <c r="UYF38" s="316"/>
      <c r="UYG38" s="316"/>
      <c r="UYH38" s="941"/>
      <c r="UYI38" s="941"/>
      <c r="UYJ38" s="941"/>
      <c r="UYK38" s="941"/>
      <c r="UYL38" s="266"/>
      <c r="UYM38" s="941"/>
      <c r="UYN38" s="941"/>
      <c r="UYO38" s="316"/>
      <c r="UYP38" s="316"/>
      <c r="UYQ38" s="941"/>
      <c r="UYR38" s="941"/>
      <c r="UYS38" s="941"/>
      <c r="UYT38" s="941"/>
      <c r="UYU38" s="266"/>
      <c r="UYV38" s="941"/>
      <c r="UYW38" s="941"/>
      <c r="UYX38" s="316"/>
      <c r="UYY38" s="316"/>
      <c r="UYZ38" s="941"/>
      <c r="UZA38" s="941"/>
      <c r="UZB38" s="941"/>
      <c r="UZC38" s="941"/>
      <c r="UZD38" s="266"/>
      <c r="UZE38" s="941"/>
      <c r="UZF38" s="941"/>
      <c r="UZG38" s="316"/>
      <c r="UZH38" s="316"/>
      <c r="UZI38" s="941"/>
      <c r="UZJ38" s="941"/>
      <c r="UZK38" s="941"/>
      <c r="UZL38" s="941"/>
      <c r="UZM38" s="266"/>
      <c r="UZN38" s="941"/>
      <c r="UZO38" s="941"/>
      <c r="UZP38" s="316"/>
      <c r="UZQ38" s="316"/>
      <c r="UZR38" s="941"/>
      <c r="UZS38" s="941"/>
      <c r="UZT38" s="941"/>
      <c r="UZU38" s="941"/>
      <c r="UZV38" s="266"/>
      <c r="UZW38" s="941"/>
      <c r="UZX38" s="941"/>
      <c r="UZY38" s="316"/>
      <c r="UZZ38" s="316"/>
      <c r="VAA38" s="941"/>
      <c r="VAB38" s="941"/>
      <c r="VAC38" s="941"/>
      <c r="VAD38" s="941"/>
      <c r="VAE38" s="266"/>
      <c r="VAF38" s="941"/>
      <c r="VAG38" s="941"/>
      <c r="VAH38" s="316"/>
      <c r="VAI38" s="316"/>
      <c r="VAJ38" s="941"/>
      <c r="VAK38" s="941"/>
      <c r="VAL38" s="941"/>
      <c r="VAM38" s="941"/>
      <c r="VAN38" s="266"/>
      <c r="VAO38" s="941"/>
      <c r="VAP38" s="941"/>
      <c r="VAQ38" s="316"/>
      <c r="VAR38" s="316"/>
      <c r="VAS38" s="941"/>
      <c r="VAT38" s="941"/>
      <c r="VAU38" s="941"/>
      <c r="VAV38" s="941"/>
      <c r="VAW38" s="266"/>
      <c r="VAX38" s="941"/>
      <c r="VAY38" s="941"/>
      <c r="VAZ38" s="316"/>
      <c r="VBA38" s="316"/>
      <c r="VBB38" s="941"/>
      <c r="VBC38" s="941"/>
      <c r="VBD38" s="941"/>
      <c r="VBE38" s="941"/>
      <c r="VBF38" s="266"/>
      <c r="VBG38" s="941"/>
      <c r="VBH38" s="941"/>
      <c r="VBI38" s="316"/>
      <c r="VBJ38" s="316"/>
      <c r="VBK38" s="941"/>
      <c r="VBL38" s="941"/>
      <c r="VBM38" s="941"/>
      <c r="VBN38" s="941"/>
      <c r="VBO38" s="266"/>
      <c r="VBP38" s="941"/>
      <c r="VBQ38" s="941"/>
      <c r="VBR38" s="316"/>
      <c r="VBS38" s="316"/>
      <c r="VBT38" s="941"/>
      <c r="VBU38" s="941"/>
      <c r="VBV38" s="941"/>
      <c r="VBW38" s="941"/>
      <c r="VBX38" s="266"/>
      <c r="VBY38" s="941"/>
      <c r="VBZ38" s="941"/>
      <c r="VCA38" s="316"/>
      <c r="VCB38" s="316"/>
      <c r="VCC38" s="941"/>
      <c r="VCD38" s="941"/>
      <c r="VCE38" s="941"/>
      <c r="VCF38" s="941"/>
      <c r="VCG38" s="266"/>
      <c r="VCH38" s="941"/>
      <c r="VCI38" s="941"/>
      <c r="VCJ38" s="316"/>
      <c r="VCK38" s="316"/>
      <c r="VCL38" s="941"/>
      <c r="VCM38" s="941"/>
      <c r="VCN38" s="941"/>
      <c r="VCO38" s="941"/>
      <c r="VCP38" s="266"/>
      <c r="VCQ38" s="941"/>
      <c r="VCR38" s="941"/>
      <c r="VCS38" s="316"/>
      <c r="VCT38" s="316"/>
      <c r="VCU38" s="941"/>
      <c r="VCV38" s="941"/>
      <c r="VCW38" s="941"/>
      <c r="VCX38" s="941"/>
      <c r="VCY38" s="266"/>
      <c r="VCZ38" s="941"/>
      <c r="VDA38" s="941"/>
      <c r="VDB38" s="316"/>
      <c r="VDC38" s="316"/>
      <c r="VDD38" s="941"/>
      <c r="VDE38" s="941"/>
      <c r="VDF38" s="941"/>
      <c r="VDG38" s="941"/>
      <c r="VDH38" s="266"/>
      <c r="VDI38" s="941"/>
      <c r="VDJ38" s="941"/>
      <c r="VDK38" s="316"/>
      <c r="VDL38" s="316"/>
      <c r="VDM38" s="941"/>
      <c r="VDN38" s="941"/>
      <c r="VDO38" s="941"/>
      <c r="VDP38" s="941"/>
      <c r="VDQ38" s="266"/>
      <c r="VDR38" s="941"/>
      <c r="VDS38" s="941"/>
      <c r="VDT38" s="316"/>
      <c r="VDU38" s="316"/>
      <c r="VDV38" s="941"/>
      <c r="VDW38" s="941"/>
      <c r="VDX38" s="941"/>
      <c r="VDY38" s="941"/>
      <c r="VDZ38" s="266"/>
      <c r="VEA38" s="941"/>
      <c r="VEB38" s="941"/>
      <c r="VEC38" s="316"/>
      <c r="VED38" s="316"/>
      <c r="VEE38" s="941"/>
      <c r="VEF38" s="941"/>
      <c r="VEG38" s="941"/>
      <c r="VEH38" s="941"/>
      <c r="VEI38" s="266"/>
      <c r="VEJ38" s="941"/>
      <c r="VEK38" s="941"/>
      <c r="VEL38" s="316"/>
      <c r="VEM38" s="316"/>
      <c r="VEN38" s="941"/>
      <c r="VEO38" s="941"/>
      <c r="VEP38" s="941"/>
      <c r="VEQ38" s="941"/>
      <c r="VER38" s="266"/>
      <c r="VES38" s="941"/>
      <c r="VET38" s="941"/>
      <c r="VEU38" s="316"/>
      <c r="VEV38" s="316"/>
      <c r="VEW38" s="941"/>
      <c r="VEX38" s="941"/>
      <c r="VEY38" s="941"/>
      <c r="VEZ38" s="941"/>
      <c r="VFA38" s="266"/>
      <c r="VFB38" s="941"/>
      <c r="VFC38" s="941"/>
      <c r="VFD38" s="316"/>
      <c r="VFE38" s="316"/>
      <c r="VFF38" s="941"/>
      <c r="VFG38" s="941"/>
      <c r="VFH38" s="941"/>
      <c r="VFI38" s="941"/>
      <c r="VFJ38" s="266"/>
      <c r="VFK38" s="941"/>
      <c r="VFL38" s="941"/>
      <c r="VFM38" s="316"/>
      <c r="VFN38" s="316"/>
      <c r="VFO38" s="941"/>
      <c r="VFP38" s="941"/>
      <c r="VFQ38" s="941"/>
      <c r="VFR38" s="941"/>
      <c r="VFS38" s="266"/>
      <c r="VFT38" s="941"/>
      <c r="VFU38" s="941"/>
      <c r="VFV38" s="316"/>
      <c r="VFW38" s="316"/>
      <c r="VFX38" s="941"/>
      <c r="VFY38" s="941"/>
      <c r="VFZ38" s="941"/>
      <c r="VGA38" s="941"/>
      <c r="VGB38" s="266"/>
      <c r="VGC38" s="941"/>
      <c r="VGD38" s="941"/>
      <c r="VGE38" s="316"/>
      <c r="VGF38" s="316"/>
      <c r="VGG38" s="941"/>
      <c r="VGH38" s="941"/>
      <c r="VGI38" s="941"/>
      <c r="VGJ38" s="941"/>
      <c r="VGK38" s="266"/>
      <c r="VGL38" s="941"/>
      <c r="VGM38" s="941"/>
      <c r="VGN38" s="316"/>
      <c r="VGO38" s="316"/>
      <c r="VGP38" s="941"/>
      <c r="VGQ38" s="941"/>
      <c r="VGR38" s="941"/>
      <c r="VGS38" s="941"/>
      <c r="VGT38" s="266"/>
      <c r="VGU38" s="941"/>
      <c r="VGV38" s="941"/>
      <c r="VGW38" s="316"/>
      <c r="VGX38" s="316"/>
      <c r="VGY38" s="941"/>
      <c r="VGZ38" s="941"/>
      <c r="VHA38" s="941"/>
      <c r="VHB38" s="941"/>
      <c r="VHC38" s="266"/>
      <c r="VHD38" s="941"/>
      <c r="VHE38" s="941"/>
      <c r="VHF38" s="316"/>
      <c r="VHG38" s="316"/>
      <c r="VHH38" s="941"/>
      <c r="VHI38" s="941"/>
      <c r="VHJ38" s="941"/>
      <c r="VHK38" s="941"/>
      <c r="VHL38" s="266"/>
      <c r="VHM38" s="941"/>
      <c r="VHN38" s="941"/>
      <c r="VHO38" s="316"/>
      <c r="VHP38" s="316"/>
      <c r="VHQ38" s="941"/>
      <c r="VHR38" s="941"/>
      <c r="VHS38" s="941"/>
      <c r="VHT38" s="941"/>
      <c r="VHU38" s="266"/>
      <c r="VHV38" s="941"/>
      <c r="VHW38" s="941"/>
      <c r="VHX38" s="316"/>
      <c r="VHY38" s="316"/>
      <c r="VHZ38" s="941"/>
      <c r="VIA38" s="941"/>
      <c r="VIB38" s="941"/>
      <c r="VIC38" s="941"/>
      <c r="VID38" s="266"/>
      <c r="VIE38" s="941"/>
      <c r="VIF38" s="941"/>
      <c r="VIG38" s="316"/>
      <c r="VIH38" s="316"/>
      <c r="VII38" s="941"/>
      <c r="VIJ38" s="941"/>
      <c r="VIK38" s="941"/>
      <c r="VIL38" s="941"/>
      <c r="VIM38" s="266"/>
      <c r="VIN38" s="941"/>
      <c r="VIO38" s="941"/>
      <c r="VIP38" s="316"/>
      <c r="VIQ38" s="316"/>
      <c r="VIR38" s="941"/>
      <c r="VIS38" s="941"/>
      <c r="VIT38" s="941"/>
      <c r="VIU38" s="941"/>
      <c r="VIV38" s="266"/>
      <c r="VIW38" s="941"/>
      <c r="VIX38" s="941"/>
      <c r="VIY38" s="316"/>
      <c r="VIZ38" s="316"/>
      <c r="VJA38" s="941"/>
      <c r="VJB38" s="941"/>
      <c r="VJC38" s="941"/>
      <c r="VJD38" s="941"/>
      <c r="VJE38" s="266"/>
      <c r="VJF38" s="941"/>
      <c r="VJG38" s="941"/>
      <c r="VJH38" s="316"/>
      <c r="VJI38" s="316"/>
      <c r="VJJ38" s="941"/>
      <c r="VJK38" s="941"/>
      <c r="VJL38" s="941"/>
      <c r="VJM38" s="941"/>
      <c r="VJN38" s="266"/>
      <c r="VJO38" s="941"/>
      <c r="VJP38" s="941"/>
      <c r="VJQ38" s="316"/>
      <c r="VJR38" s="316"/>
      <c r="VJS38" s="941"/>
      <c r="VJT38" s="941"/>
      <c r="VJU38" s="941"/>
      <c r="VJV38" s="941"/>
      <c r="VJW38" s="266"/>
      <c r="VJX38" s="941"/>
      <c r="VJY38" s="941"/>
      <c r="VJZ38" s="316"/>
      <c r="VKA38" s="316"/>
      <c r="VKB38" s="941"/>
      <c r="VKC38" s="941"/>
      <c r="VKD38" s="941"/>
      <c r="VKE38" s="941"/>
      <c r="VKF38" s="266"/>
      <c r="VKG38" s="941"/>
      <c r="VKH38" s="941"/>
      <c r="VKI38" s="316"/>
      <c r="VKJ38" s="316"/>
      <c r="VKK38" s="941"/>
      <c r="VKL38" s="941"/>
      <c r="VKM38" s="941"/>
      <c r="VKN38" s="941"/>
      <c r="VKO38" s="266"/>
      <c r="VKP38" s="941"/>
      <c r="VKQ38" s="941"/>
      <c r="VKR38" s="316"/>
      <c r="VKS38" s="316"/>
      <c r="VKT38" s="941"/>
      <c r="VKU38" s="941"/>
      <c r="VKV38" s="941"/>
      <c r="VKW38" s="941"/>
      <c r="VKX38" s="266"/>
      <c r="VKY38" s="941"/>
      <c r="VKZ38" s="941"/>
      <c r="VLA38" s="316"/>
      <c r="VLB38" s="316"/>
      <c r="VLC38" s="941"/>
      <c r="VLD38" s="941"/>
      <c r="VLE38" s="941"/>
      <c r="VLF38" s="941"/>
      <c r="VLG38" s="266"/>
      <c r="VLH38" s="941"/>
      <c r="VLI38" s="941"/>
      <c r="VLJ38" s="316"/>
      <c r="VLK38" s="316"/>
      <c r="VLL38" s="941"/>
      <c r="VLM38" s="941"/>
      <c r="VLN38" s="941"/>
      <c r="VLO38" s="941"/>
      <c r="VLP38" s="266"/>
      <c r="VLQ38" s="941"/>
      <c r="VLR38" s="941"/>
      <c r="VLS38" s="316"/>
      <c r="VLT38" s="316"/>
      <c r="VLU38" s="941"/>
      <c r="VLV38" s="941"/>
      <c r="VLW38" s="941"/>
      <c r="VLX38" s="941"/>
      <c r="VLY38" s="266"/>
      <c r="VLZ38" s="941"/>
      <c r="VMA38" s="941"/>
      <c r="VMB38" s="316"/>
      <c r="VMC38" s="316"/>
      <c r="VMD38" s="941"/>
      <c r="VME38" s="941"/>
      <c r="VMF38" s="941"/>
      <c r="VMG38" s="941"/>
      <c r="VMH38" s="266"/>
      <c r="VMI38" s="941"/>
      <c r="VMJ38" s="941"/>
      <c r="VMK38" s="316"/>
      <c r="VML38" s="316"/>
      <c r="VMM38" s="941"/>
      <c r="VMN38" s="941"/>
      <c r="VMO38" s="941"/>
      <c r="VMP38" s="941"/>
      <c r="VMQ38" s="266"/>
      <c r="VMR38" s="941"/>
      <c r="VMS38" s="941"/>
      <c r="VMT38" s="316"/>
      <c r="VMU38" s="316"/>
      <c r="VMV38" s="941"/>
      <c r="VMW38" s="941"/>
      <c r="VMX38" s="941"/>
      <c r="VMY38" s="941"/>
      <c r="VMZ38" s="266"/>
      <c r="VNA38" s="941"/>
      <c r="VNB38" s="941"/>
      <c r="VNC38" s="316"/>
      <c r="VND38" s="316"/>
      <c r="VNE38" s="941"/>
      <c r="VNF38" s="941"/>
      <c r="VNG38" s="941"/>
      <c r="VNH38" s="941"/>
      <c r="VNI38" s="266"/>
      <c r="VNJ38" s="941"/>
      <c r="VNK38" s="941"/>
      <c r="VNL38" s="316"/>
      <c r="VNM38" s="316"/>
      <c r="VNN38" s="941"/>
      <c r="VNO38" s="941"/>
      <c r="VNP38" s="941"/>
      <c r="VNQ38" s="941"/>
      <c r="VNR38" s="266"/>
      <c r="VNS38" s="941"/>
      <c r="VNT38" s="941"/>
      <c r="VNU38" s="316"/>
      <c r="VNV38" s="316"/>
      <c r="VNW38" s="941"/>
      <c r="VNX38" s="941"/>
      <c r="VNY38" s="941"/>
      <c r="VNZ38" s="941"/>
      <c r="VOA38" s="266"/>
      <c r="VOB38" s="941"/>
      <c r="VOC38" s="941"/>
      <c r="VOD38" s="316"/>
      <c r="VOE38" s="316"/>
      <c r="VOF38" s="941"/>
      <c r="VOG38" s="941"/>
      <c r="VOH38" s="941"/>
      <c r="VOI38" s="941"/>
      <c r="VOJ38" s="266"/>
      <c r="VOK38" s="941"/>
      <c r="VOL38" s="941"/>
      <c r="VOM38" s="316"/>
      <c r="VON38" s="316"/>
      <c r="VOO38" s="941"/>
      <c r="VOP38" s="941"/>
      <c r="VOQ38" s="941"/>
      <c r="VOR38" s="941"/>
      <c r="VOS38" s="266"/>
      <c r="VOT38" s="941"/>
      <c r="VOU38" s="941"/>
      <c r="VOV38" s="316"/>
      <c r="VOW38" s="316"/>
      <c r="VOX38" s="941"/>
      <c r="VOY38" s="941"/>
      <c r="VOZ38" s="941"/>
      <c r="VPA38" s="941"/>
      <c r="VPB38" s="266"/>
      <c r="VPC38" s="941"/>
      <c r="VPD38" s="941"/>
      <c r="VPE38" s="316"/>
      <c r="VPF38" s="316"/>
      <c r="VPG38" s="941"/>
      <c r="VPH38" s="941"/>
      <c r="VPI38" s="941"/>
      <c r="VPJ38" s="941"/>
      <c r="VPK38" s="266"/>
      <c r="VPL38" s="941"/>
      <c r="VPM38" s="941"/>
      <c r="VPN38" s="316"/>
      <c r="VPO38" s="316"/>
      <c r="VPP38" s="941"/>
      <c r="VPQ38" s="941"/>
      <c r="VPR38" s="941"/>
      <c r="VPS38" s="941"/>
      <c r="VPT38" s="266"/>
      <c r="VPU38" s="941"/>
      <c r="VPV38" s="941"/>
      <c r="VPW38" s="316"/>
      <c r="VPX38" s="316"/>
      <c r="VPY38" s="941"/>
      <c r="VPZ38" s="941"/>
      <c r="VQA38" s="941"/>
      <c r="VQB38" s="941"/>
      <c r="VQC38" s="266"/>
      <c r="VQD38" s="941"/>
      <c r="VQE38" s="941"/>
      <c r="VQF38" s="316"/>
      <c r="VQG38" s="316"/>
      <c r="VQH38" s="941"/>
      <c r="VQI38" s="941"/>
      <c r="VQJ38" s="941"/>
      <c r="VQK38" s="941"/>
      <c r="VQL38" s="266"/>
      <c r="VQM38" s="941"/>
      <c r="VQN38" s="941"/>
      <c r="VQO38" s="316"/>
      <c r="VQP38" s="316"/>
      <c r="VQQ38" s="941"/>
      <c r="VQR38" s="941"/>
      <c r="VQS38" s="941"/>
      <c r="VQT38" s="941"/>
      <c r="VQU38" s="266"/>
      <c r="VQV38" s="941"/>
      <c r="VQW38" s="941"/>
      <c r="VQX38" s="316"/>
      <c r="VQY38" s="316"/>
      <c r="VQZ38" s="941"/>
      <c r="VRA38" s="941"/>
      <c r="VRB38" s="941"/>
      <c r="VRC38" s="941"/>
      <c r="VRD38" s="266"/>
      <c r="VRE38" s="941"/>
      <c r="VRF38" s="941"/>
      <c r="VRG38" s="316"/>
      <c r="VRH38" s="316"/>
      <c r="VRI38" s="941"/>
      <c r="VRJ38" s="941"/>
      <c r="VRK38" s="941"/>
      <c r="VRL38" s="941"/>
      <c r="VRM38" s="266"/>
      <c r="VRN38" s="941"/>
      <c r="VRO38" s="941"/>
      <c r="VRP38" s="316"/>
      <c r="VRQ38" s="316"/>
      <c r="VRR38" s="941"/>
      <c r="VRS38" s="941"/>
      <c r="VRT38" s="941"/>
      <c r="VRU38" s="941"/>
      <c r="VRV38" s="266"/>
      <c r="VRW38" s="941"/>
      <c r="VRX38" s="941"/>
      <c r="VRY38" s="316"/>
      <c r="VRZ38" s="316"/>
      <c r="VSA38" s="941"/>
      <c r="VSB38" s="941"/>
      <c r="VSC38" s="941"/>
      <c r="VSD38" s="941"/>
      <c r="VSE38" s="266"/>
      <c r="VSF38" s="941"/>
      <c r="VSG38" s="941"/>
      <c r="VSH38" s="316"/>
      <c r="VSI38" s="316"/>
      <c r="VSJ38" s="941"/>
      <c r="VSK38" s="941"/>
      <c r="VSL38" s="941"/>
      <c r="VSM38" s="941"/>
      <c r="VSN38" s="266"/>
      <c r="VSO38" s="941"/>
      <c r="VSP38" s="941"/>
      <c r="VSQ38" s="316"/>
      <c r="VSR38" s="316"/>
      <c r="VSS38" s="941"/>
      <c r="VST38" s="941"/>
      <c r="VSU38" s="941"/>
      <c r="VSV38" s="941"/>
      <c r="VSW38" s="266"/>
      <c r="VSX38" s="941"/>
      <c r="VSY38" s="941"/>
      <c r="VSZ38" s="316"/>
      <c r="VTA38" s="316"/>
      <c r="VTB38" s="941"/>
      <c r="VTC38" s="941"/>
      <c r="VTD38" s="941"/>
      <c r="VTE38" s="941"/>
      <c r="VTF38" s="266"/>
      <c r="VTG38" s="941"/>
      <c r="VTH38" s="941"/>
      <c r="VTI38" s="316"/>
      <c r="VTJ38" s="316"/>
      <c r="VTK38" s="941"/>
      <c r="VTL38" s="941"/>
      <c r="VTM38" s="941"/>
      <c r="VTN38" s="941"/>
      <c r="VTO38" s="266"/>
      <c r="VTP38" s="941"/>
      <c r="VTQ38" s="941"/>
      <c r="VTR38" s="316"/>
      <c r="VTS38" s="316"/>
      <c r="VTT38" s="941"/>
      <c r="VTU38" s="941"/>
      <c r="VTV38" s="941"/>
      <c r="VTW38" s="941"/>
      <c r="VTX38" s="266"/>
      <c r="VTY38" s="941"/>
      <c r="VTZ38" s="941"/>
      <c r="VUA38" s="316"/>
      <c r="VUB38" s="316"/>
      <c r="VUC38" s="941"/>
      <c r="VUD38" s="941"/>
      <c r="VUE38" s="941"/>
      <c r="VUF38" s="941"/>
      <c r="VUG38" s="266"/>
      <c r="VUH38" s="941"/>
      <c r="VUI38" s="941"/>
      <c r="VUJ38" s="316"/>
      <c r="VUK38" s="316"/>
      <c r="VUL38" s="941"/>
      <c r="VUM38" s="941"/>
      <c r="VUN38" s="941"/>
      <c r="VUO38" s="941"/>
      <c r="VUP38" s="266"/>
      <c r="VUQ38" s="941"/>
      <c r="VUR38" s="941"/>
      <c r="VUS38" s="316"/>
      <c r="VUT38" s="316"/>
      <c r="VUU38" s="941"/>
      <c r="VUV38" s="941"/>
      <c r="VUW38" s="941"/>
      <c r="VUX38" s="941"/>
      <c r="VUY38" s="266"/>
      <c r="VUZ38" s="941"/>
      <c r="VVA38" s="941"/>
      <c r="VVB38" s="316"/>
      <c r="VVC38" s="316"/>
      <c r="VVD38" s="941"/>
      <c r="VVE38" s="941"/>
      <c r="VVF38" s="941"/>
      <c r="VVG38" s="941"/>
      <c r="VVH38" s="266"/>
      <c r="VVI38" s="941"/>
      <c r="VVJ38" s="941"/>
      <c r="VVK38" s="316"/>
      <c r="VVL38" s="316"/>
      <c r="VVM38" s="941"/>
      <c r="VVN38" s="941"/>
      <c r="VVO38" s="941"/>
      <c r="VVP38" s="941"/>
      <c r="VVQ38" s="266"/>
      <c r="VVR38" s="941"/>
      <c r="VVS38" s="941"/>
      <c r="VVT38" s="316"/>
      <c r="VVU38" s="316"/>
      <c r="VVV38" s="941"/>
      <c r="VVW38" s="941"/>
      <c r="VVX38" s="941"/>
      <c r="VVY38" s="941"/>
      <c r="VVZ38" s="266"/>
      <c r="VWA38" s="941"/>
      <c r="VWB38" s="941"/>
      <c r="VWC38" s="316"/>
      <c r="VWD38" s="316"/>
      <c r="VWE38" s="941"/>
      <c r="VWF38" s="941"/>
      <c r="VWG38" s="941"/>
      <c r="VWH38" s="941"/>
      <c r="VWI38" s="266"/>
      <c r="VWJ38" s="941"/>
      <c r="VWK38" s="941"/>
      <c r="VWL38" s="316"/>
      <c r="VWM38" s="316"/>
      <c r="VWN38" s="941"/>
      <c r="VWO38" s="941"/>
      <c r="VWP38" s="941"/>
      <c r="VWQ38" s="941"/>
      <c r="VWR38" s="266"/>
      <c r="VWS38" s="941"/>
      <c r="VWT38" s="941"/>
      <c r="VWU38" s="316"/>
      <c r="VWV38" s="316"/>
      <c r="VWW38" s="941"/>
      <c r="VWX38" s="941"/>
      <c r="VWY38" s="941"/>
      <c r="VWZ38" s="941"/>
      <c r="VXA38" s="266"/>
      <c r="VXB38" s="941"/>
      <c r="VXC38" s="941"/>
      <c r="VXD38" s="316"/>
      <c r="VXE38" s="316"/>
      <c r="VXF38" s="941"/>
      <c r="VXG38" s="941"/>
      <c r="VXH38" s="941"/>
      <c r="VXI38" s="941"/>
      <c r="VXJ38" s="266"/>
      <c r="VXK38" s="941"/>
      <c r="VXL38" s="941"/>
      <c r="VXM38" s="316"/>
      <c r="VXN38" s="316"/>
      <c r="VXO38" s="941"/>
      <c r="VXP38" s="941"/>
      <c r="VXQ38" s="941"/>
      <c r="VXR38" s="941"/>
      <c r="VXS38" s="266"/>
      <c r="VXT38" s="941"/>
      <c r="VXU38" s="941"/>
      <c r="VXV38" s="316"/>
      <c r="VXW38" s="316"/>
      <c r="VXX38" s="941"/>
      <c r="VXY38" s="941"/>
      <c r="VXZ38" s="941"/>
      <c r="VYA38" s="941"/>
      <c r="VYB38" s="266"/>
      <c r="VYC38" s="941"/>
      <c r="VYD38" s="941"/>
      <c r="VYE38" s="316"/>
      <c r="VYF38" s="316"/>
      <c r="VYG38" s="941"/>
      <c r="VYH38" s="941"/>
      <c r="VYI38" s="941"/>
      <c r="VYJ38" s="941"/>
      <c r="VYK38" s="266"/>
      <c r="VYL38" s="941"/>
      <c r="VYM38" s="941"/>
      <c r="VYN38" s="316"/>
      <c r="VYO38" s="316"/>
      <c r="VYP38" s="941"/>
      <c r="VYQ38" s="941"/>
      <c r="VYR38" s="941"/>
      <c r="VYS38" s="941"/>
      <c r="VYT38" s="266"/>
      <c r="VYU38" s="941"/>
      <c r="VYV38" s="941"/>
      <c r="VYW38" s="316"/>
      <c r="VYX38" s="316"/>
      <c r="VYY38" s="941"/>
      <c r="VYZ38" s="941"/>
      <c r="VZA38" s="941"/>
      <c r="VZB38" s="941"/>
      <c r="VZC38" s="266"/>
      <c r="VZD38" s="941"/>
      <c r="VZE38" s="941"/>
      <c r="VZF38" s="316"/>
      <c r="VZG38" s="316"/>
      <c r="VZH38" s="941"/>
      <c r="VZI38" s="941"/>
      <c r="VZJ38" s="941"/>
      <c r="VZK38" s="941"/>
      <c r="VZL38" s="266"/>
      <c r="VZM38" s="941"/>
      <c r="VZN38" s="941"/>
      <c r="VZO38" s="316"/>
      <c r="VZP38" s="316"/>
      <c r="VZQ38" s="941"/>
      <c r="VZR38" s="941"/>
      <c r="VZS38" s="941"/>
      <c r="VZT38" s="941"/>
      <c r="VZU38" s="266"/>
      <c r="VZV38" s="941"/>
      <c r="VZW38" s="941"/>
      <c r="VZX38" s="316"/>
      <c r="VZY38" s="316"/>
      <c r="VZZ38" s="941"/>
      <c r="WAA38" s="941"/>
      <c r="WAB38" s="941"/>
      <c r="WAC38" s="941"/>
      <c r="WAD38" s="266"/>
      <c r="WAE38" s="941"/>
      <c r="WAF38" s="941"/>
      <c r="WAG38" s="316"/>
      <c r="WAH38" s="316"/>
      <c r="WAI38" s="941"/>
      <c r="WAJ38" s="941"/>
      <c r="WAK38" s="941"/>
      <c r="WAL38" s="941"/>
      <c r="WAM38" s="266"/>
      <c r="WAN38" s="941"/>
      <c r="WAO38" s="941"/>
      <c r="WAP38" s="316"/>
      <c r="WAQ38" s="316"/>
      <c r="WAR38" s="941"/>
      <c r="WAS38" s="941"/>
      <c r="WAT38" s="941"/>
      <c r="WAU38" s="941"/>
      <c r="WAV38" s="266"/>
      <c r="WAW38" s="941"/>
      <c r="WAX38" s="941"/>
      <c r="WAY38" s="316"/>
      <c r="WAZ38" s="316"/>
      <c r="WBA38" s="941"/>
      <c r="WBB38" s="941"/>
      <c r="WBC38" s="941"/>
      <c r="WBD38" s="941"/>
      <c r="WBE38" s="266"/>
      <c r="WBF38" s="941"/>
      <c r="WBG38" s="941"/>
      <c r="WBH38" s="316"/>
      <c r="WBI38" s="316"/>
      <c r="WBJ38" s="941"/>
      <c r="WBK38" s="941"/>
      <c r="WBL38" s="941"/>
      <c r="WBM38" s="941"/>
      <c r="WBN38" s="266"/>
      <c r="WBO38" s="941"/>
      <c r="WBP38" s="941"/>
      <c r="WBQ38" s="316"/>
      <c r="WBR38" s="316"/>
      <c r="WBS38" s="941"/>
      <c r="WBT38" s="941"/>
      <c r="WBU38" s="941"/>
      <c r="WBV38" s="941"/>
      <c r="WBW38" s="266"/>
      <c r="WBX38" s="941"/>
      <c r="WBY38" s="941"/>
      <c r="WBZ38" s="316"/>
      <c r="WCA38" s="316"/>
      <c r="WCB38" s="941"/>
      <c r="WCC38" s="941"/>
      <c r="WCD38" s="941"/>
      <c r="WCE38" s="941"/>
      <c r="WCF38" s="266"/>
      <c r="WCG38" s="941"/>
      <c r="WCH38" s="941"/>
      <c r="WCI38" s="316"/>
      <c r="WCJ38" s="316"/>
      <c r="WCK38" s="941"/>
      <c r="WCL38" s="941"/>
      <c r="WCM38" s="941"/>
      <c r="WCN38" s="941"/>
      <c r="WCO38" s="266"/>
      <c r="WCP38" s="941"/>
      <c r="WCQ38" s="941"/>
      <c r="WCR38" s="316"/>
      <c r="WCS38" s="316"/>
      <c r="WCT38" s="941"/>
      <c r="WCU38" s="941"/>
      <c r="WCV38" s="941"/>
      <c r="WCW38" s="941"/>
      <c r="WCX38" s="266"/>
      <c r="WCY38" s="941"/>
      <c r="WCZ38" s="941"/>
      <c r="WDA38" s="316"/>
      <c r="WDB38" s="316"/>
      <c r="WDC38" s="941"/>
      <c r="WDD38" s="941"/>
      <c r="WDE38" s="941"/>
      <c r="WDF38" s="941"/>
      <c r="WDG38" s="266"/>
      <c r="WDH38" s="941"/>
      <c r="WDI38" s="941"/>
      <c r="WDJ38" s="316"/>
      <c r="WDK38" s="316"/>
      <c r="WDL38" s="941"/>
      <c r="WDM38" s="941"/>
      <c r="WDN38" s="941"/>
      <c r="WDO38" s="941"/>
      <c r="WDP38" s="266"/>
      <c r="WDQ38" s="941"/>
      <c r="WDR38" s="941"/>
      <c r="WDS38" s="316"/>
      <c r="WDT38" s="316"/>
      <c r="WDU38" s="941"/>
      <c r="WDV38" s="941"/>
      <c r="WDW38" s="941"/>
      <c r="WDX38" s="941"/>
      <c r="WDY38" s="266"/>
      <c r="WDZ38" s="941"/>
      <c r="WEA38" s="941"/>
      <c r="WEB38" s="316"/>
      <c r="WEC38" s="316"/>
      <c r="WED38" s="941"/>
      <c r="WEE38" s="941"/>
      <c r="WEF38" s="941"/>
      <c r="WEG38" s="941"/>
      <c r="WEH38" s="266"/>
      <c r="WEI38" s="941"/>
      <c r="WEJ38" s="941"/>
      <c r="WEK38" s="316"/>
      <c r="WEL38" s="316"/>
      <c r="WEM38" s="941"/>
      <c r="WEN38" s="941"/>
      <c r="WEO38" s="941"/>
      <c r="WEP38" s="941"/>
      <c r="WEQ38" s="266"/>
      <c r="WER38" s="941"/>
      <c r="WES38" s="941"/>
      <c r="WET38" s="316"/>
      <c r="WEU38" s="316"/>
      <c r="WEV38" s="941"/>
      <c r="WEW38" s="941"/>
      <c r="WEX38" s="941"/>
      <c r="WEY38" s="941"/>
      <c r="WEZ38" s="266"/>
      <c r="WFA38" s="941"/>
      <c r="WFB38" s="941"/>
      <c r="WFC38" s="316"/>
      <c r="WFD38" s="316"/>
      <c r="WFE38" s="941"/>
      <c r="WFF38" s="941"/>
      <c r="WFG38" s="941"/>
      <c r="WFH38" s="941"/>
      <c r="WFI38" s="266"/>
      <c r="WFJ38" s="941"/>
      <c r="WFK38" s="941"/>
      <c r="WFL38" s="316"/>
      <c r="WFM38" s="316"/>
      <c r="WFN38" s="941"/>
      <c r="WFO38" s="941"/>
      <c r="WFP38" s="941"/>
      <c r="WFQ38" s="941"/>
      <c r="WFR38" s="266"/>
      <c r="WFS38" s="941"/>
      <c r="WFT38" s="941"/>
      <c r="WFU38" s="316"/>
      <c r="WFV38" s="316"/>
      <c r="WFW38" s="941"/>
      <c r="WFX38" s="941"/>
      <c r="WFY38" s="941"/>
      <c r="WFZ38" s="941"/>
      <c r="WGA38" s="266"/>
      <c r="WGB38" s="941"/>
      <c r="WGC38" s="941"/>
      <c r="WGD38" s="316"/>
      <c r="WGE38" s="316"/>
      <c r="WGF38" s="941"/>
      <c r="WGG38" s="941"/>
      <c r="WGH38" s="941"/>
      <c r="WGI38" s="941"/>
      <c r="WGJ38" s="266"/>
      <c r="WGK38" s="941"/>
      <c r="WGL38" s="941"/>
      <c r="WGM38" s="316"/>
      <c r="WGN38" s="316"/>
      <c r="WGO38" s="941"/>
      <c r="WGP38" s="941"/>
      <c r="WGQ38" s="941"/>
      <c r="WGR38" s="941"/>
      <c r="WGS38" s="266"/>
      <c r="WGT38" s="941"/>
      <c r="WGU38" s="941"/>
      <c r="WGV38" s="316"/>
      <c r="WGW38" s="316"/>
      <c r="WGX38" s="941"/>
      <c r="WGY38" s="941"/>
      <c r="WGZ38" s="941"/>
      <c r="WHA38" s="941"/>
      <c r="WHB38" s="266"/>
      <c r="WHC38" s="941"/>
      <c r="WHD38" s="941"/>
      <c r="WHE38" s="316"/>
      <c r="WHF38" s="316"/>
      <c r="WHG38" s="941"/>
      <c r="WHH38" s="941"/>
      <c r="WHI38" s="941"/>
      <c r="WHJ38" s="941"/>
      <c r="WHK38" s="266"/>
      <c r="WHL38" s="941"/>
      <c r="WHM38" s="941"/>
      <c r="WHN38" s="316"/>
      <c r="WHO38" s="316"/>
      <c r="WHP38" s="941"/>
      <c r="WHQ38" s="941"/>
      <c r="WHR38" s="941"/>
      <c r="WHS38" s="941"/>
      <c r="WHT38" s="266"/>
      <c r="WHU38" s="941"/>
      <c r="WHV38" s="941"/>
      <c r="WHW38" s="316"/>
      <c r="WHX38" s="316"/>
      <c r="WHY38" s="941"/>
      <c r="WHZ38" s="941"/>
      <c r="WIA38" s="941"/>
      <c r="WIB38" s="941"/>
      <c r="WIC38" s="266"/>
      <c r="WID38" s="941"/>
      <c r="WIE38" s="941"/>
      <c r="WIF38" s="316"/>
      <c r="WIG38" s="316"/>
      <c r="WIH38" s="941"/>
      <c r="WII38" s="941"/>
      <c r="WIJ38" s="941"/>
      <c r="WIK38" s="941"/>
      <c r="WIL38" s="266"/>
      <c r="WIM38" s="941"/>
      <c r="WIN38" s="941"/>
      <c r="WIO38" s="316"/>
      <c r="WIP38" s="316"/>
      <c r="WIQ38" s="941"/>
      <c r="WIR38" s="941"/>
      <c r="WIS38" s="941"/>
      <c r="WIT38" s="941"/>
      <c r="WIU38" s="266"/>
      <c r="WIV38" s="941"/>
      <c r="WIW38" s="941"/>
      <c r="WIX38" s="316"/>
      <c r="WIY38" s="316"/>
      <c r="WIZ38" s="941"/>
      <c r="WJA38" s="941"/>
      <c r="WJB38" s="941"/>
      <c r="WJC38" s="941"/>
      <c r="WJD38" s="266"/>
      <c r="WJE38" s="941"/>
      <c r="WJF38" s="941"/>
      <c r="WJG38" s="316"/>
      <c r="WJH38" s="316"/>
      <c r="WJI38" s="941"/>
      <c r="WJJ38" s="941"/>
      <c r="WJK38" s="941"/>
      <c r="WJL38" s="941"/>
      <c r="WJM38" s="266"/>
      <c r="WJN38" s="941"/>
      <c r="WJO38" s="941"/>
      <c r="WJP38" s="316"/>
      <c r="WJQ38" s="316"/>
      <c r="WJR38" s="941"/>
      <c r="WJS38" s="941"/>
      <c r="WJT38" s="941"/>
      <c r="WJU38" s="941"/>
      <c r="WJV38" s="266"/>
      <c r="WJW38" s="941"/>
      <c r="WJX38" s="941"/>
      <c r="WJY38" s="316"/>
      <c r="WJZ38" s="316"/>
      <c r="WKA38" s="941"/>
      <c r="WKB38" s="941"/>
      <c r="WKC38" s="941"/>
      <c r="WKD38" s="941"/>
      <c r="WKE38" s="266"/>
      <c r="WKF38" s="941"/>
      <c r="WKG38" s="941"/>
      <c r="WKH38" s="316"/>
      <c r="WKI38" s="316"/>
      <c r="WKJ38" s="941"/>
      <c r="WKK38" s="941"/>
      <c r="WKL38" s="941"/>
      <c r="WKM38" s="941"/>
      <c r="WKN38" s="266"/>
      <c r="WKO38" s="941"/>
      <c r="WKP38" s="941"/>
      <c r="WKQ38" s="316"/>
      <c r="WKR38" s="316"/>
      <c r="WKS38" s="941"/>
      <c r="WKT38" s="941"/>
      <c r="WKU38" s="941"/>
      <c r="WKV38" s="941"/>
      <c r="WKW38" s="266"/>
      <c r="WKX38" s="941"/>
      <c r="WKY38" s="941"/>
      <c r="WKZ38" s="316"/>
      <c r="WLA38" s="316"/>
      <c r="WLB38" s="941"/>
      <c r="WLC38" s="941"/>
      <c r="WLD38" s="941"/>
      <c r="WLE38" s="941"/>
      <c r="WLF38" s="266"/>
      <c r="WLG38" s="941"/>
      <c r="WLH38" s="941"/>
      <c r="WLI38" s="316"/>
      <c r="WLJ38" s="316"/>
      <c r="WLK38" s="941"/>
      <c r="WLL38" s="941"/>
      <c r="WLM38" s="941"/>
      <c r="WLN38" s="941"/>
      <c r="WLO38" s="266"/>
      <c r="WLP38" s="941"/>
      <c r="WLQ38" s="941"/>
      <c r="WLR38" s="316"/>
      <c r="WLS38" s="316"/>
      <c r="WLT38" s="941"/>
      <c r="WLU38" s="941"/>
      <c r="WLV38" s="941"/>
      <c r="WLW38" s="941"/>
      <c r="WLX38" s="266"/>
      <c r="WLY38" s="941"/>
      <c r="WLZ38" s="941"/>
      <c r="WMA38" s="316"/>
      <c r="WMB38" s="316"/>
      <c r="WMC38" s="941"/>
      <c r="WMD38" s="941"/>
      <c r="WME38" s="941"/>
      <c r="WMF38" s="941"/>
      <c r="WMG38" s="266"/>
      <c r="WMH38" s="941"/>
      <c r="WMI38" s="941"/>
      <c r="WMJ38" s="316"/>
      <c r="WMK38" s="316"/>
      <c r="WML38" s="941"/>
      <c r="WMM38" s="941"/>
      <c r="WMN38" s="941"/>
      <c r="WMO38" s="941"/>
      <c r="WMP38" s="266"/>
      <c r="WMQ38" s="941"/>
      <c r="WMR38" s="941"/>
      <c r="WMS38" s="316"/>
      <c r="WMT38" s="316"/>
      <c r="WMU38" s="941"/>
      <c r="WMV38" s="941"/>
      <c r="WMW38" s="941"/>
      <c r="WMX38" s="941"/>
      <c r="WMY38" s="266"/>
      <c r="WMZ38" s="941"/>
      <c r="WNA38" s="941"/>
      <c r="WNB38" s="316"/>
      <c r="WNC38" s="316"/>
      <c r="WND38" s="941"/>
      <c r="WNE38" s="941"/>
      <c r="WNF38" s="941"/>
      <c r="WNG38" s="941"/>
      <c r="WNH38" s="266"/>
      <c r="WNI38" s="941"/>
      <c r="WNJ38" s="941"/>
      <c r="WNK38" s="316"/>
      <c r="WNL38" s="316"/>
      <c r="WNM38" s="941"/>
      <c r="WNN38" s="941"/>
      <c r="WNO38" s="941"/>
      <c r="WNP38" s="941"/>
      <c r="WNQ38" s="266"/>
      <c r="WNR38" s="941"/>
      <c r="WNS38" s="941"/>
      <c r="WNT38" s="316"/>
      <c r="WNU38" s="316"/>
      <c r="WNV38" s="941"/>
      <c r="WNW38" s="941"/>
      <c r="WNX38" s="941"/>
      <c r="WNY38" s="941"/>
      <c r="WNZ38" s="266"/>
      <c r="WOA38" s="941"/>
      <c r="WOB38" s="941"/>
      <c r="WOC38" s="316"/>
      <c r="WOD38" s="316"/>
      <c r="WOE38" s="941"/>
      <c r="WOF38" s="941"/>
      <c r="WOG38" s="941"/>
      <c r="WOH38" s="941"/>
      <c r="WOI38" s="266"/>
      <c r="WOJ38" s="941"/>
      <c r="WOK38" s="941"/>
      <c r="WOL38" s="316"/>
      <c r="WOM38" s="316"/>
      <c r="WON38" s="941"/>
      <c r="WOO38" s="941"/>
      <c r="WOP38" s="941"/>
      <c r="WOQ38" s="941"/>
      <c r="WOR38" s="266"/>
      <c r="WOS38" s="941"/>
      <c r="WOT38" s="941"/>
      <c r="WOU38" s="316"/>
      <c r="WOV38" s="316"/>
      <c r="WOW38" s="941"/>
      <c r="WOX38" s="941"/>
      <c r="WOY38" s="941"/>
      <c r="WOZ38" s="941"/>
      <c r="WPA38" s="266"/>
      <c r="WPB38" s="941"/>
      <c r="WPC38" s="941"/>
      <c r="WPD38" s="316"/>
      <c r="WPE38" s="316"/>
      <c r="WPF38" s="941"/>
      <c r="WPG38" s="941"/>
      <c r="WPH38" s="941"/>
      <c r="WPI38" s="941"/>
      <c r="WPJ38" s="266"/>
      <c r="WPK38" s="941"/>
      <c r="WPL38" s="941"/>
      <c r="WPM38" s="316"/>
      <c r="WPN38" s="316"/>
      <c r="WPO38" s="941"/>
      <c r="WPP38" s="941"/>
      <c r="WPQ38" s="941"/>
      <c r="WPR38" s="941"/>
      <c r="WPS38" s="266"/>
      <c r="WPT38" s="941"/>
      <c r="WPU38" s="941"/>
      <c r="WPV38" s="316"/>
      <c r="WPW38" s="316"/>
      <c r="WPX38" s="941"/>
      <c r="WPY38" s="941"/>
      <c r="WPZ38" s="941"/>
      <c r="WQA38" s="941"/>
      <c r="WQB38" s="266"/>
      <c r="WQC38" s="941"/>
      <c r="WQD38" s="941"/>
      <c r="WQE38" s="316"/>
      <c r="WQF38" s="316"/>
      <c r="WQG38" s="941"/>
      <c r="WQH38" s="941"/>
      <c r="WQI38" s="941"/>
      <c r="WQJ38" s="941"/>
      <c r="WQK38" s="266"/>
      <c r="WQL38" s="941"/>
      <c r="WQM38" s="941"/>
      <c r="WQN38" s="316"/>
      <c r="WQO38" s="316"/>
      <c r="WQP38" s="941"/>
      <c r="WQQ38" s="941"/>
      <c r="WQR38" s="941"/>
      <c r="WQS38" s="941"/>
      <c r="WQT38" s="266"/>
      <c r="WQU38" s="941"/>
      <c r="WQV38" s="941"/>
      <c r="WQW38" s="316"/>
      <c r="WQX38" s="316"/>
      <c r="WQY38" s="941"/>
      <c r="WQZ38" s="941"/>
      <c r="WRA38" s="941"/>
      <c r="WRB38" s="941"/>
      <c r="WRC38" s="266"/>
      <c r="WRD38" s="941"/>
      <c r="WRE38" s="941"/>
      <c r="WRF38" s="316"/>
      <c r="WRG38" s="316"/>
      <c r="WRH38" s="941"/>
      <c r="WRI38" s="941"/>
      <c r="WRJ38" s="941"/>
      <c r="WRK38" s="941"/>
      <c r="WRL38" s="266"/>
      <c r="WRM38" s="941"/>
      <c r="WRN38" s="941"/>
      <c r="WRO38" s="316"/>
      <c r="WRP38" s="316"/>
      <c r="WRQ38" s="941"/>
      <c r="WRR38" s="941"/>
      <c r="WRS38" s="941"/>
      <c r="WRT38" s="941"/>
      <c r="WRU38" s="266"/>
      <c r="WRV38" s="941"/>
      <c r="WRW38" s="941"/>
      <c r="WRX38" s="316"/>
      <c r="WRY38" s="316"/>
      <c r="WRZ38" s="941"/>
      <c r="WSA38" s="941"/>
      <c r="WSB38" s="941"/>
      <c r="WSC38" s="941"/>
      <c r="WSD38" s="266"/>
      <c r="WSE38" s="941"/>
      <c r="WSF38" s="941"/>
      <c r="WSG38" s="316"/>
      <c r="WSH38" s="316"/>
      <c r="WSI38" s="941"/>
      <c r="WSJ38" s="941"/>
      <c r="WSK38" s="941"/>
      <c r="WSL38" s="941"/>
      <c r="WSM38" s="266"/>
      <c r="WSN38" s="941"/>
      <c r="WSO38" s="941"/>
      <c r="WSP38" s="316"/>
      <c r="WSQ38" s="316"/>
      <c r="WSR38" s="941"/>
      <c r="WSS38" s="941"/>
      <c r="WST38" s="941"/>
      <c r="WSU38" s="941"/>
      <c r="WSV38" s="266"/>
      <c r="WSW38" s="941"/>
      <c r="WSX38" s="941"/>
      <c r="WSY38" s="316"/>
      <c r="WSZ38" s="316"/>
      <c r="WTA38" s="941"/>
      <c r="WTB38" s="941"/>
      <c r="WTC38" s="941"/>
      <c r="WTD38" s="941"/>
      <c r="WTE38" s="266"/>
      <c r="WTF38" s="941"/>
      <c r="WTG38" s="941"/>
      <c r="WTH38" s="316"/>
      <c r="WTI38" s="316"/>
      <c r="WTJ38" s="941"/>
      <c r="WTK38" s="941"/>
      <c r="WTL38" s="941"/>
      <c r="WTM38" s="941"/>
      <c r="WTN38" s="266"/>
      <c r="WTO38" s="941"/>
      <c r="WTP38" s="941"/>
      <c r="WTQ38" s="316"/>
      <c r="WTR38" s="316"/>
      <c r="WTS38" s="941"/>
      <c r="WTT38" s="941"/>
      <c r="WTU38" s="941"/>
      <c r="WTV38" s="941"/>
      <c r="WTW38" s="266"/>
      <c r="WTX38" s="941"/>
      <c r="WTY38" s="941"/>
      <c r="WTZ38" s="316"/>
      <c r="WUA38" s="316"/>
      <c r="WUB38" s="941"/>
      <c r="WUC38" s="941"/>
      <c r="WUD38" s="941"/>
      <c r="WUE38" s="941"/>
      <c r="WUF38" s="266"/>
      <c r="WUG38" s="941"/>
      <c r="WUH38" s="941"/>
      <c r="WUI38" s="316"/>
      <c r="WUJ38" s="316"/>
      <c r="WUK38" s="941"/>
      <c r="WUL38" s="941"/>
      <c r="WUM38" s="941"/>
      <c r="WUN38" s="941"/>
      <c r="WUO38" s="266"/>
      <c r="WUP38" s="941"/>
      <c r="WUQ38" s="941"/>
      <c r="WUR38" s="316"/>
      <c r="WUS38" s="316"/>
      <c r="WUT38" s="941"/>
      <c r="WUU38" s="941"/>
      <c r="WUV38" s="941"/>
      <c r="WUW38" s="941"/>
      <c r="WUX38" s="266"/>
      <c r="WUY38" s="941"/>
      <c r="WUZ38" s="941"/>
      <c r="WVA38" s="316"/>
      <c r="WVB38" s="316"/>
      <c r="WVC38" s="941"/>
      <c r="WVD38" s="941"/>
      <c r="WVE38" s="941"/>
      <c r="WVF38" s="941"/>
      <c r="WVG38" s="266"/>
      <c r="WVH38" s="941"/>
      <c r="WVI38" s="941"/>
      <c r="WVJ38" s="316"/>
      <c r="WVK38" s="316"/>
      <c r="WVL38" s="941"/>
      <c r="WVM38" s="941"/>
      <c r="WVN38" s="941"/>
      <c r="WVO38" s="941"/>
      <c r="WVP38" s="266"/>
      <c r="WVQ38" s="941"/>
      <c r="WVR38" s="941"/>
      <c r="WVS38" s="316"/>
      <c r="WVT38" s="316"/>
      <c r="WVU38" s="941"/>
      <c r="WVV38" s="941"/>
      <c r="WVW38" s="941"/>
      <c r="WVX38" s="941"/>
      <c r="WVY38" s="266"/>
      <c r="WVZ38" s="941"/>
      <c r="WWA38" s="941"/>
      <c r="WWB38" s="316"/>
      <c r="WWC38" s="316"/>
      <c r="WWD38" s="941"/>
      <c r="WWE38" s="941"/>
      <c r="WWF38" s="941"/>
      <c r="WWG38" s="941"/>
      <c r="WWH38" s="266"/>
      <c r="WWI38" s="941"/>
      <c r="WWJ38" s="941"/>
      <c r="WWK38" s="316"/>
      <c r="WWL38" s="316"/>
      <c r="WWM38" s="941"/>
      <c r="WWN38" s="941"/>
      <c r="WWO38" s="941"/>
      <c r="WWP38" s="941"/>
      <c r="WWQ38" s="266"/>
      <c r="WWR38" s="941"/>
      <c r="WWS38" s="941"/>
      <c r="WWT38" s="316"/>
      <c r="WWU38" s="316"/>
      <c r="WWV38" s="941"/>
      <c r="WWW38" s="941"/>
      <c r="WWX38" s="941"/>
      <c r="WWY38" s="941"/>
      <c r="WWZ38" s="266"/>
      <c r="WXA38" s="941"/>
      <c r="WXB38" s="941"/>
      <c r="WXC38" s="316"/>
      <c r="WXD38" s="316"/>
      <c r="WXE38" s="941"/>
      <c r="WXF38" s="941"/>
      <c r="WXG38" s="941"/>
      <c r="WXH38" s="941"/>
      <c r="WXI38" s="266"/>
      <c r="WXJ38" s="941"/>
      <c r="WXK38" s="941"/>
      <c r="WXL38" s="316"/>
      <c r="WXM38" s="316"/>
      <c r="WXN38" s="941"/>
      <c r="WXO38" s="941"/>
      <c r="WXP38" s="941"/>
      <c r="WXQ38" s="941"/>
      <c r="WXR38" s="266"/>
      <c r="WXS38" s="941"/>
      <c r="WXT38" s="941"/>
      <c r="WXU38" s="316"/>
      <c r="WXV38" s="316"/>
      <c r="WXW38" s="941"/>
      <c r="WXX38" s="941"/>
      <c r="WXY38" s="941"/>
      <c r="WXZ38" s="941"/>
      <c r="WYA38" s="266"/>
      <c r="WYB38" s="941"/>
      <c r="WYC38" s="941"/>
      <c r="WYD38" s="316"/>
      <c r="WYE38" s="316"/>
      <c r="WYF38" s="941"/>
      <c r="WYG38" s="941"/>
      <c r="WYH38" s="941"/>
      <c r="WYI38" s="941"/>
      <c r="WYJ38" s="266"/>
      <c r="WYK38" s="941"/>
      <c r="WYL38" s="941"/>
      <c r="WYM38" s="316"/>
      <c r="WYN38" s="316"/>
      <c r="WYO38" s="941"/>
      <c r="WYP38" s="941"/>
      <c r="WYQ38" s="941"/>
      <c r="WYR38" s="941"/>
      <c r="WYS38" s="266"/>
      <c r="WYT38" s="941"/>
      <c r="WYU38" s="941"/>
      <c r="WYV38" s="316"/>
      <c r="WYW38" s="316"/>
      <c r="WYX38" s="941"/>
      <c r="WYY38" s="941"/>
      <c r="WYZ38" s="941"/>
      <c r="WZA38" s="941"/>
      <c r="WZB38" s="266"/>
      <c r="WZC38" s="941"/>
      <c r="WZD38" s="941"/>
      <c r="WZE38" s="316"/>
      <c r="WZF38" s="316"/>
      <c r="WZG38" s="941"/>
      <c r="WZH38" s="941"/>
      <c r="WZI38" s="941"/>
      <c r="WZJ38" s="941"/>
      <c r="WZK38" s="266"/>
      <c r="WZL38" s="941"/>
      <c r="WZM38" s="941"/>
      <c r="WZN38" s="316"/>
      <c r="WZO38" s="316"/>
      <c r="WZP38" s="941"/>
      <c r="WZQ38" s="941"/>
      <c r="WZR38" s="941"/>
      <c r="WZS38" s="941"/>
      <c r="WZT38" s="266"/>
      <c r="WZU38" s="941"/>
      <c r="WZV38" s="941"/>
      <c r="WZW38" s="316"/>
      <c r="WZX38" s="316"/>
      <c r="WZY38" s="941"/>
      <c r="WZZ38" s="941"/>
      <c r="XAA38" s="941"/>
      <c r="XAB38" s="941"/>
      <c r="XAC38" s="266"/>
      <c r="XAD38" s="941"/>
      <c r="XAE38" s="941"/>
      <c r="XAF38" s="316"/>
      <c r="XAG38" s="316"/>
      <c r="XAH38" s="941"/>
      <c r="XAI38" s="941"/>
      <c r="XAJ38" s="941"/>
      <c r="XAK38" s="941"/>
      <c r="XAL38" s="266"/>
      <c r="XAM38" s="941"/>
      <c r="XAN38" s="941"/>
      <c r="XAO38" s="316"/>
      <c r="XAP38" s="316"/>
      <c r="XAQ38" s="941"/>
      <c r="XAR38" s="941"/>
      <c r="XAS38" s="941"/>
      <c r="XAT38" s="941"/>
      <c r="XAU38" s="266"/>
      <c r="XAV38" s="941"/>
      <c r="XAW38" s="941"/>
      <c r="XAX38" s="316"/>
      <c r="XAY38" s="316"/>
      <c r="XAZ38" s="941"/>
      <c r="XBA38" s="941"/>
      <c r="XBB38" s="941"/>
      <c r="XBC38" s="941"/>
      <c r="XBD38" s="266"/>
      <c r="XBE38" s="941"/>
      <c r="XBF38" s="941"/>
      <c r="XBG38" s="316"/>
      <c r="XBH38" s="316"/>
      <c r="XBI38" s="941"/>
      <c r="XBJ38" s="941"/>
      <c r="XBK38" s="941"/>
      <c r="XBL38" s="941"/>
      <c r="XBM38" s="266"/>
      <c r="XBN38" s="941"/>
      <c r="XBO38" s="941"/>
      <c r="XBP38" s="316"/>
      <c r="XBQ38" s="316"/>
      <c r="XBR38" s="941"/>
      <c r="XBS38" s="941"/>
      <c r="XBT38" s="941"/>
      <c r="XBU38" s="941"/>
      <c r="XBV38" s="266"/>
      <c r="XBW38" s="941"/>
      <c r="XBX38" s="941"/>
      <c r="XBY38" s="316"/>
      <c r="XBZ38" s="316"/>
      <c r="XCA38" s="941"/>
      <c r="XCB38" s="941"/>
      <c r="XCC38" s="941"/>
      <c r="XCD38" s="941"/>
      <c r="XCE38" s="266"/>
      <c r="XCF38" s="941"/>
      <c r="XCG38" s="941"/>
      <c r="XCH38" s="316"/>
      <c r="XCI38" s="316"/>
      <c r="XCJ38" s="941"/>
      <c r="XCK38" s="941"/>
      <c r="XCL38" s="941"/>
      <c r="XCM38" s="941"/>
      <c r="XCN38" s="266"/>
      <c r="XCO38" s="941"/>
      <c r="XCP38" s="941"/>
      <c r="XCQ38" s="316"/>
      <c r="XCR38" s="316"/>
      <c r="XCS38" s="941"/>
      <c r="XCT38" s="941"/>
      <c r="XCU38" s="941"/>
      <c r="XCV38" s="941"/>
      <c r="XCW38" s="266"/>
      <c r="XCX38" s="941"/>
      <c r="XCY38" s="941"/>
      <c r="XCZ38" s="316"/>
      <c r="XDA38" s="316"/>
      <c r="XDB38" s="941"/>
      <c r="XDC38" s="941"/>
      <c r="XDD38" s="941"/>
      <c r="XDE38" s="941"/>
      <c r="XDF38" s="266"/>
      <c r="XDG38" s="941"/>
      <c r="XDH38" s="941"/>
      <c r="XDI38" s="316"/>
      <c r="XDJ38" s="316"/>
      <c r="XDK38" s="941"/>
      <c r="XDL38" s="941"/>
      <c r="XDM38" s="941"/>
      <c r="XDN38" s="941"/>
      <c r="XDO38" s="266"/>
      <c r="XDP38" s="941"/>
      <c r="XDQ38" s="941"/>
      <c r="XDR38" s="316"/>
      <c r="XDS38" s="316"/>
      <c r="XDT38" s="941"/>
      <c r="XDU38" s="941"/>
      <c r="XDV38" s="941"/>
      <c r="XDW38" s="941"/>
      <c r="XDX38" s="266"/>
      <c r="XDY38" s="941"/>
      <c r="XDZ38" s="941"/>
      <c r="XEA38" s="316"/>
      <c r="XEB38" s="316"/>
      <c r="XEC38" s="941"/>
      <c r="XED38" s="941"/>
      <c r="XEE38" s="941"/>
      <c r="XEF38" s="941"/>
      <c r="XEG38" s="266"/>
      <c r="XEH38" s="941"/>
      <c r="XEI38" s="941"/>
      <c r="XEJ38" s="316"/>
      <c r="XEK38" s="316"/>
      <c r="XEL38" s="941"/>
      <c r="XEM38" s="941"/>
      <c r="XEN38" s="941"/>
      <c r="XEO38" s="941"/>
      <c r="XEP38" s="266"/>
      <c r="XEQ38" s="941"/>
      <c r="XER38" s="941"/>
      <c r="XES38" s="316"/>
      <c r="XET38" s="316"/>
      <c r="XEU38" s="941"/>
      <c r="XEV38" s="941"/>
      <c r="XEW38" s="941"/>
      <c r="XEX38" s="941"/>
      <c r="XEY38" s="266"/>
      <c r="XEZ38" s="941"/>
      <c r="XFA38" s="941"/>
      <c r="XFB38" s="316"/>
    </row>
    <row r="39" spans="1:16382" ht="13.5" customHeight="1">
      <c r="A39" s="265"/>
      <c r="B39" s="311"/>
      <c r="C39" s="311"/>
      <c r="D39" s="311"/>
      <c r="E39" s="311"/>
      <c r="F39" s="311"/>
      <c r="G39" s="311"/>
      <c r="H39" s="311"/>
      <c r="I39" s="311"/>
    </row>
    <row r="40" spans="1:16382" ht="13.5" customHeight="1">
      <c r="A40" s="265"/>
      <c r="B40" s="311"/>
      <c r="C40" s="311"/>
      <c r="D40" s="311"/>
      <c r="E40" s="311"/>
      <c r="F40" s="311"/>
      <c r="G40" s="311"/>
      <c r="H40" s="311"/>
      <c r="I40" s="311"/>
    </row>
    <row r="41" spans="1:16382" ht="13.5" customHeight="1">
      <c r="A41" s="265"/>
      <c r="B41" s="311"/>
      <c r="C41" s="311"/>
      <c r="D41" s="311"/>
      <c r="E41" s="311"/>
      <c r="F41" s="311"/>
      <c r="G41" s="311"/>
      <c r="H41" s="311"/>
      <c r="I41" s="311"/>
    </row>
    <row r="42" spans="1:16382" ht="13.5" customHeight="1">
      <c r="A42" s="265"/>
      <c r="B42" s="311"/>
      <c r="C42" s="311"/>
      <c r="D42" s="311"/>
      <c r="E42" s="311"/>
      <c r="F42" s="311"/>
      <c r="G42" s="311"/>
      <c r="H42" s="311"/>
      <c r="I42" s="311"/>
    </row>
    <row r="43" spans="1:16382" ht="13.5" customHeight="1">
      <c r="A43" s="265"/>
      <c r="B43" s="311"/>
      <c r="C43" s="311"/>
      <c r="D43" s="311"/>
      <c r="E43" s="311"/>
      <c r="F43" s="311"/>
      <c r="G43" s="311"/>
      <c r="H43" s="311"/>
      <c r="I43" s="311"/>
    </row>
    <row r="44" spans="1:16382" ht="13.5" customHeight="1">
      <c r="A44" s="265"/>
      <c r="B44" s="311"/>
      <c r="C44" s="311"/>
      <c r="D44" s="311"/>
      <c r="E44" s="311"/>
      <c r="F44" s="311"/>
      <c r="G44" s="311"/>
      <c r="H44" s="311"/>
      <c r="I44" s="311"/>
    </row>
    <row r="45" spans="1:16382" ht="13.5" customHeight="1"/>
    <row r="46" spans="1:16382" ht="13.5" customHeight="1"/>
    <row r="47" spans="1:16382" ht="13.5" customHeight="1"/>
  </sheetData>
  <mergeCells count="5471">
    <mergeCell ref="XEU38:XEV38"/>
    <mergeCell ref="XEW38:XEX38"/>
    <mergeCell ref="XEZ38:XFA38"/>
    <mergeCell ref="XEC38:XED38"/>
    <mergeCell ref="XEE38:XEF38"/>
    <mergeCell ref="XEH38:XEI38"/>
    <mergeCell ref="XEL38:XEM38"/>
    <mergeCell ref="XEN38:XEO38"/>
    <mergeCell ref="XEQ38:XER38"/>
    <mergeCell ref="XDK38:XDL38"/>
    <mergeCell ref="XDM38:XDN38"/>
    <mergeCell ref="XDP38:XDQ38"/>
    <mergeCell ref="XDT38:XDU38"/>
    <mergeCell ref="XDV38:XDW38"/>
    <mergeCell ref="XDY38:XDZ38"/>
    <mergeCell ref="XCS38:XCT38"/>
    <mergeCell ref="XCU38:XCV38"/>
    <mergeCell ref="XCX38:XCY38"/>
    <mergeCell ref="XDB38:XDC38"/>
    <mergeCell ref="XDD38:XDE38"/>
    <mergeCell ref="XDG38:XDH38"/>
    <mergeCell ref="XCA38:XCB38"/>
    <mergeCell ref="XCC38:XCD38"/>
    <mergeCell ref="XCF38:XCG38"/>
    <mergeCell ref="XCJ38:XCK38"/>
    <mergeCell ref="XCL38:XCM38"/>
    <mergeCell ref="XCO38:XCP38"/>
    <mergeCell ref="XBI38:XBJ38"/>
    <mergeCell ref="XBK38:XBL38"/>
    <mergeCell ref="XBN38:XBO38"/>
    <mergeCell ref="XBR38:XBS38"/>
    <mergeCell ref="XBT38:XBU38"/>
    <mergeCell ref="XBW38:XBX38"/>
    <mergeCell ref="XAQ38:XAR38"/>
    <mergeCell ref="XAS38:XAT38"/>
    <mergeCell ref="XAV38:XAW38"/>
    <mergeCell ref="XAZ38:XBA38"/>
    <mergeCell ref="XBB38:XBC38"/>
    <mergeCell ref="XBE38:XBF38"/>
    <mergeCell ref="WZY38:WZZ38"/>
    <mergeCell ref="XAA38:XAB38"/>
    <mergeCell ref="XAD38:XAE38"/>
    <mergeCell ref="XAH38:XAI38"/>
    <mergeCell ref="XAJ38:XAK38"/>
    <mergeCell ref="XAM38:XAN38"/>
    <mergeCell ref="WZG38:WZH38"/>
    <mergeCell ref="WZI38:WZJ38"/>
    <mergeCell ref="WZL38:WZM38"/>
    <mergeCell ref="WZP38:WZQ38"/>
    <mergeCell ref="WZR38:WZS38"/>
    <mergeCell ref="WZU38:WZV38"/>
    <mergeCell ref="WYO38:WYP38"/>
    <mergeCell ref="WYQ38:WYR38"/>
    <mergeCell ref="WYT38:WYU38"/>
    <mergeCell ref="WYX38:WYY38"/>
    <mergeCell ref="WYZ38:WZA38"/>
    <mergeCell ref="WZC38:WZD38"/>
    <mergeCell ref="WXW38:WXX38"/>
    <mergeCell ref="WXY38:WXZ38"/>
    <mergeCell ref="WYB38:WYC38"/>
    <mergeCell ref="WYF38:WYG38"/>
    <mergeCell ref="WYH38:WYI38"/>
    <mergeCell ref="WYK38:WYL38"/>
    <mergeCell ref="WXE38:WXF38"/>
    <mergeCell ref="WXG38:WXH38"/>
    <mergeCell ref="WXJ38:WXK38"/>
    <mergeCell ref="WXN38:WXO38"/>
    <mergeCell ref="WXP38:WXQ38"/>
    <mergeCell ref="WXS38:WXT38"/>
    <mergeCell ref="WWM38:WWN38"/>
    <mergeCell ref="WWO38:WWP38"/>
    <mergeCell ref="WWR38:WWS38"/>
    <mergeCell ref="WWV38:WWW38"/>
    <mergeCell ref="WWX38:WWY38"/>
    <mergeCell ref="WXA38:WXB38"/>
    <mergeCell ref="WVU38:WVV38"/>
    <mergeCell ref="WVW38:WVX38"/>
    <mergeCell ref="WVZ38:WWA38"/>
    <mergeCell ref="WWD38:WWE38"/>
    <mergeCell ref="WWF38:WWG38"/>
    <mergeCell ref="WWI38:WWJ38"/>
    <mergeCell ref="WVC38:WVD38"/>
    <mergeCell ref="WVE38:WVF38"/>
    <mergeCell ref="WVH38:WVI38"/>
    <mergeCell ref="WVL38:WVM38"/>
    <mergeCell ref="WVN38:WVO38"/>
    <mergeCell ref="WVQ38:WVR38"/>
    <mergeCell ref="WUK38:WUL38"/>
    <mergeCell ref="WUM38:WUN38"/>
    <mergeCell ref="WUP38:WUQ38"/>
    <mergeCell ref="WUT38:WUU38"/>
    <mergeCell ref="WUV38:WUW38"/>
    <mergeCell ref="WUY38:WUZ38"/>
    <mergeCell ref="WTS38:WTT38"/>
    <mergeCell ref="WTU38:WTV38"/>
    <mergeCell ref="WTX38:WTY38"/>
    <mergeCell ref="WUB38:WUC38"/>
    <mergeCell ref="WUD38:WUE38"/>
    <mergeCell ref="WUG38:WUH38"/>
    <mergeCell ref="WTA38:WTB38"/>
    <mergeCell ref="WTC38:WTD38"/>
    <mergeCell ref="WTF38:WTG38"/>
    <mergeCell ref="WTJ38:WTK38"/>
    <mergeCell ref="WTL38:WTM38"/>
    <mergeCell ref="WTO38:WTP38"/>
    <mergeCell ref="WSI38:WSJ38"/>
    <mergeCell ref="WSK38:WSL38"/>
    <mergeCell ref="WSN38:WSO38"/>
    <mergeCell ref="WSR38:WSS38"/>
    <mergeCell ref="WST38:WSU38"/>
    <mergeCell ref="WSW38:WSX38"/>
    <mergeCell ref="WRQ38:WRR38"/>
    <mergeCell ref="WRS38:WRT38"/>
    <mergeCell ref="WRV38:WRW38"/>
    <mergeCell ref="WRZ38:WSA38"/>
    <mergeCell ref="WSB38:WSC38"/>
    <mergeCell ref="WSE38:WSF38"/>
    <mergeCell ref="WQY38:WQZ38"/>
    <mergeCell ref="WRA38:WRB38"/>
    <mergeCell ref="WRD38:WRE38"/>
    <mergeCell ref="WRH38:WRI38"/>
    <mergeCell ref="WRJ38:WRK38"/>
    <mergeCell ref="WRM38:WRN38"/>
    <mergeCell ref="WQG38:WQH38"/>
    <mergeCell ref="WQI38:WQJ38"/>
    <mergeCell ref="WQL38:WQM38"/>
    <mergeCell ref="WQP38:WQQ38"/>
    <mergeCell ref="WQR38:WQS38"/>
    <mergeCell ref="WQU38:WQV38"/>
    <mergeCell ref="WPO38:WPP38"/>
    <mergeCell ref="WPQ38:WPR38"/>
    <mergeCell ref="WPT38:WPU38"/>
    <mergeCell ref="WPX38:WPY38"/>
    <mergeCell ref="WPZ38:WQA38"/>
    <mergeCell ref="WQC38:WQD38"/>
    <mergeCell ref="WOW38:WOX38"/>
    <mergeCell ref="WOY38:WOZ38"/>
    <mergeCell ref="WPB38:WPC38"/>
    <mergeCell ref="WPF38:WPG38"/>
    <mergeCell ref="WPH38:WPI38"/>
    <mergeCell ref="WPK38:WPL38"/>
    <mergeCell ref="WOE38:WOF38"/>
    <mergeCell ref="WOG38:WOH38"/>
    <mergeCell ref="WOJ38:WOK38"/>
    <mergeCell ref="WON38:WOO38"/>
    <mergeCell ref="WOP38:WOQ38"/>
    <mergeCell ref="WOS38:WOT38"/>
    <mergeCell ref="WNM38:WNN38"/>
    <mergeCell ref="WNO38:WNP38"/>
    <mergeCell ref="WNR38:WNS38"/>
    <mergeCell ref="WNV38:WNW38"/>
    <mergeCell ref="WNX38:WNY38"/>
    <mergeCell ref="WOA38:WOB38"/>
    <mergeCell ref="WMU38:WMV38"/>
    <mergeCell ref="WMW38:WMX38"/>
    <mergeCell ref="WMZ38:WNA38"/>
    <mergeCell ref="WND38:WNE38"/>
    <mergeCell ref="WNF38:WNG38"/>
    <mergeCell ref="WNI38:WNJ38"/>
    <mergeCell ref="WMC38:WMD38"/>
    <mergeCell ref="WME38:WMF38"/>
    <mergeCell ref="WMH38:WMI38"/>
    <mergeCell ref="WML38:WMM38"/>
    <mergeCell ref="WMN38:WMO38"/>
    <mergeCell ref="WMQ38:WMR38"/>
    <mergeCell ref="WLK38:WLL38"/>
    <mergeCell ref="WLM38:WLN38"/>
    <mergeCell ref="WLP38:WLQ38"/>
    <mergeCell ref="WLT38:WLU38"/>
    <mergeCell ref="WLV38:WLW38"/>
    <mergeCell ref="WLY38:WLZ38"/>
    <mergeCell ref="WKS38:WKT38"/>
    <mergeCell ref="WKU38:WKV38"/>
    <mergeCell ref="WKX38:WKY38"/>
    <mergeCell ref="WLB38:WLC38"/>
    <mergeCell ref="WLD38:WLE38"/>
    <mergeCell ref="WLG38:WLH38"/>
    <mergeCell ref="WKA38:WKB38"/>
    <mergeCell ref="WKC38:WKD38"/>
    <mergeCell ref="WKF38:WKG38"/>
    <mergeCell ref="WKJ38:WKK38"/>
    <mergeCell ref="WKL38:WKM38"/>
    <mergeCell ref="WKO38:WKP38"/>
    <mergeCell ref="WJI38:WJJ38"/>
    <mergeCell ref="WJK38:WJL38"/>
    <mergeCell ref="WJN38:WJO38"/>
    <mergeCell ref="WJR38:WJS38"/>
    <mergeCell ref="WJT38:WJU38"/>
    <mergeCell ref="WJW38:WJX38"/>
    <mergeCell ref="WIQ38:WIR38"/>
    <mergeCell ref="WIS38:WIT38"/>
    <mergeCell ref="WIV38:WIW38"/>
    <mergeCell ref="WIZ38:WJA38"/>
    <mergeCell ref="WJB38:WJC38"/>
    <mergeCell ref="WJE38:WJF38"/>
    <mergeCell ref="WHY38:WHZ38"/>
    <mergeCell ref="WIA38:WIB38"/>
    <mergeCell ref="WID38:WIE38"/>
    <mergeCell ref="WIH38:WII38"/>
    <mergeCell ref="WIJ38:WIK38"/>
    <mergeCell ref="WIM38:WIN38"/>
    <mergeCell ref="WHG38:WHH38"/>
    <mergeCell ref="WHI38:WHJ38"/>
    <mergeCell ref="WHL38:WHM38"/>
    <mergeCell ref="WHP38:WHQ38"/>
    <mergeCell ref="WHR38:WHS38"/>
    <mergeCell ref="WHU38:WHV38"/>
    <mergeCell ref="WGO38:WGP38"/>
    <mergeCell ref="WGQ38:WGR38"/>
    <mergeCell ref="WGT38:WGU38"/>
    <mergeCell ref="WGX38:WGY38"/>
    <mergeCell ref="WGZ38:WHA38"/>
    <mergeCell ref="WHC38:WHD38"/>
    <mergeCell ref="WFW38:WFX38"/>
    <mergeCell ref="WFY38:WFZ38"/>
    <mergeCell ref="WGB38:WGC38"/>
    <mergeCell ref="WGF38:WGG38"/>
    <mergeCell ref="WGH38:WGI38"/>
    <mergeCell ref="WGK38:WGL38"/>
    <mergeCell ref="WFE38:WFF38"/>
    <mergeCell ref="WFG38:WFH38"/>
    <mergeCell ref="WFJ38:WFK38"/>
    <mergeCell ref="WFN38:WFO38"/>
    <mergeCell ref="WFP38:WFQ38"/>
    <mergeCell ref="WFS38:WFT38"/>
    <mergeCell ref="WEM38:WEN38"/>
    <mergeCell ref="WEO38:WEP38"/>
    <mergeCell ref="WER38:WES38"/>
    <mergeCell ref="WEV38:WEW38"/>
    <mergeCell ref="WEX38:WEY38"/>
    <mergeCell ref="WFA38:WFB38"/>
    <mergeCell ref="WDU38:WDV38"/>
    <mergeCell ref="WDW38:WDX38"/>
    <mergeCell ref="WDZ38:WEA38"/>
    <mergeCell ref="WED38:WEE38"/>
    <mergeCell ref="WEF38:WEG38"/>
    <mergeCell ref="WEI38:WEJ38"/>
    <mergeCell ref="WDC38:WDD38"/>
    <mergeCell ref="WDE38:WDF38"/>
    <mergeCell ref="WDH38:WDI38"/>
    <mergeCell ref="WDL38:WDM38"/>
    <mergeCell ref="WDN38:WDO38"/>
    <mergeCell ref="WDQ38:WDR38"/>
    <mergeCell ref="WCK38:WCL38"/>
    <mergeCell ref="WCM38:WCN38"/>
    <mergeCell ref="WCP38:WCQ38"/>
    <mergeCell ref="WCT38:WCU38"/>
    <mergeCell ref="WCV38:WCW38"/>
    <mergeCell ref="WCY38:WCZ38"/>
    <mergeCell ref="WBS38:WBT38"/>
    <mergeCell ref="WBU38:WBV38"/>
    <mergeCell ref="WBX38:WBY38"/>
    <mergeCell ref="WCB38:WCC38"/>
    <mergeCell ref="WCD38:WCE38"/>
    <mergeCell ref="WCG38:WCH38"/>
    <mergeCell ref="WBA38:WBB38"/>
    <mergeCell ref="WBC38:WBD38"/>
    <mergeCell ref="WBF38:WBG38"/>
    <mergeCell ref="WBJ38:WBK38"/>
    <mergeCell ref="WBL38:WBM38"/>
    <mergeCell ref="WBO38:WBP38"/>
    <mergeCell ref="WAI38:WAJ38"/>
    <mergeCell ref="WAK38:WAL38"/>
    <mergeCell ref="WAN38:WAO38"/>
    <mergeCell ref="WAR38:WAS38"/>
    <mergeCell ref="WAT38:WAU38"/>
    <mergeCell ref="WAW38:WAX38"/>
    <mergeCell ref="VZQ38:VZR38"/>
    <mergeCell ref="VZS38:VZT38"/>
    <mergeCell ref="VZV38:VZW38"/>
    <mergeCell ref="VZZ38:WAA38"/>
    <mergeCell ref="WAB38:WAC38"/>
    <mergeCell ref="WAE38:WAF38"/>
    <mergeCell ref="VYY38:VYZ38"/>
    <mergeCell ref="VZA38:VZB38"/>
    <mergeCell ref="VZD38:VZE38"/>
    <mergeCell ref="VZH38:VZI38"/>
    <mergeCell ref="VZJ38:VZK38"/>
    <mergeCell ref="VZM38:VZN38"/>
    <mergeCell ref="VYG38:VYH38"/>
    <mergeCell ref="VYI38:VYJ38"/>
    <mergeCell ref="VYL38:VYM38"/>
    <mergeCell ref="VYP38:VYQ38"/>
    <mergeCell ref="VYR38:VYS38"/>
    <mergeCell ref="VYU38:VYV38"/>
    <mergeCell ref="VXO38:VXP38"/>
    <mergeCell ref="VXQ38:VXR38"/>
    <mergeCell ref="VXT38:VXU38"/>
    <mergeCell ref="VXX38:VXY38"/>
    <mergeCell ref="VXZ38:VYA38"/>
    <mergeCell ref="VYC38:VYD38"/>
    <mergeCell ref="VWW38:VWX38"/>
    <mergeCell ref="VWY38:VWZ38"/>
    <mergeCell ref="VXB38:VXC38"/>
    <mergeCell ref="VXF38:VXG38"/>
    <mergeCell ref="VXH38:VXI38"/>
    <mergeCell ref="VXK38:VXL38"/>
    <mergeCell ref="VWE38:VWF38"/>
    <mergeCell ref="VWG38:VWH38"/>
    <mergeCell ref="VWJ38:VWK38"/>
    <mergeCell ref="VWN38:VWO38"/>
    <mergeCell ref="VWP38:VWQ38"/>
    <mergeCell ref="VWS38:VWT38"/>
    <mergeCell ref="VVM38:VVN38"/>
    <mergeCell ref="VVO38:VVP38"/>
    <mergeCell ref="VVR38:VVS38"/>
    <mergeCell ref="VVV38:VVW38"/>
    <mergeCell ref="VVX38:VVY38"/>
    <mergeCell ref="VWA38:VWB38"/>
    <mergeCell ref="VUU38:VUV38"/>
    <mergeCell ref="VUW38:VUX38"/>
    <mergeCell ref="VUZ38:VVA38"/>
    <mergeCell ref="VVD38:VVE38"/>
    <mergeCell ref="VVF38:VVG38"/>
    <mergeCell ref="VVI38:VVJ38"/>
    <mergeCell ref="VUC38:VUD38"/>
    <mergeCell ref="VUE38:VUF38"/>
    <mergeCell ref="VUH38:VUI38"/>
    <mergeCell ref="VUL38:VUM38"/>
    <mergeCell ref="VUN38:VUO38"/>
    <mergeCell ref="VUQ38:VUR38"/>
    <mergeCell ref="VTK38:VTL38"/>
    <mergeCell ref="VTM38:VTN38"/>
    <mergeCell ref="VTP38:VTQ38"/>
    <mergeCell ref="VTT38:VTU38"/>
    <mergeCell ref="VTV38:VTW38"/>
    <mergeCell ref="VTY38:VTZ38"/>
    <mergeCell ref="VSS38:VST38"/>
    <mergeCell ref="VSU38:VSV38"/>
    <mergeCell ref="VSX38:VSY38"/>
    <mergeCell ref="VTB38:VTC38"/>
    <mergeCell ref="VTD38:VTE38"/>
    <mergeCell ref="VTG38:VTH38"/>
    <mergeCell ref="VSA38:VSB38"/>
    <mergeCell ref="VSC38:VSD38"/>
    <mergeCell ref="VSF38:VSG38"/>
    <mergeCell ref="VSJ38:VSK38"/>
    <mergeCell ref="VSL38:VSM38"/>
    <mergeCell ref="VSO38:VSP38"/>
    <mergeCell ref="VRI38:VRJ38"/>
    <mergeCell ref="VRK38:VRL38"/>
    <mergeCell ref="VRN38:VRO38"/>
    <mergeCell ref="VRR38:VRS38"/>
    <mergeCell ref="VRT38:VRU38"/>
    <mergeCell ref="VRW38:VRX38"/>
    <mergeCell ref="VQQ38:VQR38"/>
    <mergeCell ref="VQS38:VQT38"/>
    <mergeCell ref="VQV38:VQW38"/>
    <mergeCell ref="VQZ38:VRA38"/>
    <mergeCell ref="VRB38:VRC38"/>
    <mergeCell ref="VRE38:VRF38"/>
    <mergeCell ref="VPY38:VPZ38"/>
    <mergeCell ref="VQA38:VQB38"/>
    <mergeCell ref="VQD38:VQE38"/>
    <mergeCell ref="VQH38:VQI38"/>
    <mergeCell ref="VQJ38:VQK38"/>
    <mergeCell ref="VQM38:VQN38"/>
    <mergeCell ref="VPG38:VPH38"/>
    <mergeCell ref="VPI38:VPJ38"/>
    <mergeCell ref="VPL38:VPM38"/>
    <mergeCell ref="VPP38:VPQ38"/>
    <mergeCell ref="VPR38:VPS38"/>
    <mergeCell ref="VPU38:VPV38"/>
    <mergeCell ref="VOO38:VOP38"/>
    <mergeCell ref="VOQ38:VOR38"/>
    <mergeCell ref="VOT38:VOU38"/>
    <mergeCell ref="VOX38:VOY38"/>
    <mergeCell ref="VOZ38:VPA38"/>
    <mergeCell ref="VPC38:VPD38"/>
    <mergeCell ref="VNW38:VNX38"/>
    <mergeCell ref="VNY38:VNZ38"/>
    <mergeCell ref="VOB38:VOC38"/>
    <mergeCell ref="VOF38:VOG38"/>
    <mergeCell ref="VOH38:VOI38"/>
    <mergeCell ref="VOK38:VOL38"/>
    <mergeCell ref="VNE38:VNF38"/>
    <mergeCell ref="VNG38:VNH38"/>
    <mergeCell ref="VNJ38:VNK38"/>
    <mergeCell ref="VNN38:VNO38"/>
    <mergeCell ref="VNP38:VNQ38"/>
    <mergeCell ref="VNS38:VNT38"/>
    <mergeCell ref="VMM38:VMN38"/>
    <mergeCell ref="VMO38:VMP38"/>
    <mergeCell ref="VMR38:VMS38"/>
    <mergeCell ref="VMV38:VMW38"/>
    <mergeCell ref="VMX38:VMY38"/>
    <mergeCell ref="VNA38:VNB38"/>
    <mergeCell ref="VLU38:VLV38"/>
    <mergeCell ref="VLW38:VLX38"/>
    <mergeCell ref="VLZ38:VMA38"/>
    <mergeCell ref="VMD38:VME38"/>
    <mergeCell ref="VMF38:VMG38"/>
    <mergeCell ref="VMI38:VMJ38"/>
    <mergeCell ref="VLC38:VLD38"/>
    <mergeCell ref="VLE38:VLF38"/>
    <mergeCell ref="VLH38:VLI38"/>
    <mergeCell ref="VLL38:VLM38"/>
    <mergeCell ref="VLN38:VLO38"/>
    <mergeCell ref="VLQ38:VLR38"/>
    <mergeCell ref="VKK38:VKL38"/>
    <mergeCell ref="VKM38:VKN38"/>
    <mergeCell ref="VKP38:VKQ38"/>
    <mergeCell ref="VKT38:VKU38"/>
    <mergeCell ref="VKV38:VKW38"/>
    <mergeCell ref="VKY38:VKZ38"/>
    <mergeCell ref="VJS38:VJT38"/>
    <mergeCell ref="VJU38:VJV38"/>
    <mergeCell ref="VJX38:VJY38"/>
    <mergeCell ref="VKB38:VKC38"/>
    <mergeCell ref="VKD38:VKE38"/>
    <mergeCell ref="VKG38:VKH38"/>
    <mergeCell ref="VJA38:VJB38"/>
    <mergeCell ref="VJC38:VJD38"/>
    <mergeCell ref="VJF38:VJG38"/>
    <mergeCell ref="VJJ38:VJK38"/>
    <mergeCell ref="VJL38:VJM38"/>
    <mergeCell ref="VJO38:VJP38"/>
    <mergeCell ref="VII38:VIJ38"/>
    <mergeCell ref="VIK38:VIL38"/>
    <mergeCell ref="VIN38:VIO38"/>
    <mergeCell ref="VIR38:VIS38"/>
    <mergeCell ref="VIT38:VIU38"/>
    <mergeCell ref="VIW38:VIX38"/>
    <mergeCell ref="VHQ38:VHR38"/>
    <mergeCell ref="VHS38:VHT38"/>
    <mergeCell ref="VHV38:VHW38"/>
    <mergeCell ref="VHZ38:VIA38"/>
    <mergeCell ref="VIB38:VIC38"/>
    <mergeCell ref="VIE38:VIF38"/>
    <mergeCell ref="VGY38:VGZ38"/>
    <mergeCell ref="VHA38:VHB38"/>
    <mergeCell ref="VHD38:VHE38"/>
    <mergeCell ref="VHH38:VHI38"/>
    <mergeCell ref="VHJ38:VHK38"/>
    <mergeCell ref="VHM38:VHN38"/>
    <mergeCell ref="VGG38:VGH38"/>
    <mergeCell ref="VGI38:VGJ38"/>
    <mergeCell ref="VGL38:VGM38"/>
    <mergeCell ref="VGP38:VGQ38"/>
    <mergeCell ref="VGR38:VGS38"/>
    <mergeCell ref="VGU38:VGV38"/>
    <mergeCell ref="VFO38:VFP38"/>
    <mergeCell ref="VFQ38:VFR38"/>
    <mergeCell ref="VFT38:VFU38"/>
    <mergeCell ref="VFX38:VFY38"/>
    <mergeCell ref="VFZ38:VGA38"/>
    <mergeCell ref="VGC38:VGD38"/>
    <mergeCell ref="VEW38:VEX38"/>
    <mergeCell ref="VEY38:VEZ38"/>
    <mergeCell ref="VFB38:VFC38"/>
    <mergeCell ref="VFF38:VFG38"/>
    <mergeCell ref="VFH38:VFI38"/>
    <mergeCell ref="VFK38:VFL38"/>
    <mergeCell ref="VEE38:VEF38"/>
    <mergeCell ref="VEG38:VEH38"/>
    <mergeCell ref="VEJ38:VEK38"/>
    <mergeCell ref="VEN38:VEO38"/>
    <mergeCell ref="VEP38:VEQ38"/>
    <mergeCell ref="VES38:VET38"/>
    <mergeCell ref="VDM38:VDN38"/>
    <mergeCell ref="VDO38:VDP38"/>
    <mergeCell ref="VDR38:VDS38"/>
    <mergeCell ref="VDV38:VDW38"/>
    <mergeCell ref="VDX38:VDY38"/>
    <mergeCell ref="VEA38:VEB38"/>
    <mergeCell ref="VCU38:VCV38"/>
    <mergeCell ref="VCW38:VCX38"/>
    <mergeCell ref="VCZ38:VDA38"/>
    <mergeCell ref="VDD38:VDE38"/>
    <mergeCell ref="VDF38:VDG38"/>
    <mergeCell ref="VDI38:VDJ38"/>
    <mergeCell ref="VCC38:VCD38"/>
    <mergeCell ref="VCE38:VCF38"/>
    <mergeCell ref="VCH38:VCI38"/>
    <mergeCell ref="VCL38:VCM38"/>
    <mergeCell ref="VCN38:VCO38"/>
    <mergeCell ref="VCQ38:VCR38"/>
    <mergeCell ref="VBK38:VBL38"/>
    <mergeCell ref="VBM38:VBN38"/>
    <mergeCell ref="VBP38:VBQ38"/>
    <mergeCell ref="VBT38:VBU38"/>
    <mergeCell ref="VBV38:VBW38"/>
    <mergeCell ref="VBY38:VBZ38"/>
    <mergeCell ref="VAS38:VAT38"/>
    <mergeCell ref="VAU38:VAV38"/>
    <mergeCell ref="VAX38:VAY38"/>
    <mergeCell ref="VBB38:VBC38"/>
    <mergeCell ref="VBD38:VBE38"/>
    <mergeCell ref="VBG38:VBH38"/>
    <mergeCell ref="VAA38:VAB38"/>
    <mergeCell ref="VAC38:VAD38"/>
    <mergeCell ref="VAF38:VAG38"/>
    <mergeCell ref="VAJ38:VAK38"/>
    <mergeCell ref="VAL38:VAM38"/>
    <mergeCell ref="VAO38:VAP38"/>
    <mergeCell ref="UZI38:UZJ38"/>
    <mergeCell ref="UZK38:UZL38"/>
    <mergeCell ref="UZN38:UZO38"/>
    <mergeCell ref="UZR38:UZS38"/>
    <mergeCell ref="UZT38:UZU38"/>
    <mergeCell ref="UZW38:UZX38"/>
    <mergeCell ref="UYQ38:UYR38"/>
    <mergeCell ref="UYS38:UYT38"/>
    <mergeCell ref="UYV38:UYW38"/>
    <mergeCell ref="UYZ38:UZA38"/>
    <mergeCell ref="UZB38:UZC38"/>
    <mergeCell ref="UZE38:UZF38"/>
    <mergeCell ref="UXY38:UXZ38"/>
    <mergeCell ref="UYA38:UYB38"/>
    <mergeCell ref="UYD38:UYE38"/>
    <mergeCell ref="UYH38:UYI38"/>
    <mergeCell ref="UYJ38:UYK38"/>
    <mergeCell ref="UYM38:UYN38"/>
    <mergeCell ref="UXG38:UXH38"/>
    <mergeCell ref="UXI38:UXJ38"/>
    <mergeCell ref="UXL38:UXM38"/>
    <mergeCell ref="UXP38:UXQ38"/>
    <mergeCell ref="UXR38:UXS38"/>
    <mergeCell ref="UXU38:UXV38"/>
    <mergeCell ref="UWO38:UWP38"/>
    <mergeCell ref="UWQ38:UWR38"/>
    <mergeCell ref="UWT38:UWU38"/>
    <mergeCell ref="UWX38:UWY38"/>
    <mergeCell ref="UWZ38:UXA38"/>
    <mergeCell ref="UXC38:UXD38"/>
    <mergeCell ref="UVW38:UVX38"/>
    <mergeCell ref="UVY38:UVZ38"/>
    <mergeCell ref="UWB38:UWC38"/>
    <mergeCell ref="UWF38:UWG38"/>
    <mergeCell ref="UWH38:UWI38"/>
    <mergeCell ref="UWK38:UWL38"/>
    <mergeCell ref="UVE38:UVF38"/>
    <mergeCell ref="UVG38:UVH38"/>
    <mergeCell ref="UVJ38:UVK38"/>
    <mergeCell ref="UVN38:UVO38"/>
    <mergeCell ref="UVP38:UVQ38"/>
    <mergeCell ref="UVS38:UVT38"/>
    <mergeCell ref="UUM38:UUN38"/>
    <mergeCell ref="UUO38:UUP38"/>
    <mergeCell ref="UUR38:UUS38"/>
    <mergeCell ref="UUV38:UUW38"/>
    <mergeCell ref="UUX38:UUY38"/>
    <mergeCell ref="UVA38:UVB38"/>
    <mergeCell ref="UTU38:UTV38"/>
    <mergeCell ref="UTW38:UTX38"/>
    <mergeCell ref="UTZ38:UUA38"/>
    <mergeCell ref="UUD38:UUE38"/>
    <mergeCell ref="UUF38:UUG38"/>
    <mergeCell ref="UUI38:UUJ38"/>
    <mergeCell ref="UTC38:UTD38"/>
    <mergeCell ref="UTE38:UTF38"/>
    <mergeCell ref="UTH38:UTI38"/>
    <mergeCell ref="UTL38:UTM38"/>
    <mergeCell ref="UTN38:UTO38"/>
    <mergeCell ref="UTQ38:UTR38"/>
    <mergeCell ref="USK38:USL38"/>
    <mergeCell ref="USM38:USN38"/>
    <mergeCell ref="USP38:USQ38"/>
    <mergeCell ref="UST38:USU38"/>
    <mergeCell ref="USV38:USW38"/>
    <mergeCell ref="USY38:USZ38"/>
    <mergeCell ref="URS38:URT38"/>
    <mergeCell ref="URU38:URV38"/>
    <mergeCell ref="URX38:URY38"/>
    <mergeCell ref="USB38:USC38"/>
    <mergeCell ref="USD38:USE38"/>
    <mergeCell ref="USG38:USH38"/>
    <mergeCell ref="URA38:URB38"/>
    <mergeCell ref="URC38:URD38"/>
    <mergeCell ref="URF38:URG38"/>
    <mergeCell ref="URJ38:URK38"/>
    <mergeCell ref="URL38:URM38"/>
    <mergeCell ref="URO38:URP38"/>
    <mergeCell ref="UQI38:UQJ38"/>
    <mergeCell ref="UQK38:UQL38"/>
    <mergeCell ref="UQN38:UQO38"/>
    <mergeCell ref="UQR38:UQS38"/>
    <mergeCell ref="UQT38:UQU38"/>
    <mergeCell ref="UQW38:UQX38"/>
    <mergeCell ref="UPQ38:UPR38"/>
    <mergeCell ref="UPS38:UPT38"/>
    <mergeCell ref="UPV38:UPW38"/>
    <mergeCell ref="UPZ38:UQA38"/>
    <mergeCell ref="UQB38:UQC38"/>
    <mergeCell ref="UQE38:UQF38"/>
    <mergeCell ref="UOY38:UOZ38"/>
    <mergeCell ref="UPA38:UPB38"/>
    <mergeCell ref="UPD38:UPE38"/>
    <mergeCell ref="UPH38:UPI38"/>
    <mergeCell ref="UPJ38:UPK38"/>
    <mergeCell ref="UPM38:UPN38"/>
    <mergeCell ref="UOG38:UOH38"/>
    <mergeCell ref="UOI38:UOJ38"/>
    <mergeCell ref="UOL38:UOM38"/>
    <mergeCell ref="UOP38:UOQ38"/>
    <mergeCell ref="UOR38:UOS38"/>
    <mergeCell ref="UOU38:UOV38"/>
    <mergeCell ref="UNO38:UNP38"/>
    <mergeCell ref="UNQ38:UNR38"/>
    <mergeCell ref="UNT38:UNU38"/>
    <mergeCell ref="UNX38:UNY38"/>
    <mergeCell ref="UNZ38:UOA38"/>
    <mergeCell ref="UOC38:UOD38"/>
    <mergeCell ref="UMW38:UMX38"/>
    <mergeCell ref="UMY38:UMZ38"/>
    <mergeCell ref="UNB38:UNC38"/>
    <mergeCell ref="UNF38:UNG38"/>
    <mergeCell ref="UNH38:UNI38"/>
    <mergeCell ref="UNK38:UNL38"/>
    <mergeCell ref="UME38:UMF38"/>
    <mergeCell ref="UMG38:UMH38"/>
    <mergeCell ref="UMJ38:UMK38"/>
    <mergeCell ref="UMN38:UMO38"/>
    <mergeCell ref="UMP38:UMQ38"/>
    <mergeCell ref="UMS38:UMT38"/>
    <mergeCell ref="ULM38:ULN38"/>
    <mergeCell ref="ULO38:ULP38"/>
    <mergeCell ref="ULR38:ULS38"/>
    <mergeCell ref="ULV38:ULW38"/>
    <mergeCell ref="ULX38:ULY38"/>
    <mergeCell ref="UMA38:UMB38"/>
    <mergeCell ref="UKU38:UKV38"/>
    <mergeCell ref="UKW38:UKX38"/>
    <mergeCell ref="UKZ38:ULA38"/>
    <mergeCell ref="ULD38:ULE38"/>
    <mergeCell ref="ULF38:ULG38"/>
    <mergeCell ref="ULI38:ULJ38"/>
    <mergeCell ref="UKC38:UKD38"/>
    <mergeCell ref="UKE38:UKF38"/>
    <mergeCell ref="UKH38:UKI38"/>
    <mergeCell ref="UKL38:UKM38"/>
    <mergeCell ref="UKN38:UKO38"/>
    <mergeCell ref="UKQ38:UKR38"/>
    <mergeCell ref="UJK38:UJL38"/>
    <mergeCell ref="UJM38:UJN38"/>
    <mergeCell ref="UJP38:UJQ38"/>
    <mergeCell ref="UJT38:UJU38"/>
    <mergeCell ref="UJV38:UJW38"/>
    <mergeCell ref="UJY38:UJZ38"/>
    <mergeCell ref="UIS38:UIT38"/>
    <mergeCell ref="UIU38:UIV38"/>
    <mergeCell ref="UIX38:UIY38"/>
    <mergeCell ref="UJB38:UJC38"/>
    <mergeCell ref="UJD38:UJE38"/>
    <mergeCell ref="UJG38:UJH38"/>
    <mergeCell ref="UIA38:UIB38"/>
    <mergeCell ref="UIC38:UID38"/>
    <mergeCell ref="UIF38:UIG38"/>
    <mergeCell ref="UIJ38:UIK38"/>
    <mergeCell ref="UIL38:UIM38"/>
    <mergeCell ref="UIO38:UIP38"/>
    <mergeCell ref="UHI38:UHJ38"/>
    <mergeCell ref="UHK38:UHL38"/>
    <mergeCell ref="UHN38:UHO38"/>
    <mergeCell ref="UHR38:UHS38"/>
    <mergeCell ref="UHT38:UHU38"/>
    <mergeCell ref="UHW38:UHX38"/>
    <mergeCell ref="UGQ38:UGR38"/>
    <mergeCell ref="UGS38:UGT38"/>
    <mergeCell ref="UGV38:UGW38"/>
    <mergeCell ref="UGZ38:UHA38"/>
    <mergeCell ref="UHB38:UHC38"/>
    <mergeCell ref="UHE38:UHF38"/>
    <mergeCell ref="UFY38:UFZ38"/>
    <mergeCell ref="UGA38:UGB38"/>
    <mergeCell ref="UGD38:UGE38"/>
    <mergeCell ref="UGH38:UGI38"/>
    <mergeCell ref="UGJ38:UGK38"/>
    <mergeCell ref="UGM38:UGN38"/>
    <mergeCell ref="UFG38:UFH38"/>
    <mergeCell ref="UFI38:UFJ38"/>
    <mergeCell ref="UFL38:UFM38"/>
    <mergeCell ref="UFP38:UFQ38"/>
    <mergeCell ref="UFR38:UFS38"/>
    <mergeCell ref="UFU38:UFV38"/>
    <mergeCell ref="UEO38:UEP38"/>
    <mergeCell ref="UEQ38:UER38"/>
    <mergeCell ref="UET38:UEU38"/>
    <mergeCell ref="UEX38:UEY38"/>
    <mergeCell ref="UEZ38:UFA38"/>
    <mergeCell ref="UFC38:UFD38"/>
    <mergeCell ref="UDW38:UDX38"/>
    <mergeCell ref="UDY38:UDZ38"/>
    <mergeCell ref="UEB38:UEC38"/>
    <mergeCell ref="UEF38:UEG38"/>
    <mergeCell ref="UEH38:UEI38"/>
    <mergeCell ref="UEK38:UEL38"/>
    <mergeCell ref="UDE38:UDF38"/>
    <mergeCell ref="UDG38:UDH38"/>
    <mergeCell ref="UDJ38:UDK38"/>
    <mergeCell ref="UDN38:UDO38"/>
    <mergeCell ref="UDP38:UDQ38"/>
    <mergeCell ref="UDS38:UDT38"/>
    <mergeCell ref="UCM38:UCN38"/>
    <mergeCell ref="UCO38:UCP38"/>
    <mergeCell ref="UCR38:UCS38"/>
    <mergeCell ref="UCV38:UCW38"/>
    <mergeCell ref="UCX38:UCY38"/>
    <mergeCell ref="UDA38:UDB38"/>
    <mergeCell ref="UBU38:UBV38"/>
    <mergeCell ref="UBW38:UBX38"/>
    <mergeCell ref="UBZ38:UCA38"/>
    <mergeCell ref="UCD38:UCE38"/>
    <mergeCell ref="UCF38:UCG38"/>
    <mergeCell ref="UCI38:UCJ38"/>
    <mergeCell ref="UBC38:UBD38"/>
    <mergeCell ref="UBE38:UBF38"/>
    <mergeCell ref="UBH38:UBI38"/>
    <mergeCell ref="UBL38:UBM38"/>
    <mergeCell ref="UBN38:UBO38"/>
    <mergeCell ref="UBQ38:UBR38"/>
    <mergeCell ref="UAK38:UAL38"/>
    <mergeCell ref="UAM38:UAN38"/>
    <mergeCell ref="UAP38:UAQ38"/>
    <mergeCell ref="UAT38:UAU38"/>
    <mergeCell ref="UAV38:UAW38"/>
    <mergeCell ref="UAY38:UAZ38"/>
    <mergeCell ref="TZS38:TZT38"/>
    <mergeCell ref="TZU38:TZV38"/>
    <mergeCell ref="TZX38:TZY38"/>
    <mergeCell ref="UAB38:UAC38"/>
    <mergeCell ref="UAD38:UAE38"/>
    <mergeCell ref="UAG38:UAH38"/>
    <mergeCell ref="TZA38:TZB38"/>
    <mergeCell ref="TZC38:TZD38"/>
    <mergeCell ref="TZF38:TZG38"/>
    <mergeCell ref="TZJ38:TZK38"/>
    <mergeCell ref="TZL38:TZM38"/>
    <mergeCell ref="TZO38:TZP38"/>
    <mergeCell ref="TYI38:TYJ38"/>
    <mergeCell ref="TYK38:TYL38"/>
    <mergeCell ref="TYN38:TYO38"/>
    <mergeCell ref="TYR38:TYS38"/>
    <mergeCell ref="TYT38:TYU38"/>
    <mergeCell ref="TYW38:TYX38"/>
    <mergeCell ref="TXQ38:TXR38"/>
    <mergeCell ref="TXS38:TXT38"/>
    <mergeCell ref="TXV38:TXW38"/>
    <mergeCell ref="TXZ38:TYA38"/>
    <mergeCell ref="TYB38:TYC38"/>
    <mergeCell ref="TYE38:TYF38"/>
    <mergeCell ref="TWY38:TWZ38"/>
    <mergeCell ref="TXA38:TXB38"/>
    <mergeCell ref="TXD38:TXE38"/>
    <mergeCell ref="TXH38:TXI38"/>
    <mergeCell ref="TXJ38:TXK38"/>
    <mergeCell ref="TXM38:TXN38"/>
    <mergeCell ref="TWG38:TWH38"/>
    <mergeCell ref="TWI38:TWJ38"/>
    <mergeCell ref="TWL38:TWM38"/>
    <mergeCell ref="TWP38:TWQ38"/>
    <mergeCell ref="TWR38:TWS38"/>
    <mergeCell ref="TWU38:TWV38"/>
    <mergeCell ref="TVO38:TVP38"/>
    <mergeCell ref="TVQ38:TVR38"/>
    <mergeCell ref="TVT38:TVU38"/>
    <mergeCell ref="TVX38:TVY38"/>
    <mergeCell ref="TVZ38:TWA38"/>
    <mergeCell ref="TWC38:TWD38"/>
    <mergeCell ref="TUW38:TUX38"/>
    <mergeCell ref="TUY38:TUZ38"/>
    <mergeCell ref="TVB38:TVC38"/>
    <mergeCell ref="TVF38:TVG38"/>
    <mergeCell ref="TVH38:TVI38"/>
    <mergeCell ref="TVK38:TVL38"/>
    <mergeCell ref="TUE38:TUF38"/>
    <mergeCell ref="TUG38:TUH38"/>
    <mergeCell ref="TUJ38:TUK38"/>
    <mergeCell ref="TUN38:TUO38"/>
    <mergeCell ref="TUP38:TUQ38"/>
    <mergeCell ref="TUS38:TUT38"/>
    <mergeCell ref="TTM38:TTN38"/>
    <mergeCell ref="TTO38:TTP38"/>
    <mergeCell ref="TTR38:TTS38"/>
    <mergeCell ref="TTV38:TTW38"/>
    <mergeCell ref="TTX38:TTY38"/>
    <mergeCell ref="TUA38:TUB38"/>
    <mergeCell ref="TSU38:TSV38"/>
    <mergeCell ref="TSW38:TSX38"/>
    <mergeCell ref="TSZ38:TTA38"/>
    <mergeCell ref="TTD38:TTE38"/>
    <mergeCell ref="TTF38:TTG38"/>
    <mergeCell ref="TTI38:TTJ38"/>
    <mergeCell ref="TSC38:TSD38"/>
    <mergeCell ref="TSE38:TSF38"/>
    <mergeCell ref="TSH38:TSI38"/>
    <mergeCell ref="TSL38:TSM38"/>
    <mergeCell ref="TSN38:TSO38"/>
    <mergeCell ref="TSQ38:TSR38"/>
    <mergeCell ref="TRK38:TRL38"/>
    <mergeCell ref="TRM38:TRN38"/>
    <mergeCell ref="TRP38:TRQ38"/>
    <mergeCell ref="TRT38:TRU38"/>
    <mergeCell ref="TRV38:TRW38"/>
    <mergeCell ref="TRY38:TRZ38"/>
    <mergeCell ref="TQS38:TQT38"/>
    <mergeCell ref="TQU38:TQV38"/>
    <mergeCell ref="TQX38:TQY38"/>
    <mergeCell ref="TRB38:TRC38"/>
    <mergeCell ref="TRD38:TRE38"/>
    <mergeCell ref="TRG38:TRH38"/>
    <mergeCell ref="TQA38:TQB38"/>
    <mergeCell ref="TQC38:TQD38"/>
    <mergeCell ref="TQF38:TQG38"/>
    <mergeCell ref="TQJ38:TQK38"/>
    <mergeCell ref="TQL38:TQM38"/>
    <mergeCell ref="TQO38:TQP38"/>
    <mergeCell ref="TPI38:TPJ38"/>
    <mergeCell ref="TPK38:TPL38"/>
    <mergeCell ref="TPN38:TPO38"/>
    <mergeCell ref="TPR38:TPS38"/>
    <mergeCell ref="TPT38:TPU38"/>
    <mergeCell ref="TPW38:TPX38"/>
    <mergeCell ref="TOQ38:TOR38"/>
    <mergeCell ref="TOS38:TOT38"/>
    <mergeCell ref="TOV38:TOW38"/>
    <mergeCell ref="TOZ38:TPA38"/>
    <mergeCell ref="TPB38:TPC38"/>
    <mergeCell ref="TPE38:TPF38"/>
    <mergeCell ref="TNY38:TNZ38"/>
    <mergeCell ref="TOA38:TOB38"/>
    <mergeCell ref="TOD38:TOE38"/>
    <mergeCell ref="TOH38:TOI38"/>
    <mergeCell ref="TOJ38:TOK38"/>
    <mergeCell ref="TOM38:TON38"/>
    <mergeCell ref="TNG38:TNH38"/>
    <mergeCell ref="TNI38:TNJ38"/>
    <mergeCell ref="TNL38:TNM38"/>
    <mergeCell ref="TNP38:TNQ38"/>
    <mergeCell ref="TNR38:TNS38"/>
    <mergeCell ref="TNU38:TNV38"/>
    <mergeCell ref="TMO38:TMP38"/>
    <mergeCell ref="TMQ38:TMR38"/>
    <mergeCell ref="TMT38:TMU38"/>
    <mergeCell ref="TMX38:TMY38"/>
    <mergeCell ref="TMZ38:TNA38"/>
    <mergeCell ref="TNC38:TND38"/>
    <mergeCell ref="TLW38:TLX38"/>
    <mergeCell ref="TLY38:TLZ38"/>
    <mergeCell ref="TMB38:TMC38"/>
    <mergeCell ref="TMF38:TMG38"/>
    <mergeCell ref="TMH38:TMI38"/>
    <mergeCell ref="TMK38:TML38"/>
    <mergeCell ref="TLE38:TLF38"/>
    <mergeCell ref="TLG38:TLH38"/>
    <mergeCell ref="TLJ38:TLK38"/>
    <mergeCell ref="TLN38:TLO38"/>
    <mergeCell ref="TLP38:TLQ38"/>
    <mergeCell ref="TLS38:TLT38"/>
    <mergeCell ref="TKM38:TKN38"/>
    <mergeCell ref="TKO38:TKP38"/>
    <mergeCell ref="TKR38:TKS38"/>
    <mergeCell ref="TKV38:TKW38"/>
    <mergeCell ref="TKX38:TKY38"/>
    <mergeCell ref="TLA38:TLB38"/>
    <mergeCell ref="TJU38:TJV38"/>
    <mergeCell ref="TJW38:TJX38"/>
    <mergeCell ref="TJZ38:TKA38"/>
    <mergeCell ref="TKD38:TKE38"/>
    <mergeCell ref="TKF38:TKG38"/>
    <mergeCell ref="TKI38:TKJ38"/>
    <mergeCell ref="TJC38:TJD38"/>
    <mergeCell ref="TJE38:TJF38"/>
    <mergeCell ref="TJH38:TJI38"/>
    <mergeCell ref="TJL38:TJM38"/>
    <mergeCell ref="TJN38:TJO38"/>
    <mergeCell ref="TJQ38:TJR38"/>
    <mergeCell ref="TIK38:TIL38"/>
    <mergeCell ref="TIM38:TIN38"/>
    <mergeCell ref="TIP38:TIQ38"/>
    <mergeCell ref="TIT38:TIU38"/>
    <mergeCell ref="TIV38:TIW38"/>
    <mergeCell ref="TIY38:TIZ38"/>
    <mergeCell ref="THS38:THT38"/>
    <mergeCell ref="THU38:THV38"/>
    <mergeCell ref="THX38:THY38"/>
    <mergeCell ref="TIB38:TIC38"/>
    <mergeCell ref="TID38:TIE38"/>
    <mergeCell ref="TIG38:TIH38"/>
    <mergeCell ref="THA38:THB38"/>
    <mergeCell ref="THC38:THD38"/>
    <mergeCell ref="THF38:THG38"/>
    <mergeCell ref="THJ38:THK38"/>
    <mergeCell ref="THL38:THM38"/>
    <mergeCell ref="THO38:THP38"/>
    <mergeCell ref="TGI38:TGJ38"/>
    <mergeCell ref="TGK38:TGL38"/>
    <mergeCell ref="TGN38:TGO38"/>
    <mergeCell ref="TGR38:TGS38"/>
    <mergeCell ref="TGT38:TGU38"/>
    <mergeCell ref="TGW38:TGX38"/>
    <mergeCell ref="TFQ38:TFR38"/>
    <mergeCell ref="TFS38:TFT38"/>
    <mergeCell ref="TFV38:TFW38"/>
    <mergeCell ref="TFZ38:TGA38"/>
    <mergeCell ref="TGB38:TGC38"/>
    <mergeCell ref="TGE38:TGF38"/>
    <mergeCell ref="TEY38:TEZ38"/>
    <mergeCell ref="TFA38:TFB38"/>
    <mergeCell ref="TFD38:TFE38"/>
    <mergeCell ref="TFH38:TFI38"/>
    <mergeCell ref="TFJ38:TFK38"/>
    <mergeCell ref="TFM38:TFN38"/>
    <mergeCell ref="TEG38:TEH38"/>
    <mergeCell ref="TEI38:TEJ38"/>
    <mergeCell ref="TEL38:TEM38"/>
    <mergeCell ref="TEP38:TEQ38"/>
    <mergeCell ref="TER38:TES38"/>
    <mergeCell ref="TEU38:TEV38"/>
    <mergeCell ref="TDO38:TDP38"/>
    <mergeCell ref="TDQ38:TDR38"/>
    <mergeCell ref="TDT38:TDU38"/>
    <mergeCell ref="TDX38:TDY38"/>
    <mergeCell ref="TDZ38:TEA38"/>
    <mergeCell ref="TEC38:TED38"/>
    <mergeCell ref="TCW38:TCX38"/>
    <mergeCell ref="TCY38:TCZ38"/>
    <mergeCell ref="TDB38:TDC38"/>
    <mergeCell ref="TDF38:TDG38"/>
    <mergeCell ref="TDH38:TDI38"/>
    <mergeCell ref="TDK38:TDL38"/>
    <mergeCell ref="TCE38:TCF38"/>
    <mergeCell ref="TCG38:TCH38"/>
    <mergeCell ref="TCJ38:TCK38"/>
    <mergeCell ref="TCN38:TCO38"/>
    <mergeCell ref="TCP38:TCQ38"/>
    <mergeCell ref="TCS38:TCT38"/>
    <mergeCell ref="TBM38:TBN38"/>
    <mergeCell ref="TBO38:TBP38"/>
    <mergeCell ref="TBR38:TBS38"/>
    <mergeCell ref="TBV38:TBW38"/>
    <mergeCell ref="TBX38:TBY38"/>
    <mergeCell ref="TCA38:TCB38"/>
    <mergeCell ref="TAU38:TAV38"/>
    <mergeCell ref="TAW38:TAX38"/>
    <mergeCell ref="TAZ38:TBA38"/>
    <mergeCell ref="TBD38:TBE38"/>
    <mergeCell ref="TBF38:TBG38"/>
    <mergeCell ref="TBI38:TBJ38"/>
    <mergeCell ref="TAC38:TAD38"/>
    <mergeCell ref="TAE38:TAF38"/>
    <mergeCell ref="TAH38:TAI38"/>
    <mergeCell ref="TAL38:TAM38"/>
    <mergeCell ref="TAN38:TAO38"/>
    <mergeCell ref="TAQ38:TAR38"/>
    <mergeCell ref="SZK38:SZL38"/>
    <mergeCell ref="SZM38:SZN38"/>
    <mergeCell ref="SZP38:SZQ38"/>
    <mergeCell ref="SZT38:SZU38"/>
    <mergeCell ref="SZV38:SZW38"/>
    <mergeCell ref="SZY38:SZZ38"/>
    <mergeCell ref="SYS38:SYT38"/>
    <mergeCell ref="SYU38:SYV38"/>
    <mergeCell ref="SYX38:SYY38"/>
    <mergeCell ref="SZB38:SZC38"/>
    <mergeCell ref="SZD38:SZE38"/>
    <mergeCell ref="SZG38:SZH38"/>
    <mergeCell ref="SYA38:SYB38"/>
    <mergeCell ref="SYC38:SYD38"/>
    <mergeCell ref="SYF38:SYG38"/>
    <mergeCell ref="SYJ38:SYK38"/>
    <mergeCell ref="SYL38:SYM38"/>
    <mergeCell ref="SYO38:SYP38"/>
    <mergeCell ref="SXI38:SXJ38"/>
    <mergeCell ref="SXK38:SXL38"/>
    <mergeCell ref="SXN38:SXO38"/>
    <mergeCell ref="SXR38:SXS38"/>
    <mergeCell ref="SXT38:SXU38"/>
    <mergeCell ref="SXW38:SXX38"/>
    <mergeCell ref="SWQ38:SWR38"/>
    <mergeCell ref="SWS38:SWT38"/>
    <mergeCell ref="SWV38:SWW38"/>
    <mergeCell ref="SWZ38:SXA38"/>
    <mergeCell ref="SXB38:SXC38"/>
    <mergeCell ref="SXE38:SXF38"/>
    <mergeCell ref="SVY38:SVZ38"/>
    <mergeCell ref="SWA38:SWB38"/>
    <mergeCell ref="SWD38:SWE38"/>
    <mergeCell ref="SWH38:SWI38"/>
    <mergeCell ref="SWJ38:SWK38"/>
    <mergeCell ref="SWM38:SWN38"/>
    <mergeCell ref="SVG38:SVH38"/>
    <mergeCell ref="SVI38:SVJ38"/>
    <mergeCell ref="SVL38:SVM38"/>
    <mergeCell ref="SVP38:SVQ38"/>
    <mergeCell ref="SVR38:SVS38"/>
    <mergeCell ref="SVU38:SVV38"/>
    <mergeCell ref="SUO38:SUP38"/>
    <mergeCell ref="SUQ38:SUR38"/>
    <mergeCell ref="SUT38:SUU38"/>
    <mergeCell ref="SUX38:SUY38"/>
    <mergeCell ref="SUZ38:SVA38"/>
    <mergeCell ref="SVC38:SVD38"/>
    <mergeCell ref="STW38:STX38"/>
    <mergeCell ref="STY38:STZ38"/>
    <mergeCell ref="SUB38:SUC38"/>
    <mergeCell ref="SUF38:SUG38"/>
    <mergeCell ref="SUH38:SUI38"/>
    <mergeCell ref="SUK38:SUL38"/>
    <mergeCell ref="STE38:STF38"/>
    <mergeCell ref="STG38:STH38"/>
    <mergeCell ref="STJ38:STK38"/>
    <mergeCell ref="STN38:STO38"/>
    <mergeCell ref="STP38:STQ38"/>
    <mergeCell ref="STS38:STT38"/>
    <mergeCell ref="SSM38:SSN38"/>
    <mergeCell ref="SSO38:SSP38"/>
    <mergeCell ref="SSR38:SSS38"/>
    <mergeCell ref="SSV38:SSW38"/>
    <mergeCell ref="SSX38:SSY38"/>
    <mergeCell ref="STA38:STB38"/>
    <mergeCell ref="SRU38:SRV38"/>
    <mergeCell ref="SRW38:SRX38"/>
    <mergeCell ref="SRZ38:SSA38"/>
    <mergeCell ref="SSD38:SSE38"/>
    <mergeCell ref="SSF38:SSG38"/>
    <mergeCell ref="SSI38:SSJ38"/>
    <mergeCell ref="SRC38:SRD38"/>
    <mergeCell ref="SRE38:SRF38"/>
    <mergeCell ref="SRH38:SRI38"/>
    <mergeCell ref="SRL38:SRM38"/>
    <mergeCell ref="SRN38:SRO38"/>
    <mergeCell ref="SRQ38:SRR38"/>
    <mergeCell ref="SQK38:SQL38"/>
    <mergeCell ref="SQM38:SQN38"/>
    <mergeCell ref="SQP38:SQQ38"/>
    <mergeCell ref="SQT38:SQU38"/>
    <mergeCell ref="SQV38:SQW38"/>
    <mergeCell ref="SQY38:SQZ38"/>
    <mergeCell ref="SPS38:SPT38"/>
    <mergeCell ref="SPU38:SPV38"/>
    <mergeCell ref="SPX38:SPY38"/>
    <mergeCell ref="SQB38:SQC38"/>
    <mergeCell ref="SQD38:SQE38"/>
    <mergeCell ref="SQG38:SQH38"/>
    <mergeCell ref="SPA38:SPB38"/>
    <mergeCell ref="SPC38:SPD38"/>
    <mergeCell ref="SPF38:SPG38"/>
    <mergeCell ref="SPJ38:SPK38"/>
    <mergeCell ref="SPL38:SPM38"/>
    <mergeCell ref="SPO38:SPP38"/>
    <mergeCell ref="SOI38:SOJ38"/>
    <mergeCell ref="SOK38:SOL38"/>
    <mergeCell ref="SON38:SOO38"/>
    <mergeCell ref="SOR38:SOS38"/>
    <mergeCell ref="SOT38:SOU38"/>
    <mergeCell ref="SOW38:SOX38"/>
    <mergeCell ref="SNQ38:SNR38"/>
    <mergeCell ref="SNS38:SNT38"/>
    <mergeCell ref="SNV38:SNW38"/>
    <mergeCell ref="SNZ38:SOA38"/>
    <mergeCell ref="SOB38:SOC38"/>
    <mergeCell ref="SOE38:SOF38"/>
    <mergeCell ref="SMY38:SMZ38"/>
    <mergeCell ref="SNA38:SNB38"/>
    <mergeCell ref="SND38:SNE38"/>
    <mergeCell ref="SNH38:SNI38"/>
    <mergeCell ref="SNJ38:SNK38"/>
    <mergeCell ref="SNM38:SNN38"/>
    <mergeCell ref="SMG38:SMH38"/>
    <mergeCell ref="SMI38:SMJ38"/>
    <mergeCell ref="SML38:SMM38"/>
    <mergeCell ref="SMP38:SMQ38"/>
    <mergeCell ref="SMR38:SMS38"/>
    <mergeCell ref="SMU38:SMV38"/>
    <mergeCell ref="SLO38:SLP38"/>
    <mergeCell ref="SLQ38:SLR38"/>
    <mergeCell ref="SLT38:SLU38"/>
    <mergeCell ref="SLX38:SLY38"/>
    <mergeCell ref="SLZ38:SMA38"/>
    <mergeCell ref="SMC38:SMD38"/>
    <mergeCell ref="SKW38:SKX38"/>
    <mergeCell ref="SKY38:SKZ38"/>
    <mergeCell ref="SLB38:SLC38"/>
    <mergeCell ref="SLF38:SLG38"/>
    <mergeCell ref="SLH38:SLI38"/>
    <mergeCell ref="SLK38:SLL38"/>
    <mergeCell ref="SKE38:SKF38"/>
    <mergeCell ref="SKG38:SKH38"/>
    <mergeCell ref="SKJ38:SKK38"/>
    <mergeCell ref="SKN38:SKO38"/>
    <mergeCell ref="SKP38:SKQ38"/>
    <mergeCell ref="SKS38:SKT38"/>
    <mergeCell ref="SJM38:SJN38"/>
    <mergeCell ref="SJO38:SJP38"/>
    <mergeCell ref="SJR38:SJS38"/>
    <mergeCell ref="SJV38:SJW38"/>
    <mergeCell ref="SJX38:SJY38"/>
    <mergeCell ref="SKA38:SKB38"/>
    <mergeCell ref="SIU38:SIV38"/>
    <mergeCell ref="SIW38:SIX38"/>
    <mergeCell ref="SIZ38:SJA38"/>
    <mergeCell ref="SJD38:SJE38"/>
    <mergeCell ref="SJF38:SJG38"/>
    <mergeCell ref="SJI38:SJJ38"/>
    <mergeCell ref="SIC38:SID38"/>
    <mergeCell ref="SIE38:SIF38"/>
    <mergeCell ref="SIH38:SII38"/>
    <mergeCell ref="SIL38:SIM38"/>
    <mergeCell ref="SIN38:SIO38"/>
    <mergeCell ref="SIQ38:SIR38"/>
    <mergeCell ref="SHK38:SHL38"/>
    <mergeCell ref="SHM38:SHN38"/>
    <mergeCell ref="SHP38:SHQ38"/>
    <mergeCell ref="SHT38:SHU38"/>
    <mergeCell ref="SHV38:SHW38"/>
    <mergeCell ref="SHY38:SHZ38"/>
    <mergeCell ref="SGS38:SGT38"/>
    <mergeCell ref="SGU38:SGV38"/>
    <mergeCell ref="SGX38:SGY38"/>
    <mergeCell ref="SHB38:SHC38"/>
    <mergeCell ref="SHD38:SHE38"/>
    <mergeCell ref="SHG38:SHH38"/>
    <mergeCell ref="SGA38:SGB38"/>
    <mergeCell ref="SGC38:SGD38"/>
    <mergeCell ref="SGF38:SGG38"/>
    <mergeCell ref="SGJ38:SGK38"/>
    <mergeCell ref="SGL38:SGM38"/>
    <mergeCell ref="SGO38:SGP38"/>
    <mergeCell ref="SFI38:SFJ38"/>
    <mergeCell ref="SFK38:SFL38"/>
    <mergeCell ref="SFN38:SFO38"/>
    <mergeCell ref="SFR38:SFS38"/>
    <mergeCell ref="SFT38:SFU38"/>
    <mergeCell ref="SFW38:SFX38"/>
    <mergeCell ref="SEQ38:SER38"/>
    <mergeCell ref="SES38:SET38"/>
    <mergeCell ref="SEV38:SEW38"/>
    <mergeCell ref="SEZ38:SFA38"/>
    <mergeCell ref="SFB38:SFC38"/>
    <mergeCell ref="SFE38:SFF38"/>
    <mergeCell ref="SDY38:SDZ38"/>
    <mergeCell ref="SEA38:SEB38"/>
    <mergeCell ref="SED38:SEE38"/>
    <mergeCell ref="SEH38:SEI38"/>
    <mergeCell ref="SEJ38:SEK38"/>
    <mergeCell ref="SEM38:SEN38"/>
    <mergeCell ref="SDG38:SDH38"/>
    <mergeCell ref="SDI38:SDJ38"/>
    <mergeCell ref="SDL38:SDM38"/>
    <mergeCell ref="SDP38:SDQ38"/>
    <mergeCell ref="SDR38:SDS38"/>
    <mergeCell ref="SDU38:SDV38"/>
    <mergeCell ref="SCO38:SCP38"/>
    <mergeCell ref="SCQ38:SCR38"/>
    <mergeCell ref="SCT38:SCU38"/>
    <mergeCell ref="SCX38:SCY38"/>
    <mergeCell ref="SCZ38:SDA38"/>
    <mergeCell ref="SDC38:SDD38"/>
    <mergeCell ref="SBW38:SBX38"/>
    <mergeCell ref="SBY38:SBZ38"/>
    <mergeCell ref="SCB38:SCC38"/>
    <mergeCell ref="SCF38:SCG38"/>
    <mergeCell ref="SCH38:SCI38"/>
    <mergeCell ref="SCK38:SCL38"/>
    <mergeCell ref="SBE38:SBF38"/>
    <mergeCell ref="SBG38:SBH38"/>
    <mergeCell ref="SBJ38:SBK38"/>
    <mergeCell ref="SBN38:SBO38"/>
    <mergeCell ref="SBP38:SBQ38"/>
    <mergeCell ref="SBS38:SBT38"/>
    <mergeCell ref="SAM38:SAN38"/>
    <mergeCell ref="SAO38:SAP38"/>
    <mergeCell ref="SAR38:SAS38"/>
    <mergeCell ref="SAV38:SAW38"/>
    <mergeCell ref="SAX38:SAY38"/>
    <mergeCell ref="SBA38:SBB38"/>
    <mergeCell ref="RZU38:RZV38"/>
    <mergeCell ref="RZW38:RZX38"/>
    <mergeCell ref="RZZ38:SAA38"/>
    <mergeCell ref="SAD38:SAE38"/>
    <mergeCell ref="SAF38:SAG38"/>
    <mergeCell ref="SAI38:SAJ38"/>
    <mergeCell ref="RZC38:RZD38"/>
    <mergeCell ref="RZE38:RZF38"/>
    <mergeCell ref="RZH38:RZI38"/>
    <mergeCell ref="RZL38:RZM38"/>
    <mergeCell ref="RZN38:RZO38"/>
    <mergeCell ref="RZQ38:RZR38"/>
    <mergeCell ref="RYK38:RYL38"/>
    <mergeCell ref="RYM38:RYN38"/>
    <mergeCell ref="RYP38:RYQ38"/>
    <mergeCell ref="RYT38:RYU38"/>
    <mergeCell ref="RYV38:RYW38"/>
    <mergeCell ref="RYY38:RYZ38"/>
    <mergeCell ref="RXS38:RXT38"/>
    <mergeCell ref="RXU38:RXV38"/>
    <mergeCell ref="RXX38:RXY38"/>
    <mergeCell ref="RYB38:RYC38"/>
    <mergeCell ref="RYD38:RYE38"/>
    <mergeCell ref="RYG38:RYH38"/>
    <mergeCell ref="RXA38:RXB38"/>
    <mergeCell ref="RXC38:RXD38"/>
    <mergeCell ref="RXF38:RXG38"/>
    <mergeCell ref="RXJ38:RXK38"/>
    <mergeCell ref="RXL38:RXM38"/>
    <mergeCell ref="RXO38:RXP38"/>
    <mergeCell ref="RWI38:RWJ38"/>
    <mergeCell ref="RWK38:RWL38"/>
    <mergeCell ref="RWN38:RWO38"/>
    <mergeCell ref="RWR38:RWS38"/>
    <mergeCell ref="RWT38:RWU38"/>
    <mergeCell ref="RWW38:RWX38"/>
    <mergeCell ref="RVQ38:RVR38"/>
    <mergeCell ref="RVS38:RVT38"/>
    <mergeCell ref="RVV38:RVW38"/>
    <mergeCell ref="RVZ38:RWA38"/>
    <mergeCell ref="RWB38:RWC38"/>
    <mergeCell ref="RWE38:RWF38"/>
    <mergeCell ref="RUY38:RUZ38"/>
    <mergeCell ref="RVA38:RVB38"/>
    <mergeCell ref="RVD38:RVE38"/>
    <mergeCell ref="RVH38:RVI38"/>
    <mergeCell ref="RVJ38:RVK38"/>
    <mergeCell ref="RVM38:RVN38"/>
    <mergeCell ref="RUG38:RUH38"/>
    <mergeCell ref="RUI38:RUJ38"/>
    <mergeCell ref="RUL38:RUM38"/>
    <mergeCell ref="RUP38:RUQ38"/>
    <mergeCell ref="RUR38:RUS38"/>
    <mergeCell ref="RUU38:RUV38"/>
    <mergeCell ref="RTO38:RTP38"/>
    <mergeCell ref="RTQ38:RTR38"/>
    <mergeCell ref="RTT38:RTU38"/>
    <mergeCell ref="RTX38:RTY38"/>
    <mergeCell ref="RTZ38:RUA38"/>
    <mergeCell ref="RUC38:RUD38"/>
    <mergeCell ref="RSW38:RSX38"/>
    <mergeCell ref="RSY38:RSZ38"/>
    <mergeCell ref="RTB38:RTC38"/>
    <mergeCell ref="RTF38:RTG38"/>
    <mergeCell ref="RTH38:RTI38"/>
    <mergeCell ref="RTK38:RTL38"/>
    <mergeCell ref="RSE38:RSF38"/>
    <mergeCell ref="RSG38:RSH38"/>
    <mergeCell ref="RSJ38:RSK38"/>
    <mergeCell ref="RSN38:RSO38"/>
    <mergeCell ref="RSP38:RSQ38"/>
    <mergeCell ref="RSS38:RST38"/>
    <mergeCell ref="RRM38:RRN38"/>
    <mergeCell ref="RRO38:RRP38"/>
    <mergeCell ref="RRR38:RRS38"/>
    <mergeCell ref="RRV38:RRW38"/>
    <mergeCell ref="RRX38:RRY38"/>
    <mergeCell ref="RSA38:RSB38"/>
    <mergeCell ref="RQU38:RQV38"/>
    <mergeCell ref="RQW38:RQX38"/>
    <mergeCell ref="RQZ38:RRA38"/>
    <mergeCell ref="RRD38:RRE38"/>
    <mergeCell ref="RRF38:RRG38"/>
    <mergeCell ref="RRI38:RRJ38"/>
    <mergeCell ref="RQC38:RQD38"/>
    <mergeCell ref="RQE38:RQF38"/>
    <mergeCell ref="RQH38:RQI38"/>
    <mergeCell ref="RQL38:RQM38"/>
    <mergeCell ref="RQN38:RQO38"/>
    <mergeCell ref="RQQ38:RQR38"/>
    <mergeCell ref="RPK38:RPL38"/>
    <mergeCell ref="RPM38:RPN38"/>
    <mergeCell ref="RPP38:RPQ38"/>
    <mergeCell ref="RPT38:RPU38"/>
    <mergeCell ref="RPV38:RPW38"/>
    <mergeCell ref="RPY38:RPZ38"/>
    <mergeCell ref="ROS38:ROT38"/>
    <mergeCell ref="ROU38:ROV38"/>
    <mergeCell ref="ROX38:ROY38"/>
    <mergeCell ref="RPB38:RPC38"/>
    <mergeCell ref="RPD38:RPE38"/>
    <mergeCell ref="RPG38:RPH38"/>
    <mergeCell ref="ROA38:ROB38"/>
    <mergeCell ref="ROC38:ROD38"/>
    <mergeCell ref="ROF38:ROG38"/>
    <mergeCell ref="ROJ38:ROK38"/>
    <mergeCell ref="ROL38:ROM38"/>
    <mergeCell ref="ROO38:ROP38"/>
    <mergeCell ref="RNI38:RNJ38"/>
    <mergeCell ref="RNK38:RNL38"/>
    <mergeCell ref="RNN38:RNO38"/>
    <mergeCell ref="RNR38:RNS38"/>
    <mergeCell ref="RNT38:RNU38"/>
    <mergeCell ref="RNW38:RNX38"/>
    <mergeCell ref="RMQ38:RMR38"/>
    <mergeCell ref="RMS38:RMT38"/>
    <mergeCell ref="RMV38:RMW38"/>
    <mergeCell ref="RMZ38:RNA38"/>
    <mergeCell ref="RNB38:RNC38"/>
    <mergeCell ref="RNE38:RNF38"/>
    <mergeCell ref="RLY38:RLZ38"/>
    <mergeCell ref="RMA38:RMB38"/>
    <mergeCell ref="RMD38:RME38"/>
    <mergeCell ref="RMH38:RMI38"/>
    <mergeCell ref="RMJ38:RMK38"/>
    <mergeCell ref="RMM38:RMN38"/>
    <mergeCell ref="RLG38:RLH38"/>
    <mergeCell ref="RLI38:RLJ38"/>
    <mergeCell ref="RLL38:RLM38"/>
    <mergeCell ref="RLP38:RLQ38"/>
    <mergeCell ref="RLR38:RLS38"/>
    <mergeCell ref="RLU38:RLV38"/>
    <mergeCell ref="RKO38:RKP38"/>
    <mergeCell ref="RKQ38:RKR38"/>
    <mergeCell ref="RKT38:RKU38"/>
    <mergeCell ref="RKX38:RKY38"/>
    <mergeCell ref="RKZ38:RLA38"/>
    <mergeCell ref="RLC38:RLD38"/>
    <mergeCell ref="RJW38:RJX38"/>
    <mergeCell ref="RJY38:RJZ38"/>
    <mergeCell ref="RKB38:RKC38"/>
    <mergeCell ref="RKF38:RKG38"/>
    <mergeCell ref="RKH38:RKI38"/>
    <mergeCell ref="RKK38:RKL38"/>
    <mergeCell ref="RJE38:RJF38"/>
    <mergeCell ref="RJG38:RJH38"/>
    <mergeCell ref="RJJ38:RJK38"/>
    <mergeCell ref="RJN38:RJO38"/>
    <mergeCell ref="RJP38:RJQ38"/>
    <mergeCell ref="RJS38:RJT38"/>
    <mergeCell ref="RIM38:RIN38"/>
    <mergeCell ref="RIO38:RIP38"/>
    <mergeCell ref="RIR38:RIS38"/>
    <mergeCell ref="RIV38:RIW38"/>
    <mergeCell ref="RIX38:RIY38"/>
    <mergeCell ref="RJA38:RJB38"/>
    <mergeCell ref="RHU38:RHV38"/>
    <mergeCell ref="RHW38:RHX38"/>
    <mergeCell ref="RHZ38:RIA38"/>
    <mergeCell ref="RID38:RIE38"/>
    <mergeCell ref="RIF38:RIG38"/>
    <mergeCell ref="RII38:RIJ38"/>
    <mergeCell ref="RHC38:RHD38"/>
    <mergeCell ref="RHE38:RHF38"/>
    <mergeCell ref="RHH38:RHI38"/>
    <mergeCell ref="RHL38:RHM38"/>
    <mergeCell ref="RHN38:RHO38"/>
    <mergeCell ref="RHQ38:RHR38"/>
    <mergeCell ref="RGK38:RGL38"/>
    <mergeCell ref="RGM38:RGN38"/>
    <mergeCell ref="RGP38:RGQ38"/>
    <mergeCell ref="RGT38:RGU38"/>
    <mergeCell ref="RGV38:RGW38"/>
    <mergeCell ref="RGY38:RGZ38"/>
    <mergeCell ref="RFS38:RFT38"/>
    <mergeCell ref="RFU38:RFV38"/>
    <mergeCell ref="RFX38:RFY38"/>
    <mergeCell ref="RGB38:RGC38"/>
    <mergeCell ref="RGD38:RGE38"/>
    <mergeCell ref="RGG38:RGH38"/>
    <mergeCell ref="RFA38:RFB38"/>
    <mergeCell ref="RFC38:RFD38"/>
    <mergeCell ref="RFF38:RFG38"/>
    <mergeCell ref="RFJ38:RFK38"/>
    <mergeCell ref="RFL38:RFM38"/>
    <mergeCell ref="RFO38:RFP38"/>
    <mergeCell ref="REI38:REJ38"/>
    <mergeCell ref="REK38:REL38"/>
    <mergeCell ref="REN38:REO38"/>
    <mergeCell ref="RER38:RES38"/>
    <mergeCell ref="RET38:REU38"/>
    <mergeCell ref="REW38:REX38"/>
    <mergeCell ref="RDQ38:RDR38"/>
    <mergeCell ref="RDS38:RDT38"/>
    <mergeCell ref="RDV38:RDW38"/>
    <mergeCell ref="RDZ38:REA38"/>
    <mergeCell ref="REB38:REC38"/>
    <mergeCell ref="REE38:REF38"/>
    <mergeCell ref="RCY38:RCZ38"/>
    <mergeCell ref="RDA38:RDB38"/>
    <mergeCell ref="RDD38:RDE38"/>
    <mergeCell ref="RDH38:RDI38"/>
    <mergeCell ref="RDJ38:RDK38"/>
    <mergeCell ref="RDM38:RDN38"/>
    <mergeCell ref="RCG38:RCH38"/>
    <mergeCell ref="RCI38:RCJ38"/>
    <mergeCell ref="RCL38:RCM38"/>
    <mergeCell ref="RCP38:RCQ38"/>
    <mergeCell ref="RCR38:RCS38"/>
    <mergeCell ref="RCU38:RCV38"/>
    <mergeCell ref="RBO38:RBP38"/>
    <mergeCell ref="RBQ38:RBR38"/>
    <mergeCell ref="RBT38:RBU38"/>
    <mergeCell ref="RBX38:RBY38"/>
    <mergeCell ref="RBZ38:RCA38"/>
    <mergeCell ref="RCC38:RCD38"/>
    <mergeCell ref="RAW38:RAX38"/>
    <mergeCell ref="RAY38:RAZ38"/>
    <mergeCell ref="RBB38:RBC38"/>
    <mergeCell ref="RBF38:RBG38"/>
    <mergeCell ref="RBH38:RBI38"/>
    <mergeCell ref="RBK38:RBL38"/>
    <mergeCell ref="RAE38:RAF38"/>
    <mergeCell ref="RAG38:RAH38"/>
    <mergeCell ref="RAJ38:RAK38"/>
    <mergeCell ref="RAN38:RAO38"/>
    <mergeCell ref="RAP38:RAQ38"/>
    <mergeCell ref="RAS38:RAT38"/>
    <mergeCell ref="QZM38:QZN38"/>
    <mergeCell ref="QZO38:QZP38"/>
    <mergeCell ref="QZR38:QZS38"/>
    <mergeCell ref="QZV38:QZW38"/>
    <mergeCell ref="QZX38:QZY38"/>
    <mergeCell ref="RAA38:RAB38"/>
    <mergeCell ref="QYU38:QYV38"/>
    <mergeCell ref="QYW38:QYX38"/>
    <mergeCell ref="QYZ38:QZA38"/>
    <mergeCell ref="QZD38:QZE38"/>
    <mergeCell ref="QZF38:QZG38"/>
    <mergeCell ref="QZI38:QZJ38"/>
    <mergeCell ref="QYC38:QYD38"/>
    <mergeCell ref="QYE38:QYF38"/>
    <mergeCell ref="QYH38:QYI38"/>
    <mergeCell ref="QYL38:QYM38"/>
    <mergeCell ref="QYN38:QYO38"/>
    <mergeCell ref="QYQ38:QYR38"/>
    <mergeCell ref="QXK38:QXL38"/>
    <mergeCell ref="QXM38:QXN38"/>
    <mergeCell ref="QXP38:QXQ38"/>
    <mergeCell ref="QXT38:QXU38"/>
    <mergeCell ref="QXV38:QXW38"/>
    <mergeCell ref="QXY38:QXZ38"/>
    <mergeCell ref="QWS38:QWT38"/>
    <mergeCell ref="QWU38:QWV38"/>
    <mergeCell ref="QWX38:QWY38"/>
    <mergeCell ref="QXB38:QXC38"/>
    <mergeCell ref="QXD38:QXE38"/>
    <mergeCell ref="QXG38:QXH38"/>
    <mergeCell ref="QWA38:QWB38"/>
    <mergeCell ref="QWC38:QWD38"/>
    <mergeCell ref="QWF38:QWG38"/>
    <mergeCell ref="QWJ38:QWK38"/>
    <mergeCell ref="QWL38:QWM38"/>
    <mergeCell ref="QWO38:QWP38"/>
    <mergeCell ref="QVI38:QVJ38"/>
    <mergeCell ref="QVK38:QVL38"/>
    <mergeCell ref="QVN38:QVO38"/>
    <mergeCell ref="QVR38:QVS38"/>
    <mergeCell ref="QVT38:QVU38"/>
    <mergeCell ref="QVW38:QVX38"/>
    <mergeCell ref="QUQ38:QUR38"/>
    <mergeCell ref="QUS38:QUT38"/>
    <mergeCell ref="QUV38:QUW38"/>
    <mergeCell ref="QUZ38:QVA38"/>
    <mergeCell ref="QVB38:QVC38"/>
    <mergeCell ref="QVE38:QVF38"/>
    <mergeCell ref="QTY38:QTZ38"/>
    <mergeCell ref="QUA38:QUB38"/>
    <mergeCell ref="QUD38:QUE38"/>
    <mergeCell ref="QUH38:QUI38"/>
    <mergeCell ref="QUJ38:QUK38"/>
    <mergeCell ref="QUM38:QUN38"/>
    <mergeCell ref="QTG38:QTH38"/>
    <mergeCell ref="QTI38:QTJ38"/>
    <mergeCell ref="QTL38:QTM38"/>
    <mergeCell ref="QTP38:QTQ38"/>
    <mergeCell ref="QTR38:QTS38"/>
    <mergeCell ref="QTU38:QTV38"/>
    <mergeCell ref="QSO38:QSP38"/>
    <mergeCell ref="QSQ38:QSR38"/>
    <mergeCell ref="QST38:QSU38"/>
    <mergeCell ref="QSX38:QSY38"/>
    <mergeCell ref="QSZ38:QTA38"/>
    <mergeCell ref="QTC38:QTD38"/>
    <mergeCell ref="QRW38:QRX38"/>
    <mergeCell ref="QRY38:QRZ38"/>
    <mergeCell ref="QSB38:QSC38"/>
    <mergeCell ref="QSF38:QSG38"/>
    <mergeCell ref="QSH38:QSI38"/>
    <mergeCell ref="QSK38:QSL38"/>
    <mergeCell ref="QRE38:QRF38"/>
    <mergeCell ref="QRG38:QRH38"/>
    <mergeCell ref="QRJ38:QRK38"/>
    <mergeCell ref="QRN38:QRO38"/>
    <mergeCell ref="QRP38:QRQ38"/>
    <mergeCell ref="QRS38:QRT38"/>
    <mergeCell ref="QQM38:QQN38"/>
    <mergeCell ref="QQO38:QQP38"/>
    <mergeCell ref="QQR38:QQS38"/>
    <mergeCell ref="QQV38:QQW38"/>
    <mergeCell ref="QQX38:QQY38"/>
    <mergeCell ref="QRA38:QRB38"/>
    <mergeCell ref="QPU38:QPV38"/>
    <mergeCell ref="QPW38:QPX38"/>
    <mergeCell ref="QPZ38:QQA38"/>
    <mergeCell ref="QQD38:QQE38"/>
    <mergeCell ref="QQF38:QQG38"/>
    <mergeCell ref="QQI38:QQJ38"/>
    <mergeCell ref="QPC38:QPD38"/>
    <mergeCell ref="QPE38:QPF38"/>
    <mergeCell ref="QPH38:QPI38"/>
    <mergeCell ref="QPL38:QPM38"/>
    <mergeCell ref="QPN38:QPO38"/>
    <mergeCell ref="QPQ38:QPR38"/>
    <mergeCell ref="QOK38:QOL38"/>
    <mergeCell ref="QOM38:QON38"/>
    <mergeCell ref="QOP38:QOQ38"/>
    <mergeCell ref="QOT38:QOU38"/>
    <mergeCell ref="QOV38:QOW38"/>
    <mergeCell ref="QOY38:QOZ38"/>
    <mergeCell ref="QNS38:QNT38"/>
    <mergeCell ref="QNU38:QNV38"/>
    <mergeCell ref="QNX38:QNY38"/>
    <mergeCell ref="QOB38:QOC38"/>
    <mergeCell ref="QOD38:QOE38"/>
    <mergeCell ref="QOG38:QOH38"/>
    <mergeCell ref="QNA38:QNB38"/>
    <mergeCell ref="QNC38:QND38"/>
    <mergeCell ref="QNF38:QNG38"/>
    <mergeCell ref="QNJ38:QNK38"/>
    <mergeCell ref="QNL38:QNM38"/>
    <mergeCell ref="QNO38:QNP38"/>
    <mergeCell ref="QMI38:QMJ38"/>
    <mergeCell ref="QMK38:QML38"/>
    <mergeCell ref="QMN38:QMO38"/>
    <mergeCell ref="QMR38:QMS38"/>
    <mergeCell ref="QMT38:QMU38"/>
    <mergeCell ref="QMW38:QMX38"/>
    <mergeCell ref="QLQ38:QLR38"/>
    <mergeCell ref="QLS38:QLT38"/>
    <mergeCell ref="QLV38:QLW38"/>
    <mergeCell ref="QLZ38:QMA38"/>
    <mergeCell ref="QMB38:QMC38"/>
    <mergeCell ref="QME38:QMF38"/>
    <mergeCell ref="QKY38:QKZ38"/>
    <mergeCell ref="QLA38:QLB38"/>
    <mergeCell ref="QLD38:QLE38"/>
    <mergeCell ref="QLH38:QLI38"/>
    <mergeCell ref="QLJ38:QLK38"/>
    <mergeCell ref="QLM38:QLN38"/>
    <mergeCell ref="QKG38:QKH38"/>
    <mergeCell ref="QKI38:QKJ38"/>
    <mergeCell ref="QKL38:QKM38"/>
    <mergeCell ref="QKP38:QKQ38"/>
    <mergeCell ref="QKR38:QKS38"/>
    <mergeCell ref="QKU38:QKV38"/>
    <mergeCell ref="QJO38:QJP38"/>
    <mergeCell ref="QJQ38:QJR38"/>
    <mergeCell ref="QJT38:QJU38"/>
    <mergeCell ref="QJX38:QJY38"/>
    <mergeCell ref="QJZ38:QKA38"/>
    <mergeCell ref="QKC38:QKD38"/>
    <mergeCell ref="QIW38:QIX38"/>
    <mergeCell ref="QIY38:QIZ38"/>
    <mergeCell ref="QJB38:QJC38"/>
    <mergeCell ref="QJF38:QJG38"/>
    <mergeCell ref="QJH38:QJI38"/>
    <mergeCell ref="QJK38:QJL38"/>
    <mergeCell ref="QIE38:QIF38"/>
    <mergeCell ref="QIG38:QIH38"/>
    <mergeCell ref="QIJ38:QIK38"/>
    <mergeCell ref="QIN38:QIO38"/>
    <mergeCell ref="QIP38:QIQ38"/>
    <mergeCell ref="QIS38:QIT38"/>
    <mergeCell ref="QHM38:QHN38"/>
    <mergeCell ref="QHO38:QHP38"/>
    <mergeCell ref="QHR38:QHS38"/>
    <mergeCell ref="QHV38:QHW38"/>
    <mergeCell ref="QHX38:QHY38"/>
    <mergeCell ref="QIA38:QIB38"/>
    <mergeCell ref="QGU38:QGV38"/>
    <mergeCell ref="QGW38:QGX38"/>
    <mergeCell ref="QGZ38:QHA38"/>
    <mergeCell ref="QHD38:QHE38"/>
    <mergeCell ref="QHF38:QHG38"/>
    <mergeCell ref="QHI38:QHJ38"/>
    <mergeCell ref="QGC38:QGD38"/>
    <mergeCell ref="QGE38:QGF38"/>
    <mergeCell ref="QGH38:QGI38"/>
    <mergeCell ref="QGL38:QGM38"/>
    <mergeCell ref="QGN38:QGO38"/>
    <mergeCell ref="QGQ38:QGR38"/>
    <mergeCell ref="QFK38:QFL38"/>
    <mergeCell ref="QFM38:QFN38"/>
    <mergeCell ref="QFP38:QFQ38"/>
    <mergeCell ref="QFT38:QFU38"/>
    <mergeCell ref="QFV38:QFW38"/>
    <mergeCell ref="QFY38:QFZ38"/>
    <mergeCell ref="QES38:QET38"/>
    <mergeCell ref="QEU38:QEV38"/>
    <mergeCell ref="QEX38:QEY38"/>
    <mergeCell ref="QFB38:QFC38"/>
    <mergeCell ref="QFD38:QFE38"/>
    <mergeCell ref="QFG38:QFH38"/>
    <mergeCell ref="QEA38:QEB38"/>
    <mergeCell ref="QEC38:QED38"/>
    <mergeCell ref="QEF38:QEG38"/>
    <mergeCell ref="QEJ38:QEK38"/>
    <mergeCell ref="QEL38:QEM38"/>
    <mergeCell ref="QEO38:QEP38"/>
    <mergeCell ref="QDI38:QDJ38"/>
    <mergeCell ref="QDK38:QDL38"/>
    <mergeCell ref="QDN38:QDO38"/>
    <mergeCell ref="QDR38:QDS38"/>
    <mergeCell ref="QDT38:QDU38"/>
    <mergeCell ref="QDW38:QDX38"/>
    <mergeCell ref="QCQ38:QCR38"/>
    <mergeCell ref="QCS38:QCT38"/>
    <mergeCell ref="QCV38:QCW38"/>
    <mergeCell ref="QCZ38:QDA38"/>
    <mergeCell ref="QDB38:QDC38"/>
    <mergeCell ref="QDE38:QDF38"/>
    <mergeCell ref="QBY38:QBZ38"/>
    <mergeCell ref="QCA38:QCB38"/>
    <mergeCell ref="QCD38:QCE38"/>
    <mergeCell ref="QCH38:QCI38"/>
    <mergeCell ref="QCJ38:QCK38"/>
    <mergeCell ref="QCM38:QCN38"/>
    <mergeCell ref="QBG38:QBH38"/>
    <mergeCell ref="QBI38:QBJ38"/>
    <mergeCell ref="QBL38:QBM38"/>
    <mergeCell ref="QBP38:QBQ38"/>
    <mergeCell ref="QBR38:QBS38"/>
    <mergeCell ref="QBU38:QBV38"/>
    <mergeCell ref="QAO38:QAP38"/>
    <mergeCell ref="QAQ38:QAR38"/>
    <mergeCell ref="QAT38:QAU38"/>
    <mergeCell ref="QAX38:QAY38"/>
    <mergeCell ref="QAZ38:QBA38"/>
    <mergeCell ref="QBC38:QBD38"/>
    <mergeCell ref="PZW38:PZX38"/>
    <mergeCell ref="PZY38:PZZ38"/>
    <mergeCell ref="QAB38:QAC38"/>
    <mergeCell ref="QAF38:QAG38"/>
    <mergeCell ref="QAH38:QAI38"/>
    <mergeCell ref="QAK38:QAL38"/>
    <mergeCell ref="PZE38:PZF38"/>
    <mergeCell ref="PZG38:PZH38"/>
    <mergeCell ref="PZJ38:PZK38"/>
    <mergeCell ref="PZN38:PZO38"/>
    <mergeCell ref="PZP38:PZQ38"/>
    <mergeCell ref="PZS38:PZT38"/>
    <mergeCell ref="PYM38:PYN38"/>
    <mergeCell ref="PYO38:PYP38"/>
    <mergeCell ref="PYR38:PYS38"/>
    <mergeCell ref="PYV38:PYW38"/>
    <mergeCell ref="PYX38:PYY38"/>
    <mergeCell ref="PZA38:PZB38"/>
    <mergeCell ref="PXU38:PXV38"/>
    <mergeCell ref="PXW38:PXX38"/>
    <mergeCell ref="PXZ38:PYA38"/>
    <mergeCell ref="PYD38:PYE38"/>
    <mergeCell ref="PYF38:PYG38"/>
    <mergeCell ref="PYI38:PYJ38"/>
    <mergeCell ref="PXC38:PXD38"/>
    <mergeCell ref="PXE38:PXF38"/>
    <mergeCell ref="PXH38:PXI38"/>
    <mergeCell ref="PXL38:PXM38"/>
    <mergeCell ref="PXN38:PXO38"/>
    <mergeCell ref="PXQ38:PXR38"/>
    <mergeCell ref="PWK38:PWL38"/>
    <mergeCell ref="PWM38:PWN38"/>
    <mergeCell ref="PWP38:PWQ38"/>
    <mergeCell ref="PWT38:PWU38"/>
    <mergeCell ref="PWV38:PWW38"/>
    <mergeCell ref="PWY38:PWZ38"/>
    <mergeCell ref="PVS38:PVT38"/>
    <mergeCell ref="PVU38:PVV38"/>
    <mergeCell ref="PVX38:PVY38"/>
    <mergeCell ref="PWB38:PWC38"/>
    <mergeCell ref="PWD38:PWE38"/>
    <mergeCell ref="PWG38:PWH38"/>
    <mergeCell ref="PVA38:PVB38"/>
    <mergeCell ref="PVC38:PVD38"/>
    <mergeCell ref="PVF38:PVG38"/>
    <mergeCell ref="PVJ38:PVK38"/>
    <mergeCell ref="PVL38:PVM38"/>
    <mergeCell ref="PVO38:PVP38"/>
    <mergeCell ref="PUI38:PUJ38"/>
    <mergeCell ref="PUK38:PUL38"/>
    <mergeCell ref="PUN38:PUO38"/>
    <mergeCell ref="PUR38:PUS38"/>
    <mergeCell ref="PUT38:PUU38"/>
    <mergeCell ref="PUW38:PUX38"/>
    <mergeCell ref="PTQ38:PTR38"/>
    <mergeCell ref="PTS38:PTT38"/>
    <mergeCell ref="PTV38:PTW38"/>
    <mergeCell ref="PTZ38:PUA38"/>
    <mergeCell ref="PUB38:PUC38"/>
    <mergeCell ref="PUE38:PUF38"/>
    <mergeCell ref="PSY38:PSZ38"/>
    <mergeCell ref="PTA38:PTB38"/>
    <mergeCell ref="PTD38:PTE38"/>
    <mergeCell ref="PTH38:PTI38"/>
    <mergeCell ref="PTJ38:PTK38"/>
    <mergeCell ref="PTM38:PTN38"/>
    <mergeCell ref="PSG38:PSH38"/>
    <mergeCell ref="PSI38:PSJ38"/>
    <mergeCell ref="PSL38:PSM38"/>
    <mergeCell ref="PSP38:PSQ38"/>
    <mergeCell ref="PSR38:PSS38"/>
    <mergeCell ref="PSU38:PSV38"/>
    <mergeCell ref="PRO38:PRP38"/>
    <mergeCell ref="PRQ38:PRR38"/>
    <mergeCell ref="PRT38:PRU38"/>
    <mergeCell ref="PRX38:PRY38"/>
    <mergeCell ref="PRZ38:PSA38"/>
    <mergeCell ref="PSC38:PSD38"/>
    <mergeCell ref="PQW38:PQX38"/>
    <mergeCell ref="PQY38:PQZ38"/>
    <mergeCell ref="PRB38:PRC38"/>
    <mergeCell ref="PRF38:PRG38"/>
    <mergeCell ref="PRH38:PRI38"/>
    <mergeCell ref="PRK38:PRL38"/>
    <mergeCell ref="PQE38:PQF38"/>
    <mergeCell ref="PQG38:PQH38"/>
    <mergeCell ref="PQJ38:PQK38"/>
    <mergeCell ref="PQN38:PQO38"/>
    <mergeCell ref="PQP38:PQQ38"/>
    <mergeCell ref="PQS38:PQT38"/>
    <mergeCell ref="PPM38:PPN38"/>
    <mergeCell ref="PPO38:PPP38"/>
    <mergeCell ref="PPR38:PPS38"/>
    <mergeCell ref="PPV38:PPW38"/>
    <mergeCell ref="PPX38:PPY38"/>
    <mergeCell ref="PQA38:PQB38"/>
    <mergeCell ref="POU38:POV38"/>
    <mergeCell ref="POW38:POX38"/>
    <mergeCell ref="POZ38:PPA38"/>
    <mergeCell ref="PPD38:PPE38"/>
    <mergeCell ref="PPF38:PPG38"/>
    <mergeCell ref="PPI38:PPJ38"/>
    <mergeCell ref="POC38:POD38"/>
    <mergeCell ref="POE38:POF38"/>
    <mergeCell ref="POH38:POI38"/>
    <mergeCell ref="POL38:POM38"/>
    <mergeCell ref="PON38:POO38"/>
    <mergeCell ref="POQ38:POR38"/>
    <mergeCell ref="PNK38:PNL38"/>
    <mergeCell ref="PNM38:PNN38"/>
    <mergeCell ref="PNP38:PNQ38"/>
    <mergeCell ref="PNT38:PNU38"/>
    <mergeCell ref="PNV38:PNW38"/>
    <mergeCell ref="PNY38:PNZ38"/>
    <mergeCell ref="PMS38:PMT38"/>
    <mergeCell ref="PMU38:PMV38"/>
    <mergeCell ref="PMX38:PMY38"/>
    <mergeCell ref="PNB38:PNC38"/>
    <mergeCell ref="PND38:PNE38"/>
    <mergeCell ref="PNG38:PNH38"/>
    <mergeCell ref="PMA38:PMB38"/>
    <mergeCell ref="PMC38:PMD38"/>
    <mergeCell ref="PMF38:PMG38"/>
    <mergeCell ref="PMJ38:PMK38"/>
    <mergeCell ref="PML38:PMM38"/>
    <mergeCell ref="PMO38:PMP38"/>
    <mergeCell ref="PLI38:PLJ38"/>
    <mergeCell ref="PLK38:PLL38"/>
    <mergeCell ref="PLN38:PLO38"/>
    <mergeCell ref="PLR38:PLS38"/>
    <mergeCell ref="PLT38:PLU38"/>
    <mergeCell ref="PLW38:PLX38"/>
    <mergeCell ref="PKQ38:PKR38"/>
    <mergeCell ref="PKS38:PKT38"/>
    <mergeCell ref="PKV38:PKW38"/>
    <mergeCell ref="PKZ38:PLA38"/>
    <mergeCell ref="PLB38:PLC38"/>
    <mergeCell ref="PLE38:PLF38"/>
    <mergeCell ref="PJY38:PJZ38"/>
    <mergeCell ref="PKA38:PKB38"/>
    <mergeCell ref="PKD38:PKE38"/>
    <mergeCell ref="PKH38:PKI38"/>
    <mergeCell ref="PKJ38:PKK38"/>
    <mergeCell ref="PKM38:PKN38"/>
    <mergeCell ref="PJG38:PJH38"/>
    <mergeCell ref="PJI38:PJJ38"/>
    <mergeCell ref="PJL38:PJM38"/>
    <mergeCell ref="PJP38:PJQ38"/>
    <mergeCell ref="PJR38:PJS38"/>
    <mergeCell ref="PJU38:PJV38"/>
    <mergeCell ref="PIO38:PIP38"/>
    <mergeCell ref="PIQ38:PIR38"/>
    <mergeCell ref="PIT38:PIU38"/>
    <mergeCell ref="PIX38:PIY38"/>
    <mergeCell ref="PIZ38:PJA38"/>
    <mergeCell ref="PJC38:PJD38"/>
    <mergeCell ref="PHW38:PHX38"/>
    <mergeCell ref="PHY38:PHZ38"/>
    <mergeCell ref="PIB38:PIC38"/>
    <mergeCell ref="PIF38:PIG38"/>
    <mergeCell ref="PIH38:PII38"/>
    <mergeCell ref="PIK38:PIL38"/>
    <mergeCell ref="PHE38:PHF38"/>
    <mergeCell ref="PHG38:PHH38"/>
    <mergeCell ref="PHJ38:PHK38"/>
    <mergeCell ref="PHN38:PHO38"/>
    <mergeCell ref="PHP38:PHQ38"/>
    <mergeCell ref="PHS38:PHT38"/>
    <mergeCell ref="PGM38:PGN38"/>
    <mergeCell ref="PGO38:PGP38"/>
    <mergeCell ref="PGR38:PGS38"/>
    <mergeCell ref="PGV38:PGW38"/>
    <mergeCell ref="PGX38:PGY38"/>
    <mergeCell ref="PHA38:PHB38"/>
    <mergeCell ref="PFU38:PFV38"/>
    <mergeCell ref="PFW38:PFX38"/>
    <mergeCell ref="PFZ38:PGA38"/>
    <mergeCell ref="PGD38:PGE38"/>
    <mergeCell ref="PGF38:PGG38"/>
    <mergeCell ref="PGI38:PGJ38"/>
    <mergeCell ref="PFC38:PFD38"/>
    <mergeCell ref="PFE38:PFF38"/>
    <mergeCell ref="PFH38:PFI38"/>
    <mergeCell ref="PFL38:PFM38"/>
    <mergeCell ref="PFN38:PFO38"/>
    <mergeCell ref="PFQ38:PFR38"/>
    <mergeCell ref="PEK38:PEL38"/>
    <mergeCell ref="PEM38:PEN38"/>
    <mergeCell ref="PEP38:PEQ38"/>
    <mergeCell ref="PET38:PEU38"/>
    <mergeCell ref="PEV38:PEW38"/>
    <mergeCell ref="PEY38:PEZ38"/>
    <mergeCell ref="PDS38:PDT38"/>
    <mergeCell ref="PDU38:PDV38"/>
    <mergeCell ref="PDX38:PDY38"/>
    <mergeCell ref="PEB38:PEC38"/>
    <mergeCell ref="PED38:PEE38"/>
    <mergeCell ref="PEG38:PEH38"/>
    <mergeCell ref="PDA38:PDB38"/>
    <mergeCell ref="PDC38:PDD38"/>
    <mergeCell ref="PDF38:PDG38"/>
    <mergeCell ref="PDJ38:PDK38"/>
    <mergeCell ref="PDL38:PDM38"/>
    <mergeCell ref="PDO38:PDP38"/>
    <mergeCell ref="PCI38:PCJ38"/>
    <mergeCell ref="PCK38:PCL38"/>
    <mergeCell ref="PCN38:PCO38"/>
    <mergeCell ref="PCR38:PCS38"/>
    <mergeCell ref="PCT38:PCU38"/>
    <mergeCell ref="PCW38:PCX38"/>
    <mergeCell ref="PBQ38:PBR38"/>
    <mergeCell ref="PBS38:PBT38"/>
    <mergeCell ref="PBV38:PBW38"/>
    <mergeCell ref="PBZ38:PCA38"/>
    <mergeCell ref="PCB38:PCC38"/>
    <mergeCell ref="PCE38:PCF38"/>
    <mergeCell ref="PAY38:PAZ38"/>
    <mergeCell ref="PBA38:PBB38"/>
    <mergeCell ref="PBD38:PBE38"/>
    <mergeCell ref="PBH38:PBI38"/>
    <mergeCell ref="PBJ38:PBK38"/>
    <mergeCell ref="PBM38:PBN38"/>
    <mergeCell ref="PAG38:PAH38"/>
    <mergeCell ref="PAI38:PAJ38"/>
    <mergeCell ref="PAL38:PAM38"/>
    <mergeCell ref="PAP38:PAQ38"/>
    <mergeCell ref="PAR38:PAS38"/>
    <mergeCell ref="PAU38:PAV38"/>
    <mergeCell ref="OZO38:OZP38"/>
    <mergeCell ref="OZQ38:OZR38"/>
    <mergeCell ref="OZT38:OZU38"/>
    <mergeCell ref="OZX38:OZY38"/>
    <mergeCell ref="OZZ38:PAA38"/>
    <mergeCell ref="PAC38:PAD38"/>
    <mergeCell ref="OYW38:OYX38"/>
    <mergeCell ref="OYY38:OYZ38"/>
    <mergeCell ref="OZB38:OZC38"/>
    <mergeCell ref="OZF38:OZG38"/>
    <mergeCell ref="OZH38:OZI38"/>
    <mergeCell ref="OZK38:OZL38"/>
    <mergeCell ref="OYE38:OYF38"/>
    <mergeCell ref="OYG38:OYH38"/>
    <mergeCell ref="OYJ38:OYK38"/>
    <mergeCell ref="OYN38:OYO38"/>
    <mergeCell ref="OYP38:OYQ38"/>
    <mergeCell ref="OYS38:OYT38"/>
    <mergeCell ref="OXM38:OXN38"/>
    <mergeCell ref="OXO38:OXP38"/>
    <mergeCell ref="OXR38:OXS38"/>
    <mergeCell ref="OXV38:OXW38"/>
    <mergeCell ref="OXX38:OXY38"/>
    <mergeCell ref="OYA38:OYB38"/>
    <mergeCell ref="OWU38:OWV38"/>
    <mergeCell ref="OWW38:OWX38"/>
    <mergeCell ref="OWZ38:OXA38"/>
    <mergeCell ref="OXD38:OXE38"/>
    <mergeCell ref="OXF38:OXG38"/>
    <mergeCell ref="OXI38:OXJ38"/>
    <mergeCell ref="OWC38:OWD38"/>
    <mergeCell ref="OWE38:OWF38"/>
    <mergeCell ref="OWH38:OWI38"/>
    <mergeCell ref="OWL38:OWM38"/>
    <mergeCell ref="OWN38:OWO38"/>
    <mergeCell ref="OWQ38:OWR38"/>
    <mergeCell ref="OVK38:OVL38"/>
    <mergeCell ref="OVM38:OVN38"/>
    <mergeCell ref="OVP38:OVQ38"/>
    <mergeCell ref="OVT38:OVU38"/>
    <mergeCell ref="OVV38:OVW38"/>
    <mergeCell ref="OVY38:OVZ38"/>
    <mergeCell ref="OUS38:OUT38"/>
    <mergeCell ref="OUU38:OUV38"/>
    <mergeCell ref="OUX38:OUY38"/>
    <mergeCell ref="OVB38:OVC38"/>
    <mergeCell ref="OVD38:OVE38"/>
    <mergeCell ref="OVG38:OVH38"/>
    <mergeCell ref="OUA38:OUB38"/>
    <mergeCell ref="OUC38:OUD38"/>
    <mergeCell ref="OUF38:OUG38"/>
    <mergeCell ref="OUJ38:OUK38"/>
    <mergeCell ref="OUL38:OUM38"/>
    <mergeCell ref="OUO38:OUP38"/>
    <mergeCell ref="OTI38:OTJ38"/>
    <mergeCell ref="OTK38:OTL38"/>
    <mergeCell ref="OTN38:OTO38"/>
    <mergeCell ref="OTR38:OTS38"/>
    <mergeCell ref="OTT38:OTU38"/>
    <mergeCell ref="OTW38:OTX38"/>
    <mergeCell ref="OSQ38:OSR38"/>
    <mergeCell ref="OSS38:OST38"/>
    <mergeCell ref="OSV38:OSW38"/>
    <mergeCell ref="OSZ38:OTA38"/>
    <mergeCell ref="OTB38:OTC38"/>
    <mergeCell ref="OTE38:OTF38"/>
    <mergeCell ref="ORY38:ORZ38"/>
    <mergeCell ref="OSA38:OSB38"/>
    <mergeCell ref="OSD38:OSE38"/>
    <mergeCell ref="OSH38:OSI38"/>
    <mergeCell ref="OSJ38:OSK38"/>
    <mergeCell ref="OSM38:OSN38"/>
    <mergeCell ref="ORG38:ORH38"/>
    <mergeCell ref="ORI38:ORJ38"/>
    <mergeCell ref="ORL38:ORM38"/>
    <mergeCell ref="ORP38:ORQ38"/>
    <mergeCell ref="ORR38:ORS38"/>
    <mergeCell ref="ORU38:ORV38"/>
    <mergeCell ref="OQO38:OQP38"/>
    <mergeCell ref="OQQ38:OQR38"/>
    <mergeCell ref="OQT38:OQU38"/>
    <mergeCell ref="OQX38:OQY38"/>
    <mergeCell ref="OQZ38:ORA38"/>
    <mergeCell ref="ORC38:ORD38"/>
    <mergeCell ref="OPW38:OPX38"/>
    <mergeCell ref="OPY38:OPZ38"/>
    <mergeCell ref="OQB38:OQC38"/>
    <mergeCell ref="OQF38:OQG38"/>
    <mergeCell ref="OQH38:OQI38"/>
    <mergeCell ref="OQK38:OQL38"/>
    <mergeCell ref="OPE38:OPF38"/>
    <mergeCell ref="OPG38:OPH38"/>
    <mergeCell ref="OPJ38:OPK38"/>
    <mergeCell ref="OPN38:OPO38"/>
    <mergeCell ref="OPP38:OPQ38"/>
    <mergeCell ref="OPS38:OPT38"/>
    <mergeCell ref="OOM38:OON38"/>
    <mergeCell ref="OOO38:OOP38"/>
    <mergeCell ref="OOR38:OOS38"/>
    <mergeCell ref="OOV38:OOW38"/>
    <mergeCell ref="OOX38:OOY38"/>
    <mergeCell ref="OPA38:OPB38"/>
    <mergeCell ref="ONU38:ONV38"/>
    <mergeCell ref="ONW38:ONX38"/>
    <mergeCell ref="ONZ38:OOA38"/>
    <mergeCell ref="OOD38:OOE38"/>
    <mergeCell ref="OOF38:OOG38"/>
    <mergeCell ref="OOI38:OOJ38"/>
    <mergeCell ref="ONC38:OND38"/>
    <mergeCell ref="ONE38:ONF38"/>
    <mergeCell ref="ONH38:ONI38"/>
    <mergeCell ref="ONL38:ONM38"/>
    <mergeCell ref="ONN38:ONO38"/>
    <mergeCell ref="ONQ38:ONR38"/>
    <mergeCell ref="OMK38:OML38"/>
    <mergeCell ref="OMM38:OMN38"/>
    <mergeCell ref="OMP38:OMQ38"/>
    <mergeCell ref="OMT38:OMU38"/>
    <mergeCell ref="OMV38:OMW38"/>
    <mergeCell ref="OMY38:OMZ38"/>
    <mergeCell ref="OLS38:OLT38"/>
    <mergeCell ref="OLU38:OLV38"/>
    <mergeCell ref="OLX38:OLY38"/>
    <mergeCell ref="OMB38:OMC38"/>
    <mergeCell ref="OMD38:OME38"/>
    <mergeCell ref="OMG38:OMH38"/>
    <mergeCell ref="OLA38:OLB38"/>
    <mergeCell ref="OLC38:OLD38"/>
    <mergeCell ref="OLF38:OLG38"/>
    <mergeCell ref="OLJ38:OLK38"/>
    <mergeCell ref="OLL38:OLM38"/>
    <mergeCell ref="OLO38:OLP38"/>
    <mergeCell ref="OKI38:OKJ38"/>
    <mergeCell ref="OKK38:OKL38"/>
    <mergeCell ref="OKN38:OKO38"/>
    <mergeCell ref="OKR38:OKS38"/>
    <mergeCell ref="OKT38:OKU38"/>
    <mergeCell ref="OKW38:OKX38"/>
    <mergeCell ref="OJQ38:OJR38"/>
    <mergeCell ref="OJS38:OJT38"/>
    <mergeCell ref="OJV38:OJW38"/>
    <mergeCell ref="OJZ38:OKA38"/>
    <mergeCell ref="OKB38:OKC38"/>
    <mergeCell ref="OKE38:OKF38"/>
    <mergeCell ref="OIY38:OIZ38"/>
    <mergeCell ref="OJA38:OJB38"/>
    <mergeCell ref="OJD38:OJE38"/>
    <mergeCell ref="OJH38:OJI38"/>
    <mergeCell ref="OJJ38:OJK38"/>
    <mergeCell ref="OJM38:OJN38"/>
    <mergeCell ref="OIG38:OIH38"/>
    <mergeCell ref="OII38:OIJ38"/>
    <mergeCell ref="OIL38:OIM38"/>
    <mergeCell ref="OIP38:OIQ38"/>
    <mergeCell ref="OIR38:OIS38"/>
    <mergeCell ref="OIU38:OIV38"/>
    <mergeCell ref="OHO38:OHP38"/>
    <mergeCell ref="OHQ38:OHR38"/>
    <mergeCell ref="OHT38:OHU38"/>
    <mergeCell ref="OHX38:OHY38"/>
    <mergeCell ref="OHZ38:OIA38"/>
    <mergeCell ref="OIC38:OID38"/>
    <mergeCell ref="OGW38:OGX38"/>
    <mergeCell ref="OGY38:OGZ38"/>
    <mergeCell ref="OHB38:OHC38"/>
    <mergeCell ref="OHF38:OHG38"/>
    <mergeCell ref="OHH38:OHI38"/>
    <mergeCell ref="OHK38:OHL38"/>
    <mergeCell ref="OGE38:OGF38"/>
    <mergeCell ref="OGG38:OGH38"/>
    <mergeCell ref="OGJ38:OGK38"/>
    <mergeCell ref="OGN38:OGO38"/>
    <mergeCell ref="OGP38:OGQ38"/>
    <mergeCell ref="OGS38:OGT38"/>
    <mergeCell ref="OFM38:OFN38"/>
    <mergeCell ref="OFO38:OFP38"/>
    <mergeCell ref="OFR38:OFS38"/>
    <mergeCell ref="OFV38:OFW38"/>
    <mergeCell ref="OFX38:OFY38"/>
    <mergeCell ref="OGA38:OGB38"/>
    <mergeCell ref="OEU38:OEV38"/>
    <mergeCell ref="OEW38:OEX38"/>
    <mergeCell ref="OEZ38:OFA38"/>
    <mergeCell ref="OFD38:OFE38"/>
    <mergeCell ref="OFF38:OFG38"/>
    <mergeCell ref="OFI38:OFJ38"/>
    <mergeCell ref="OEC38:OED38"/>
    <mergeCell ref="OEE38:OEF38"/>
    <mergeCell ref="OEH38:OEI38"/>
    <mergeCell ref="OEL38:OEM38"/>
    <mergeCell ref="OEN38:OEO38"/>
    <mergeCell ref="OEQ38:OER38"/>
    <mergeCell ref="ODK38:ODL38"/>
    <mergeCell ref="ODM38:ODN38"/>
    <mergeCell ref="ODP38:ODQ38"/>
    <mergeCell ref="ODT38:ODU38"/>
    <mergeCell ref="ODV38:ODW38"/>
    <mergeCell ref="ODY38:ODZ38"/>
    <mergeCell ref="OCS38:OCT38"/>
    <mergeCell ref="OCU38:OCV38"/>
    <mergeCell ref="OCX38:OCY38"/>
    <mergeCell ref="ODB38:ODC38"/>
    <mergeCell ref="ODD38:ODE38"/>
    <mergeCell ref="ODG38:ODH38"/>
    <mergeCell ref="OCA38:OCB38"/>
    <mergeCell ref="OCC38:OCD38"/>
    <mergeCell ref="OCF38:OCG38"/>
    <mergeCell ref="OCJ38:OCK38"/>
    <mergeCell ref="OCL38:OCM38"/>
    <mergeCell ref="OCO38:OCP38"/>
    <mergeCell ref="OBI38:OBJ38"/>
    <mergeCell ref="OBK38:OBL38"/>
    <mergeCell ref="OBN38:OBO38"/>
    <mergeCell ref="OBR38:OBS38"/>
    <mergeCell ref="OBT38:OBU38"/>
    <mergeCell ref="OBW38:OBX38"/>
    <mergeCell ref="OAQ38:OAR38"/>
    <mergeCell ref="OAS38:OAT38"/>
    <mergeCell ref="OAV38:OAW38"/>
    <mergeCell ref="OAZ38:OBA38"/>
    <mergeCell ref="OBB38:OBC38"/>
    <mergeCell ref="OBE38:OBF38"/>
    <mergeCell ref="NZY38:NZZ38"/>
    <mergeCell ref="OAA38:OAB38"/>
    <mergeCell ref="OAD38:OAE38"/>
    <mergeCell ref="OAH38:OAI38"/>
    <mergeCell ref="OAJ38:OAK38"/>
    <mergeCell ref="OAM38:OAN38"/>
    <mergeCell ref="NZG38:NZH38"/>
    <mergeCell ref="NZI38:NZJ38"/>
    <mergeCell ref="NZL38:NZM38"/>
    <mergeCell ref="NZP38:NZQ38"/>
    <mergeCell ref="NZR38:NZS38"/>
    <mergeCell ref="NZU38:NZV38"/>
    <mergeCell ref="NYO38:NYP38"/>
    <mergeCell ref="NYQ38:NYR38"/>
    <mergeCell ref="NYT38:NYU38"/>
    <mergeCell ref="NYX38:NYY38"/>
    <mergeCell ref="NYZ38:NZA38"/>
    <mergeCell ref="NZC38:NZD38"/>
    <mergeCell ref="NXW38:NXX38"/>
    <mergeCell ref="NXY38:NXZ38"/>
    <mergeCell ref="NYB38:NYC38"/>
    <mergeCell ref="NYF38:NYG38"/>
    <mergeCell ref="NYH38:NYI38"/>
    <mergeCell ref="NYK38:NYL38"/>
    <mergeCell ref="NXE38:NXF38"/>
    <mergeCell ref="NXG38:NXH38"/>
    <mergeCell ref="NXJ38:NXK38"/>
    <mergeCell ref="NXN38:NXO38"/>
    <mergeCell ref="NXP38:NXQ38"/>
    <mergeCell ref="NXS38:NXT38"/>
    <mergeCell ref="NWM38:NWN38"/>
    <mergeCell ref="NWO38:NWP38"/>
    <mergeCell ref="NWR38:NWS38"/>
    <mergeCell ref="NWV38:NWW38"/>
    <mergeCell ref="NWX38:NWY38"/>
    <mergeCell ref="NXA38:NXB38"/>
    <mergeCell ref="NVU38:NVV38"/>
    <mergeCell ref="NVW38:NVX38"/>
    <mergeCell ref="NVZ38:NWA38"/>
    <mergeCell ref="NWD38:NWE38"/>
    <mergeCell ref="NWF38:NWG38"/>
    <mergeCell ref="NWI38:NWJ38"/>
    <mergeCell ref="NVC38:NVD38"/>
    <mergeCell ref="NVE38:NVF38"/>
    <mergeCell ref="NVH38:NVI38"/>
    <mergeCell ref="NVL38:NVM38"/>
    <mergeCell ref="NVN38:NVO38"/>
    <mergeCell ref="NVQ38:NVR38"/>
    <mergeCell ref="NUK38:NUL38"/>
    <mergeCell ref="NUM38:NUN38"/>
    <mergeCell ref="NUP38:NUQ38"/>
    <mergeCell ref="NUT38:NUU38"/>
    <mergeCell ref="NUV38:NUW38"/>
    <mergeCell ref="NUY38:NUZ38"/>
    <mergeCell ref="NTS38:NTT38"/>
    <mergeCell ref="NTU38:NTV38"/>
    <mergeCell ref="NTX38:NTY38"/>
    <mergeCell ref="NUB38:NUC38"/>
    <mergeCell ref="NUD38:NUE38"/>
    <mergeCell ref="NUG38:NUH38"/>
    <mergeCell ref="NTA38:NTB38"/>
    <mergeCell ref="NTC38:NTD38"/>
    <mergeCell ref="NTF38:NTG38"/>
    <mergeCell ref="NTJ38:NTK38"/>
    <mergeCell ref="NTL38:NTM38"/>
    <mergeCell ref="NTO38:NTP38"/>
    <mergeCell ref="NSI38:NSJ38"/>
    <mergeCell ref="NSK38:NSL38"/>
    <mergeCell ref="NSN38:NSO38"/>
    <mergeCell ref="NSR38:NSS38"/>
    <mergeCell ref="NST38:NSU38"/>
    <mergeCell ref="NSW38:NSX38"/>
    <mergeCell ref="NRQ38:NRR38"/>
    <mergeCell ref="NRS38:NRT38"/>
    <mergeCell ref="NRV38:NRW38"/>
    <mergeCell ref="NRZ38:NSA38"/>
    <mergeCell ref="NSB38:NSC38"/>
    <mergeCell ref="NSE38:NSF38"/>
    <mergeCell ref="NQY38:NQZ38"/>
    <mergeCell ref="NRA38:NRB38"/>
    <mergeCell ref="NRD38:NRE38"/>
    <mergeCell ref="NRH38:NRI38"/>
    <mergeCell ref="NRJ38:NRK38"/>
    <mergeCell ref="NRM38:NRN38"/>
    <mergeCell ref="NQG38:NQH38"/>
    <mergeCell ref="NQI38:NQJ38"/>
    <mergeCell ref="NQL38:NQM38"/>
    <mergeCell ref="NQP38:NQQ38"/>
    <mergeCell ref="NQR38:NQS38"/>
    <mergeCell ref="NQU38:NQV38"/>
    <mergeCell ref="NPO38:NPP38"/>
    <mergeCell ref="NPQ38:NPR38"/>
    <mergeCell ref="NPT38:NPU38"/>
    <mergeCell ref="NPX38:NPY38"/>
    <mergeCell ref="NPZ38:NQA38"/>
    <mergeCell ref="NQC38:NQD38"/>
    <mergeCell ref="NOW38:NOX38"/>
    <mergeCell ref="NOY38:NOZ38"/>
    <mergeCell ref="NPB38:NPC38"/>
    <mergeCell ref="NPF38:NPG38"/>
    <mergeCell ref="NPH38:NPI38"/>
    <mergeCell ref="NPK38:NPL38"/>
    <mergeCell ref="NOE38:NOF38"/>
    <mergeCell ref="NOG38:NOH38"/>
    <mergeCell ref="NOJ38:NOK38"/>
    <mergeCell ref="NON38:NOO38"/>
    <mergeCell ref="NOP38:NOQ38"/>
    <mergeCell ref="NOS38:NOT38"/>
    <mergeCell ref="NNM38:NNN38"/>
    <mergeCell ref="NNO38:NNP38"/>
    <mergeCell ref="NNR38:NNS38"/>
    <mergeCell ref="NNV38:NNW38"/>
    <mergeCell ref="NNX38:NNY38"/>
    <mergeCell ref="NOA38:NOB38"/>
    <mergeCell ref="NMU38:NMV38"/>
    <mergeCell ref="NMW38:NMX38"/>
    <mergeCell ref="NMZ38:NNA38"/>
    <mergeCell ref="NND38:NNE38"/>
    <mergeCell ref="NNF38:NNG38"/>
    <mergeCell ref="NNI38:NNJ38"/>
    <mergeCell ref="NMC38:NMD38"/>
    <mergeCell ref="NME38:NMF38"/>
    <mergeCell ref="NMH38:NMI38"/>
    <mergeCell ref="NML38:NMM38"/>
    <mergeCell ref="NMN38:NMO38"/>
    <mergeCell ref="NMQ38:NMR38"/>
    <mergeCell ref="NLK38:NLL38"/>
    <mergeCell ref="NLM38:NLN38"/>
    <mergeCell ref="NLP38:NLQ38"/>
    <mergeCell ref="NLT38:NLU38"/>
    <mergeCell ref="NLV38:NLW38"/>
    <mergeCell ref="NLY38:NLZ38"/>
    <mergeCell ref="NKS38:NKT38"/>
    <mergeCell ref="NKU38:NKV38"/>
    <mergeCell ref="NKX38:NKY38"/>
    <mergeCell ref="NLB38:NLC38"/>
    <mergeCell ref="NLD38:NLE38"/>
    <mergeCell ref="NLG38:NLH38"/>
    <mergeCell ref="NKA38:NKB38"/>
    <mergeCell ref="NKC38:NKD38"/>
    <mergeCell ref="NKF38:NKG38"/>
    <mergeCell ref="NKJ38:NKK38"/>
    <mergeCell ref="NKL38:NKM38"/>
    <mergeCell ref="NKO38:NKP38"/>
    <mergeCell ref="NJI38:NJJ38"/>
    <mergeCell ref="NJK38:NJL38"/>
    <mergeCell ref="NJN38:NJO38"/>
    <mergeCell ref="NJR38:NJS38"/>
    <mergeCell ref="NJT38:NJU38"/>
    <mergeCell ref="NJW38:NJX38"/>
    <mergeCell ref="NIQ38:NIR38"/>
    <mergeCell ref="NIS38:NIT38"/>
    <mergeCell ref="NIV38:NIW38"/>
    <mergeCell ref="NIZ38:NJA38"/>
    <mergeCell ref="NJB38:NJC38"/>
    <mergeCell ref="NJE38:NJF38"/>
    <mergeCell ref="NHY38:NHZ38"/>
    <mergeCell ref="NIA38:NIB38"/>
    <mergeCell ref="NID38:NIE38"/>
    <mergeCell ref="NIH38:NII38"/>
    <mergeCell ref="NIJ38:NIK38"/>
    <mergeCell ref="NIM38:NIN38"/>
    <mergeCell ref="NHG38:NHH38"/>
    <mergeCell ref="NHI38:NHJ38"/>
    <mergeCell ref="NHL38:NHM38"/>
    <mergeCell ref="NHP38:NHQ38"/>
    <mergeCell ref="NHR38:NHS38"/>
    <mergeCell ref="NHU38:NHV38"/>
    <mergeCell ref="NGO38:NGP38"/>
    <mergeCell ref="NGQ38:NGR38"/>
    <mergeCell ref="NGT38:NGU38"/>
    <mergeCell ref="NGX38:NGY38"/>
    <mergeCell ref="NGZ38:NHA38"/>
    <mergeCell ref="NHC38:NHD38"/>
    <mergeCell ref="NFW38:NFX38"/>
    <mergeCell ref="NFY38:NFZ38"/>
    <mergeCell ref="NGB38:NGC38"/>
    <mergeCell ref="NGF38:NGG38"/>
    <mergeCell ref="NGH38:NGI38"/>
    <mergeCell ref="NGK38:NGL38"/>
    <mergeCell ref="NFE38:NFF38"/>
    <mergeCell ref="NFG38:NFH38"/>
    <mergeCell ref="NFJ38:NFK38"/>
    <mergeCell ref="NFN38:NFO38"/>
    <mergeCell ref="NFP38:NFQ38"/>
    <mergeCell ref="NFS38:NFT38"/>
    <mergeCell ref="NEM38:NEN38"/>
    <mergeCell ref="NEO38:NEP38"/>
    <mergeCell ref="NER38:NES38"/>
    <mergeCell ref="NEV38:NEW38"/>
    <mergeCell ref="NEX38:NEY38"/>
    <mergeCell ref="NFA38:NFB38"/>
    <mergeCell ref="NDU38:NDV38"/>
    <mergeCell ref="NDW38:NDX38"/>
    <mergeCell ref="NDZ38:NEA38"/>
    <mergeCell ref="NED38:NEE38"/>
    <mergeCell ref="NEF38:NEG38"/>
    <mergeCell ref="NEI38:NEJ38"/>
    <mergeCell ref="NDC38:NDD38"/>
    <mergeCell ref="NDE38:NDF38"/>
    <mergeCell ref="NDH38:NDI38"/>
    <mergeCell ref="NDL38:NDM38"/>
    <mergeCell ref="NDN38:NDO38"/>
    <mergeCell ref="NDQ38:NDR38"/>
    <mergeCell ref="NCK38:NCL38"/>
    <mergeCell ref="NCM38:NCN38"/>
    <mergeCell ref="NCP38:NCQ38"/>
    <mergeCell ref="NCT38:NCU38"/>
    <mergeCell ref="NCV38:NCW38"/>
    <mergeCell ref="NCY38:NCZ38"/>
    <mergeCell ref="NBS38:NBT38"/>
    <mergeCell ref="NBU38:NBV38"/>
    <mergeCell ref="NBX38:NBY38"/>
    <mergeCell ref="NCB38:NCC38"/>
    <mergeCell ref="NCD38:NCE38"/>
    <mergeCell ref="NCG38:NCH38"/>
    <mergeCell ref="NBA38:NBB38"/>
    <mergeCell ref="NBC38:NBD38"/>
    <mergeCell ref="NBF38:NBG38"/>
    <mergeCell ref="NBJ38:NBK38"/>
    <mergeCell ref="NBL38:NBM38"/>
    <mergeCell ref="NBO38:NBP38"/>
    <mergeCell ref="NAI38:NAJ38"/>
    <mergeCell ref="NAK38:NAL38"/>
    <mergeCell ref="NAN38:NAO38"/>
    <mergeCell ref="NAR38:NAS38"/>
    <mergeCell ref="NAT38:NAU38"/>
    <mergeCell ref="NAW38:NAX38"/>
    <mergeCell ref="MZQ38:MZR38"/>
    <mergeCell ref="MZS38:MZT38"/>
    <mergeCell ref="MZV38:MZW38"/>
    <mergeCell ref="MZZ38:NAA38"/>
    <mergeCell ref="NAB38:NAC38"/>
    <mergeCell ref="NAE38:NAF38"/>
    <mergeCell ref="MYY38:MYZ38"/>
    <mergeCell ref="MZA38:MZB38"/>
    <mergeCell ref="MZD38:MZE38"/>
    <mergeCell ref="MZH38:MZI38"/>
    <mergeCell ref="MZJ38:MZK38"/>
    <mergeCell ref="MZM38:MZN38"/>
    <mergeCell ref="MYG38:MYH38"/>
    <mergeCell ref="MYI38:MYJ38"/>
    <mergeCell ref="MYL38:MYM38"/>
    <mergeCell ref="MYP38:MYQ38"/>
    <mergeCell ref="MYR38:MYS38"/>
    <mergeCell ref="MYU38:MYV38"/>
    <mergeCell ref="MXO38:MXP38"/>
    <mergeCell ref="MXQ38:MXR38"/>
    <mergeCell ref="MXT38:MXU38"/>
    <mergeCell ref="MXX38:MXY38"/>
    <mergeCell ref="MXZ38:MYA38"/>
    <mergeCell ref="MYC38:MYD38"/>
    <mergeCell ref="MWW38:MWX38"/>
    <mergeCell ref="MWY38:MWZ38"/>
    <mergeCell ref="MXB38:MXC38"/>
    <mergeCell ref="MXF38:MXG38"/>
    <mergeCell ref="MXH38:MXI38"/>
    <mergeCell ref="MXK38:MXL38"/>
    <mergeCell ref="MWE38:MWF38"/>
    <mergeCell ref="MWG38:MWH38"/>
    <mergeCell ref="MWJ38:MWK38"/>
    <mergeCell ref="MWN38:MWO38"/>
    <mergeCell ref="MWP38:MWQ38"/>
    <mergeCell ref="MWS38:MWT38"/>
    <mergeCell ref="MVM38:MVN38"/>
    <mergeCell ref="MVO38:MVP38"/>
    <mergeCell ref="MVR38:MVS38"/>
    <mergeCell ref="MVV38:MVW38"/>
    <mergeCell ref="MVX38:MVY38"/>
    <mergeCell ref="MWA38:MWB38"/>
    <mergeCell ref="MUU38:MUV38"/>
    <mergeCell ref="MUW38:MUX38"/>
    <mergeCell ref="MUZ38:MVA38"/>
    <mergeCell ref="MVD38:MVE38"/>
    <mergeCell ref="MVF38:MVG38"/>
    <mergeCell ref="MVI38:MVJ38"/>
    <mergeCell ref="MUC38:MUD38"/>
    <mergeCell ref="MUE38:MUF38"/>
    <mergeCell ref="MUH38:MUI38"/>
    <mergeCell ref="MUL38:MUM38"/>
    <mergeCell ref="MUN38:MUO38"/>
    <mergeCell ref="MUQ38:MUR38"/>
    <mergeCell ref="MTK38:MTL38"/>
    <mergeCell ref="MTM38:MTN38"/>
    <mergeCell ref="MTP38:MTQ38"/>
    <mergeCell ref="MTT38:MTU38"/>
    <mergeCell ref="MTV38:MTW38"/>
    <mergeCell ref="MTY38:MTZ38"/>
    <mergeCell ref="MSS38:MST38"/>
    <mergeCell ref="MSU38:MSV38"/>
    <mergeCell ref="MSX38:MSY38"/>
    <mergeCell ref="MTB38:MTC38"/>
    <mergeCell ref="MTD38:MTE38"/>
    <mergeCell ref="MTG38:MTH38"/>
    <mergeCell ref="MSA38:MSB38"/>
    <mergeCell ref="MSC38:MSD38"/>
    <mergeCell ref="MSF38:MSG38"/>
    <mergeCell ref="MSJ38:MSK38"/>
    <mergeCell ref="MSL38:MSM38"/>
    <mergeCell ref="MSO38:MSP38"/>
    <mergeCell ref="MRI38:MRJ38"/>
    <mergeCell ref="MRK38:MRL38"/>
    <mergeCell ref="MRN38:MRO38"/>
    <mergeCell ref="MRR38:MRS38"/>
    <mergeCell ref="MRT38:MRU38"/>
    <mergeCell ref="MRW38:MRX38"/>
    <mergeCell ref="MQQ38:MQR38"/>
    <mergeCell ref="MQS38:MQT38"/>
    <mergeCell ref="MQV38:MQW38"/>
    <mergeCell ref="MQZ38:MRA38"/>
    <mergeCell ref="MRB38:MRC38"/>
    <mergeCell ref="MRE38:MRF38"/>
    <mergeCell ref="MPY38:MPZ38"/>
    <mergeCell ref="MQA38:MQB38"/>
    <mergeCell ref="MQD38:MQE38"/>
    <mergeCell ref="MQH38:MQI38"/>
    <mergeCell ref="MQJ38:MQK38"/>
    <mergeCell ref="MQM38:MQN38"/>
    <mergeCell ref="MPG38:MPH38"/>
    <mergeCell ref="MPI38:MPJ38"/>
    <mergeCell ref="MPL38:MPM38"/>
    <mergeCell ref="MPP38:MPQ38"/>
    <mergeCell ref="MPR38:MPS38"/>
    <mergeCell ref="MPU38:MPV38"/>
    <mergeCell ref="MOO38:MOP38"/>
    <mergeCell ref="MOQ38:MOR38"/>
    <mergeCell ref="MOT38:MOU38"/>
    <mergeCell ref="MOX38:MOY38"/>
    <mergeCell ref="MOZ38:MPA38"/>
    <mergeCell ref="MPC38:MPD38"/>
    <mergeCell ref="MNW38:MNX38"/>
    <mergeCell ref="MNY38:MNZ38"/>
    <mergeCell ref="MOB38:MOC38"/>
    <mergeCell ref="MOF38:MOG38"/>
    <mergeCell ref="MOH38:MOI38"/>
    <mergeCell ref="MOK38:MOL38"/>
    <mergeCell ref="MNE38:MNF38"/>
    <mergeCell ref="MNG38:MNH38"/>
    <mergeCell ref="MNJ38:MNK38"/>
    <mergeCell ref="MNN38:MNO38"/>
    <mergeCell ref="MNP38:MNQ38"/>
    <mergeCell ref="MNS38:MNT38"/>
    <mergeCell ref="MMM38:MMN38"/>
    <mergeCell ref="MMO38:MMP38"/>
    <mergeCell ref="MMR38:MMS38"/>
    <mergeCell ref="MMV38:MMW38"/>
    <mergeCell ref="MMX38:MMY38"/>
    <mergeCell ref="MNA38:MNB38"/>
    <mergeCell ref="MLU38:MLV38"/>
    <mergeCell ref="MLW38:MLX38"/>
    <mergeCell ref="MLZ38:MMA38"/>
    <mergeCell ref="MMD38:MME38"/>
    <mergeCell ref="MMF38:MMG38"/>
    <mergeCell ref="MMI38:MMJ38"/>
    <mergeCell ref="MLC38:MLD38"/>
    <mergeCell ref="MLE38:MLF38"/>
    <mergeCell ref="MLH38:MLI38"/>
    <mergeCell ref="MLL38:MLM38"/>
    <mergeCell ref="MLN38:MLO38"/>
    <mergeCell ref="MLQ38:MLR38"/>
    <mergeCell ref="MKK38:MKL38"/>
    <mergeCell ref="MKM38:MKN38"/>
    <mergeCell ref="MKP38:MKQ38"/>
    <mergeCell ref="MKT38:MKU38"/>
    <mergeCell ref="MKV38:MKW38"/>
    <mergeCell ref="MKY38:MKZ38"/>
    <mergeCell ref="MJS38:MJT38"/>
    <mergeCell ref="MJU38:MJV38"/>
    <mergeCell ref="MJX38:MJY38"/>
    <mergeCell ref="MKB38:MKC38"/>
    <mergeCell ref="MKD38:MKE38"/>
    <mergeCell ref="MKG38:MKH38"/>
    <mergeCell ref="MJA38:MJB38"/>
    <mergeCell ref="MJC38:MJD38"/>
    <mergeCell ref="MJF38:MJG38"/>
    <mergeCell ref="MJJ38:MJK38"/>
    <mergeCell ref="MJL38:MJM38"/>
    <mergeCell ref="MJO38:MJP38"/>
    <mergeCell ref="MII38:MIJ38"/>
    <mergeCell ref="MIK38:MIL38"/>
    <mergeCell ref="MIN38:MIO38"/>
    <mergeCell ref="MIR38:MIS38"/>
    <mergeCell ref="MIT38:MIU38"/>
    <mergeCell ref="MIW38:MIX38"/>
    <mergeCell ref="MHQ38:MHR38"/>
    <mergeCell ref="MHS38:MHT38"/>
    <mergeCell ref="MHV38:MHW38"/>
    <mergeCell ref="MHZ38:MIA38"/>
    <mergeCell ref="MIB38:MIC38"/>
    <mergeCell ref="MIE38:MIF38"/>
    <mergeCell ref="MGY38:MGZ38"/>
    <mergeCell ref="MHA38:MHB38"/>
    <mergeCell ref="MHD38:MHE38"/>
    <mergeCell ref="MHH38:MHI38"/>
    <mergeCell ref="MHJ38:MHK38"/>
    <mergeCell ref="MHM38:MHN38"/>
    <mergeCell ref="MGG38:MGH38"/>
    <mergeCell ref="MGI38:MGJ38"/>
    <mergeCell ref="MGL38:MGM38"/>
    <mergeCell ref="MGP38:MGQ38"/>
    <mergeCell ref="MGR38:MGS38"/>
    <mergeCell ref="MGU38:MGV38"/>
    <mergeCell ref="MFO38:MFP38"/>
    <mergeCell ref="MFQ38:MFR38"/>
    <mergeCell ref="MFT38:MFU38"/>
    <mergeCell ref="MFX38:MFY38"/>
    <mergeCell ref="MFZ38:MGA38"/>
    <mergeCell ref="MGC38:MGD38"/>
    <mergeCell ref="MEW38:MEX38"/>
    <mergeCell ref="MEY38:MEZ38"/>
    <mergeCell ref="MFB38:MFC38"/>
    <mergeCell ref="MFF38:MFG38"/>
    <mergeCell ref="MFH38:MFI38"/>
    <mergeCell ref="MFK38:MFL38"/>
    <mergeCell ref="MEE38:MEF38"/>
    <mergeCell ref="MEG38:MEH38"/>
    <mergeCell ref="MEJ38:MEK38"/>
    <mergeCell ref="MEN38:MEO38"/>
    <mergeCell ref="MEP38:MEQ38"/>
    <mergeCell ref="MES38:MET38"/>
    <mergeCell ref="MDM38:MDN38"/>
    <mergeCell ref="MDO38:MDP38"/>
    <mergeCell ref="MDR38:MDS38"/>
    <mergeCell ref="MDV38:MDW38"/>
    <mergeCell ref="MDX38:MDY38"/>
    <mergeCell ref="MEA38:MEB38"/>
    <mergeCell ref="MCU38:MCV38"/>
    <mergeCell ref="MCW38:MCX38"/>
    <mergeCell ref="MCZ38:MDA38"/>
    <mergeCell ref="MDD38:MDE38"/>
    <mergeCell ref="MDF38:MDG38"/>
    <mergeCell ref="MDI38:MDJ38"/>
    <mergeCell ref="MCC38:MCD38"/>
    <mergeCell ref="MCE38:MCF38"/>
    <mergeCell ref="MCH38:MCI38"/>
    <mergeCell ref="MCL38:MCM38"/>
    <mergeCell ref="MCN38:MCO38"/>
    <mergeCell ref="MCQ38:MCR38"/>
    <mergeCell ref="MBK38:MBL38"/>
    <mergeCell ref="MBM38:MBN38"/>
    <mergeCell ref="MBP38:MBQ38"/>
    <mergeCell ref="MBT38:MBU38"/>
    <mergeCell ref="MBV38:MBW38"/>
    <mergeCell ref="MBY38:MBZ38"/>
    <mergeCell ref="MAS38:MAT38"/>
    <mergeCell ref="MAU38:MAV38"/>
    <mergeCell ref="MAX38:MAY38"/>
    <mergeCell ref="MBB38:MBC38"/>
    <mergeCell ref="MBD38:MBE38"/>
    <mergeCell ref="MBG38:MBH38"/>
    <mergeCell ref="MAA38:MAB38"/>
    <mergeCell ref="MAC38:MAD38"/>
    <mergeCell ref="MAF38:MAG38"/>
    <mergeCell ref="MAJ38:MAK38"/>
    <mergeCell ref="MAL38:MAM38"/>
    <mergeCell ref="MAO38:MAP38"/>
    <mergeCell ref="LZI38:LZJ38"/>
    <mergeCell ref="LZK38:LZL38"/>
    <mergeCell ref="LZN38:LZO38"/>
    <mergeCell ref="LZR38:LZS38"/>
    <mergeCell ref="LZT38:LZU38"/>
    <mergeCell ref="LZW38:LZX38"/>
    <mergeCell ref="LYQ38:LYR38"/>
    <mergeCell ref="LYS38:LYT38"/>
    <mergeCell ref="LYV38:LYW38"/>
    <mergeCell ref="LYZ38:LZA38"/>
    <mergeCell ref="LZB38:LZC38"/>
    <mergeCell ref="LZE38:LZF38"/>
    <mergeCell ref="LXY38:LXZ38"/>
    <mergeCell ref="LYA38:LYB38"/>
    <mergeCell ref="LYD38:LYE38"/>
    <mergeCell ref="LYH38:LYI38"/>
    <mergeCell ref="LYJ38:LYK38"/>
    <mergeCell ref="LYM38:LYN38"/>
    <mergeCell ref="LXG38:LXH38"/>
    <mergeCell ref="LXI38:LXJ38"/>
    <mergeCell ref="LXL38:LXM38"/>
    <mergeCell ref="LXP38:LXQ38"/>
    <mergeCell ref="LXR38:LXS38"/>
    <mergeCell ref="LXU38:LXV38"/>
    <mergeCell ref="LWO38:LWP38"/>
    <mergeCell ref="LWQ38:LWR38"/>
    <mergeCell ref="LWT38:LWU38"/>
    <mergeCell ref="LWX38:LWY38"/>
    <mergeCell ref="LWZ38:LXA38"/>
    <mergeCell ref="LXC38:LXD38"/>
    <mergeCell ref="LVW38:LVX38"/>
    <mergeCell ref="LVY38:LVZ38"/>
    <mergeCell ref="LWB38:LWC38"/>
    <mergeCell ref="LWF38:LWG38"/>
    <mergeCell ref="LWH38:LWI38"/>
    <mergeCell ref="LWK38:LWL38"/>
    <mergeCell ref="LVE38:LVF38"/>
    <mergeCell ref="LVG38:LVH38"/>
    <mergeCell ref="LVJ38:LVK38"/>
    <mergeCell ref="LVN38:LVO38"/>
    <mergeCell ref="LVP38:LVQ38"/>
    <mergeCell ref="LVS38:LVT38"/>
    <mergeCell ref="LUM38:LUN38"/>
    <mergeCell ref="LUO38:LUP38"/>
    <mergeCell ref="LUR38:LUS38"/>
    <mergeCell ref="LUV38:LUW38"/>
    <mergeCell ref="LUX38:LUY38"/>
    <mergeCell ref="LVA38:LVB38"/>
    <mergeCell ref="LTU38:LTV38"/>
    <mergeCell ref="LTW38:LTX38"/>
    <mergeCell ref="LTZ38:LUA38"/>
    <mergeCell ref="LUD38:LUE38"/>
    <mergeCell ref="LUF38:LUG38"/>
    <mergeCell ref="LUI38:LUJ38"/>
    <mergeCell ref="LTC38:LTD38"/>
    <mergeCell ref="LTE38:LTF38"/>
    <mergeCell ref="LTH38:LTI38"/>
    <mergeCell ref="LTL38:LTM38"/>
    <mergeCell ref="LTN38:LTO38"/>
    <mergeCell ref="LTQ38:LTR38"/>
    <mergeCell ref="LSK38:LSL38"/>
    <mergeCell ref="LSM38:LSN38"/>
    <mergeCell ref="LSP38:LSQ38"/>
    <mergeCell ref="LST38:LSU38"/>
    <mergeCell ref="LSV38:LSW38"/>
    <mergeCell ref="LSY38:LSZ38"/>
    <mergeCell ref="LRS38:LRT38"/>
    <mergeCell ref="LRU38:LRV38"/>
    <mergeCell ref="LRX38:LRY38"/>
    <mergeCell ref="LSB38:LSC38"/>
    <mergeCell ref="LSD38:LSE38"/>
    <mergeCell ref="LSG38:LSH38"/>
    <mergeCell ref="LRA38:LRB38"/>
    <mergeCell ref="LRC38:LRD38"/>
    <mergeCell ref="LRF38:LRG38"/>
    <mergeCell ref="LRJ38:LRK38"/>
    <mergeCell ref="LRL38:LRM38"/>
    <mergeCell ref="LRO38:LRP38"/>
    <mergeCell ref="LQI38:LQJ38"/>
    <mergeCell ref="LQK38:LQL38"/>
    <mergeCell ref="LQN38:LQO38"/>
    <mergeCell ref="LQR38:LQS38"/>
    <mergeCell ref="LQT38:LQU38"/>
    <mergeCell ref="LQW38:LQX38"/>
    <mergeCell ref="LPQ38:LPR38"/>
    <mergeCell ref="LPS38:LPT38"/>
    <mergeCell ref="LPV38:LPW38"/>
    <mergeCell ref="LPZ38:LQA38"/>
    <mergeCell ref="LQB38:LQC38"/>
    <mergeCell ref="LQE38:LQF38"/>
    <mergeCell ref="LOY38:LOZ38"/>
    <mergeCell ref="LPA38:LPB38"/>
    <mergeCell ref="LPD38:LPE38"/>
    <mergeCell ref="LPH38:LPI38"/>
    <mergeCell ref="LPJ38:LPK38"/>
    <mergeCell ref="LPM38:LPN38"/>
    <mergeCell ref="LOG38:LOH38"/>
    <mergeCell ref="LOI38:LOJ38"/>
    <mergeCell ref="LOL38:LOM38"/>
    <mergeCell ref="LOP38:LOQ38"/>
    <mergeCell ref="LOR38:LOS38"/>
    <mergeCell ref="LOU38:LOV38"/>
    <mergeCell ref="LNO38:LNP38"/>
    <mergeCell ref="LNQ38:LNR38"/>
    <mergeCell ref="LNT38:LNU38"/>
    <mergeCell ref="LNX38:LNY38"/>
    <mergeCell ref="LNZ38:LOA38"/>
    <mergeCell ref="LOC38:LOD38"/>
    <mergeCell ref="LMW38:LMX38"/>
    <mergeCell ref="LMY38:LMZ38"/>
    <mergeCell ref="LNB38:LNC38"/>
    <mergeCell ref="LNF38:LNG38"/>
    <mergeCell ref="LNH38:LNI38"/>
    <mergeCell ref="LNK38:LNL38"/>
    <mergeCell ref="LME38:LMF38"/>
    <mergeCell ref="LMG38:LMH38"/>
    <mergeCell ref="LMJ38:LMK38"/>
    <mergeCell ref="LMN38:LMO38"/>
    <mergeCell ref="LMP38:LMQ38"/>
    <mergeCell ref="LMS38:LMT38"/>
    <mergeCell ref="LLM38:LLN38"/>
    <mergeCell ref="LLO38:LLP38"/>
    <mergeCell ref="LLR38:LLS38"/>
    <mergeCell ref="LLV38:LLW38"/>
    <mergeCell ref="LLX38:LLY38"/>
    <mergeCell ref="LMA38:LMB38"/>
    <mergeCell ref="LKU38:LKV38"/>
    <mergeCell ref="LKW38:LKX38"/>
    <mergeCell ref="LKZ38:LLA38"/>
    <mergeCell ref="LLD38:LLE38"/>
    <mergeCell ref="LLF38:LLG38"/>
    <mergeCell ref="LLI38:LLJ38"/>
    <mergeCell ref="LKC38:LKD38"/>
    <mergeCell ref="LKE38:LKF38"/>
    <mergeCell ref="LKH38:LKI38"/>
    <mergeCell ref="LKL38:LKM38"/>
    <mergeCell ref="LKN38:LKO38"/>
    <mergeCell ref="LKQ38:LKR38"/>
    <mergeCell ref="LJK38:LJL38"/>
    <mergeCell ref="LJM38:LJN38"/>
    <mergeCell ref="LJP38:LJQ38"/>
    <mergeCell ref="LJT38:LJU38"/>
    <mergeCell ref="LJV38:LJW38"/>
    <mergeCell ref="LJY38:LJZ38"/>
    <mergeCell ref="LIS38:LIT38"/>
    <mergeCell ref="LIU38:LIV38"/>
    <mergeCell ref="LIX38:LIY38"/>
    <mergeCell ref="LJB38:LJC38"/>
    <mergeCell ref="LJD38:LJE38"/>
    <mergeCell ref="LJG38:LJH38"/>
    <mergeCell ref="LIA38:LIB38"/>
    <mergeCell ref="LIC38:LID38"/>
    <mergeCell ref="LIF38:LIG38"/>
    <mergeCell ref="LIJ38:LIK38"/>
    <mergeCell ref="LIL38:LIM38"/>
    <mergeCell ref="LIO38:LIP38"/>
    <mergeCell ref="LHI38:LHJ38"/>
    <mergeCell ref="LHK38:LHL38"/>
    <mergeCell ref="LHN38:LHO38"/>
    <mergeCell ref="LHR38:LHS38"/>
    <mergeCell ref="LHT38:LHU38"/>
    <mergeCell ref="LHW38:LHX38"/>
    <mergeCell ref="LGQ38:LGR38"/>
    <mergeCell ref="LGS38:LGT38"/>
    <mergeCell ref="LGV38:LGW38"/>
    <mergeCell ref="LGZ38:LHA38"/>
    <mergeCell ref="LHB38:LHC38"/>
    <mergeCell ref="LHE38:LHF38"/>
    <mergeCell ref="LFY38:LFZ38"/>
    <mergeCell ref="LGA38:LGB38"/>
    <mergeCell ref="LGD38:LGE38"/>
    <mergeCell ref="LGH38:LGI38"/>
    <mergeCell ref="LGJ38:LGK38"/>
    <mergeCell ref="LGM38:LGN38"/>
    <mergeCell ref="LFG38:LFH38"/>
    <mergeCell ref="LFI38:LFJ38"/>
    <mergeCell ref="LFL38:LFM38"/>
    <mergeCell ref="LFP38:LFQ38"/>
    <mergeCell ref="LFR38:LFS38"/>
    <mergeCell ref="LFU38:LFV38"/>
    <mergeCell ref="LEO38:LEP38"/>
    <mergeCell ref="LEQ38:LER38"/>
    <mergeCell ref="LET38:LEU38"/>
    <mergeCell ref="LEX38:LEY38"/>
    <mergeCell ref="LEZ38:LFA38"/>
    <mergeCell ref="LFC38:LFD38"/>
    <mergeCell ref="LDW38:LDX38"/>
    <mergeCell ref="LDY38:LDZ38"/>
    <mergeCell ref="LEB38:LEC38"/>
    <mergeCell ref="LEF38:LEG38"/>
    <mergeCell ref="LEH38:LEI38"/>
    <mergeCell ref="LEK38:LEL38"/>
    <mergeCell ref="LDE38:LDF38"/>
    <mergeCell ref="LDG38:LDH38"/>
    <mergeCell ref="LDJ38:LDK38"/>
    <mergeCell ref="LDN38:LDO38"/>
    <mergeCell ref="LDP38:LDQ38"/>
    <mergeCell ref="LDS38:LDT38"/>
    <mergeCell ref="LCM38:LCN38"/>
    <mergeCell ref="LCO38:LCP38"/>
    <mergeCell ref="LCR38:LCS38"/>
    <mergeCell ref="LCV38:LCW38"/>
    <mergeCell ref="LCX38:LCY38"/>
    <mergeCell ref="LDA38:LDB38"/>
    <mergeCell ref="LBU38:LBV38"/>
    <mergeCell ref="LBW38:LBX38"/>
    <mergeCell ref="LBZ38:LCA38"/>
    <mergeCell ref="LCD38:LCE38"/>
    <mergeCell ref="LCF38:LCG38"/>
    <mergeCell ref="LCI38:LCJ38"/>
    <mergeCell ref="LBC38:LBD38"/>
    <mergeCell ref="LBE38:LBF38"/>
    <mergeCell ref="LBH38:LBI38"/>
    <mergeCell ref="LBL38:LBM38"/>
    <mergeCell ref="LBN38:LBO38"/>
    <mergeCell ref="LBQ38:LBR38"/>
    <mergeCell ref="LAK38:LAL38"/>
    <mergeCell ref="LAM38:LAN38"/>
    <mergeCell ref="LAP38:LAQ38"/>
    <mergeCell ref="LAT38:LAU38"/>
    <mergeCell ref="LAV38:LAW38"/>
    <mergeCell ref="LAY38:LAZ38"/>
    <mergeCell ref="KZS38:KZT38"/>
    <mergeCell ref="KZU38:KZV38"/>
    <mergeCell ref="KZX38:KZY38"/>
    <mergeCell ref="LAB38:LAC38"/>
    <mergeCell ref="LAD38:LAE38"/>
    <mergeCell ref="LAG38:LAH38"/>
    <mergeCell ref="KZA38:KZB38"/>
    <mergeCell ref="KZC38:KZD38"/>
    <mergeCell ref="KZF38:KZG38"/>
    <mergeCell ref="KZJ38:KZK38"/>
    <mergeCell ref="KZL38:KZM38"/>
    <mergeCell ref="KZO38:KZP38"/>
    <mergeCell ref="KYI38:KYJ38"/>
    <mergeCell ref="KYK38:KYL38"/>
    <mergeCell ref="KYN38:KYO38"/>
    <mergeCell ref="KYR38:KYS38"/>
    <mergeCell ref="KYT38:KYU38"/>
    <mergeCell ref="KYW38:KYX38"/>
    <mergeCell ref="KXQ38:KXR38"/>
    <mergeCell ref="KXS38:KXT38"/>
    <mergeCell ref="KXV38:KXW38"/>
    <mergeCell ref="KXZ38:KYA38"/>
    <mergeCell ref="KYB38:KYC38"/>
    <mergeCell ref="KYE38:KYF38"/>
    <mergeCell ref="KWY38:KWZ38"/>
    <mergeCell ref="KXA38:KXB38"/>
    <mergeCell ref="KXD38:KXE38"/>
    <mergeCell ref="KXH38:KXI38"/>
    <mergeCell ref="KXJ38:KXK38"/>
    <mergeCell ref="KXM38:KXN38"/>
    <mergeCell ref="KWG38:KWH38"/>
    <mergeCell ref="KWI38:KWJ38"/>
    <mergeCell ref="KWL38:KWM38"/>
    <mergeCell ref="KWP38:KWQ38"/>
    <mergeCell ref="KWR38:KWS38"/>
    <mergeCell ref="KWU38:KWV38"/>
    <mergeCell ref="KVO38:KVP38"/>
    <mergeCell ref="KVQ38:KVR38"/>
    <mergeCell ref="KVT38:KVU38"/>
    <mergeCell ref="KVX38:KVY38"/>
    <mergeCell ref="KVZ38:KWA38"/>
    <mergeCell ref="KWC38:KWD38"/>
    <mergeCell ref="KUW38:KUX38"/>
    <mergeCell ref="KUY38:KUZ38"/>
    <mergeCell ref="KVB38:KVC38"/>
    <mergeCell ref="KVF38:KVG38"/>
    <mergeCell ref="KVH38:KVI38"/>
    <mergeCell ref="KVK38:KVL38"/>
    <mergeCell ref="KUE38:KUF38"/>
    <mergeCell ref="KUG38:KUH38"/>
    <mergeCell ref="KUJ38:KUK38"/>
    <mergeCell ref="KUN38:KUO38"/>
    <mergeCell ref="KUP38:KUQ38"/>
    <mergeCell ref="KUS38:KUT38"/>
    <mergeCell ref="KTM38:KTN38"/>
    <mergeCell ref="KTO38:KTP38"/>
    <mergeCell ref="KTR38:KTS38"/>
    <mergeCell ref="KTV38:KTW38"/>
    <mergeCell ref="KTX38:KTY38"/>
    <mergeCell ref="KUA38:KUB38"/>
    <mergeCell ref="KSU38:KSV38"/>
    <mergeCell ref="KSW38:KSX38"/>
    <mergeCell ref="KSZ38:KTA38"/>
    <mergeCell ref="KTD38:KTE38"/>
    <mergeCell ref="KTF38:KTG38"/>
    <mergeCell ref="KTI38:KTJ38"/>
    <mergeCell ref="KSC38:KSD38"/>
    <mergeCell ref="KSE38:KSF38"/>
    <mergeCell ref="KSH38:KSI38"/>
    <mergeCell ref="KSL38:KSM38"/>
    <mergeCell ref="KSN38:KSO38"/>
    <mergeCell ref="KSQ38:KSR38"/>
    <mergeCell ref="KRK38:KRL38"/>
    <mergeCell ref="KRM38:KRN38"/>
    <mergeCell ref="KRP38:KRQ38"/>
    <mergeCell ref="KRT38:KRU38"/>
    <mergeCell ref="KRV38:KRW38"/>
    <mergeCell ref="KRY38:KRZ38"/>
    <mergeCell ref="KQS38:KQT38"/>
    <mergeCell ref="KQU38:KQV38"/>
    <mergeCell ref="KQX38:KQY38"/>
    <mergeCell ref="KRB38:KRC38"/>
    <mergeCell ref="KRD38:KRE38"/>
    <mergeCell ref="KRG38:KRH38"/>
    <mergeCell ref="KQA38:KQB38"/>
    <mergeCell ref="KQC38:KQD38"/>
    <mergeCell ref="KQF38:KQG38"/>
    <mergeCell ref="KQJ38:KQK38"/>
    <mergeCell ref="KQL38:KQM38"/>
    <mergeCell ref="KQO38:KQP38"/>
    <mergeCell ref="KPI38:KPJ38"/>
    <mergeCell ref="KPK38:KPL38"/>
    <mergeCell ref="KPN38:KPO38"/>
    <mergeCell ref="KPR38:KPS38"/>
    <mergeCell ref="KPT38:KPU38"/>
    <mergeCell ref="KPW38:KPX38"/>
    <mergeCell ref="KOQ38:KOR38"/>
    <mergeCell ref="KOS38:KOT38"/>
    <mergeCell ref="KOV38:KOW38"/>
    <mergeCell ref="KOZ38:KPA38"/>
    <mergeCell ref="KPB38:KPC38"/>
    <mergeCell ref="KPE38:KPF38"/>
    <mergeCell ref="KNY38:KNZ38"/>
    <mergeCell ref="KOA38:KOB38"/>
    <mergeCell ref="KOD38:KOE38"/>
    <mergeCell ref="KOH38:KOI38"/>
    <mergeCell ref="KOJ38:KOK38"/>
    <mergeCell ref="KOM38:KON38"/>
    <mergeCell ref="KNG38:KNH38"/>
    <mergeCell ref="KNI38:KNJ38"/>
    <mergeCell ref="KNL38:KNM38"/>
    <mergeCell ref="KNP38:KNQ38"/>
    <mergeCell ref="KNR38:KNS38"/>
    <mergeCell ref="KNU38:KNV38"/>
    <mergeCell ref="KMO38:KMP38"/>
    <mergeCell ref="KMQ38:KMR38"/>
    <mergeCell ref="KMT38:KMU38"/>
    <mergeCell ref="KMX38:KMY38"/>
    <mergeCell ref="KMZ38:KNA38"/>
    <mergeCell ref="KNC38:KND38"/>
    <mergeCell ref="KLW38:KLX38"/>
    <mergeCell ref="KLY38:KLZ38"/>
    <mergeCell ref="KMB38:KMC38"/>
    <mergeCell ref="KMF38:KMG38"/>
    <mergeCell ref="KMH38:KMI38"/>
    <mergeCell ref="KMK38:KML38"/>
    <mergeCell ref="KLE38:KLF38"/>
    <mergeCell ref="KLG38:KLH38"/>
    <mergeCell ref="KLJ38:KLK38"/>
    <mergeCell ref="KLN38:KLO38"/>
    <mergeCell ref="KLP38:KLQ38"/>
    <mergeCell ref="KLS38:KLT38"/>
    <mergeCell ref="KKM38:KKN38"/>
    <mergeCell ref="KKO38:KKP38"/>
    <mergeCell ref="KKR38:KKS38"/>
    <mergeCell ref="KKV38:KKW38"/>
    <mergeCell ref="KKX38:KKY38"/>
    <mergeCell ref="KLA38:KLB38"/>
    <mergeCell ref="KJU38:KJV38"/>
    <mergeCell ref="KJW38:KJX38"/>
    <mergeCell ref="KJZ38:KKA38"/>
    <mergeCell ref="KKD38:KKE38"/>
    <mergeCell ref="KKF38:KKG38"/>
    <mergeCell ref="KKI38:KKJ38"/>
    <mergeCell ref="KJC38:KJD38"/>
    <mergeCell ref="KJE38:KJF38"/>
    <mergeCell ref="KJH38:KJI38"/>
    <mergeCell ref="KJL38:KJM38"/>
    <mergeCell ref="KJN38:KJO38"/>
    <mergeCell ref="KJQ38:KJR38"/>
    <mergeCell ref="KIK38:KIL38"/>
    <mergeCell ref="KIM38:KIN38"/>
    <mergeCell ref="KIP38:KIQ38"/>
    <mergeCell ref="KIT38:KIU38"/>
    <mergeCell ref="KIV38:KIW38"/>
    <mergeCell ref="KIY38:KIZ38"/>
    <mergeCell ref="KHS38:KHT38"/>
    <mergeCell ref="KHU38:KHV38"/>
    <mergeCell ref="KHX38:KHY38"/>
    <mergeCell ref="KIB38:KIC38"/>
    <mergeCell ref="KID38:KIE38"/>
    <mergeCell ref="KIG38:KIH38"/>
    <mergeCell ref="KHA38:KHB38"/>
    <mergeCell ref="KHC38:KHD38"/>
    <mergeCell ref="KHF38:KHG38"/>
    <mergeCell ref="KHJ38:KHK38"/>
    <mergeCell ref="KHL38:KHM38"/>
    <mergeCell ref="KHO38:KHP38"/>
    <mergeCell ref="KGI38:KGJ38"/>
    <mergeCell ref="KGK38:KGL38"/>
    <mergeCell ref="KGN38:KGO38"/>
    <mergeCell ref="KGR38:KGS38"/>
    <mergeCell ref="KGT38:KGU38"/>
    <mergeCell ref="KGW38:KGX38"/>
    <mergeCell ref="KFQ38:KFR38"/>
    <mergeCell ref="KFS38:KFT38"/>
    <mergeCell ref="KFV38:KFW38"/>
    <mergeCell ref="KFZ38:KGA38"/>
    <mergeCell ref="KGB38:KGC38"/>
    <mergeCell ref="KGE38:KGF38"/>
    <mergeCell ref="KEY38:KEZ38"/>
    <mergeCell ref="KFA38:KFB38"/>
    <mergeCell ref="KFD38:KFE38"/>
    <mergeCell ref="KFH38:KFI38"/>
    <mergeCell ref="KFJ38:KFK38"/>
    <mergeCell ref="KFM38:KFN38"/>
    <mergeCell ref="KEG38:KEH38"/>
    <mergeCell ref="KEI38:KEJ38"/>
    <mergeCell ref="KEL38:KEM38"/>
    <mergeCell ref="KEP38:KEQ38"/>
    <mergeCell ref="KER38:KES38"/>
    <mergeCell ref="KEU38:KEV38"/>
    <mergeCell ref="KDO38:KDP38"/>
    <mergeCell ref="KDQ38:KDR38"/>
    <mergeCell ref="KDT38:KDU38"/>
    <mergeCell ref="KDX38:KDY38"/>
    <mergeCell ref="KDZ38:KEA38"/>
    <mergeCell ref="KEC38:KED38"/>
    <mergeCell ref="KCW38:KCX38"/>
    <mergeCell ref="KCY38:KCZ38"/>
    <mergeCell ref="KDB38:KDC38"/>
    <mergeCell ref="KDF38:KDG38"/>
    <mergeCell ref="KDH38:KDI38"/>
    <mergeCell ref="KDK38:KDL38"/>
    <mergeCell ref="KCE38:KCF38"/>
    <mergeCell ref="KCG38:KCH38"/>
    <mergeCell ref="KCJ38:KCK38"/>
    <mergeCell ref="KCN38:KCO38"/>
    <mergeCell ref="KCP38:KCQ38"/>
    <mergeCell ref="KCS38:KCT38"/>
    <mergeCell ref="KBM38:KBN38"/>
    <mergeCell ref="KBO38:KBP38"/>
    <mergeCell ref="KBR38:KBS38"/>
    <mergeCell ref="KBV38:KBW38"/>
    <mergeCell ref="KBX38:KBY38"/>
    <mergeCell ref="KCA38:KCB38"/>
    <mergeCell ref="KAU38:KAV38"/>
    <mergeCell ref="KAW38:KAX38"/>
    <mergeCell ref="KAZ38:KBA38"/>
    <mergeCell ref="KBD38:KBE38"/>
    <mergeCell ref="KBF38:KBG38"/>
    <mergeCell ref="KBI38:KBJ38"/>
    <mergeCell ref="KAC38:KAD38"/>
    <mergeCell ref="KAE38:KAF38"/>
    <mergeCell ref="KAH38:KAI38"/>
    <mergeCell ref="KAL38:KAM38"/>
    <mergeCell ref="KAN38:KAO38"/>
    <mergeCell ref="KAQ38:KAR38"/>
    <mergeCell ref="JZK38:JZL38"/>
    <mergeCell ref="JZM38:JZN38"/>
    <mergeCell ref="JZP38:JZQ38"/>
    <mergeCell ref="JZT38:JZU38"/>
    <mergeCell ref="JZV38:JZW38"/>
    <mergeCell ref="JZY38:JZZ38"/>
    <mergeCell ref="JYS38:JYT38"/>
    <mergeCell ref="JYU38:JYV38"/>
    <mergeCell ref="JYX38:JYY38"/>
    <mergeCell ref="JZB38:JZC38"/>
    <mergeCell ref="JZD38:JZE38"/>
    <mergeCell ref="JZG38:JZH38"/>
    <mergeCell ref="JYA38:JYB38"/>
    <mergeCell ref="JYC38:JYD38"/>
    <mergeCell ref="JYF38:JYG38"/>
    <mergeCell ref="JYJ38:JYK38"/>
    <mergeCell ref="JYL38:JYM38"/>
    <mergeCell ref="JYO38:JYP38"/>
    <mergeCell ref="JXI38:JXJ38"/>
    <mergeCell ref="JXK38:JXL38"/>
    <mergeCell ref="JXN38:JXO38"/>
    <mergeCell ref="JXR38:JXS38"/>
    <mergeCell ref="JXT38:JXU38"/>
    <mergeCell ref="JXW38:JXX38"/>
    <mergeCell ref="JWQ38:JWR38"/>
    <mergeCell ref="JWS38:JWT38"/>
    <mergeCell ref="JWV38:JWW38"/>
    <mergeCell ref="JWZ38:JXA38"/>
    <mergeCell ref="JXB38:JXC38"/>
    <mergeCell ref="JXE38:JXF38"/>
    <mergeCell ref="JVY38:JVZ38"/>
    <mergeCell ref="JWA38:JWB38"/>
    <mergeCell ref="JWD38:JWE38"/>
    <mergeCell ref="JWH38:JWI38"/>
    <mergeCell ref="JWJ38:JWK38"/>
    <mergeCell ref="JWM38:JWN38"/>
    <mergeCell ref="JVG38:JVH38"/>
    <mergeCell ref="JVI38:JVJ38"/>
    <mergeCell ref="JVL38:JVM38"/>
    <mergeCell ref="JVP38:JVQ38"/>
    <mergeCell ref="JVR38:JVS38"/>
    <mergeCell ref="JVU38:JVV38"/>
    <mergeCell ref="JUO38:JUP38"/>
    <mergeCell ref="JUQ38:JUR38"/>
    <mergeCell ref="JUT38:JUU38"/>
    <mergeCell ref="JUX38:JUY38"/>
    <mergeCell ref="JUZ38:JVA38"/>
    <mergeCell ref="JVC38:JVD38"/>
    <mergeCell ref="JTW38:JTX38"/>
    <mergeCell ref="JTY38:JTZ38"/>
    <mergeCell ref="JUB38:JUC38"/>
    <mergeCell ref="JUF38:JUG38"/>
    <mergeCell ref="JUH38:JUI38"/>
    <mergeCell ref="JUK38:JUL38"/>
    <mergeCell ref="JTE38:JTF38"/>
    <mergeCell ref="JTG38:JTH38"/>
    <mergeCell ref="JTJ38:JTK38"/>
    <mergeCell ref="JTN38:JTO38"/>
    <mergeCell ref="JTP38:JTQ38"/>
    <mergeCell ref="JTS38:JTT38"/>
    <mergeCell ref="JSM38:JSN38"/>
    <mergeCell ref="JSO38:JSP38"/>
    <mergeCell ref="JSR38:JSS38"/>
    <mergeCell ref="JSV38:JSW38"/>
    <mergeCell ref="JSX38:JSY38"/>
    <mergeCell ref="JTA38:JTB38"/>
    <mergeCell ref="JRU38:JRV38"/>
    <mergeCell ref="JRW38:JRX38"/>
    <mergeCell ref="JRZ38:JSA38"/>
    <mergeCell ref="JSD38:JSE38"/>
    <mergeCell ref="JSF38:JSG38"/>
    <mergeCell ref="JSI38:JSJ38"/>
    <mergeCell ref="JRC38:JRD38"/>
    <mergeCell ref="JRE38:JRF38"/>
    <mergeCell ref="JRH38:JRI38"/>
    <mergeCell ref="JRL38:JRM38"/>
    <mergeCell ref="JRN38:JRO38"/>
    <mergeCell ref="JRQ38:JRR38"/>
    <mergeCell ref="JQK38:JQL38"/>
    <mergeCell ref="JQM38:JQN38"/>
    <mergeCell ref="JQP38:JQQ38"/>
    <mergeCell ref="JQT38:JQU38"/>
    <mergeCell ref="JQV38:JQW38"/>
    <mergeCell ref="JQY38:JQZ38"/>
    <mergeCell ref="JPS38:JPT38"/>
    <mergeCell ref="JPU38:JPV38"/>
    <mergeCell ref="JPX38:JPY38"/>
    <mergeCell ref="JQB38:JQC38"/>
    <mergeCell ref="JQD38:JQE38"/>
    <mergeCell ref="JQG38:JQH38"/>
    <mergeCell ref="JPA38:JPB38"/>
    <mergeCell ref="JPC38:JPD38"/>
    <mergeCell ref="JPF38:JPG38"/>
    <mergeCell ref="JPJ38:JPK38"/>
    <mergeCell ref="JPL38:JPM38"/>
    <mergeCell ref="JPO38:JPP38"/>
    <mergeCell ref="JOI38:JOJ38"/>
    <mergeCell ref="JOK38:JOL38"/>
    <mergeCell ref="JON38:JOO38"/>
    <mergeCell ref="JOR38:JOS38"/>
    <mergeCell ref="JOT38:JOU38"/>
    <mergeCell ref="JOW38:JOX38"/>
    <mergeCell ref="JNQ38:JNR38"/>
    <mergeCell ref="JNS38:JNT38"/>
    <mergeCell ref="JNV38:JNW38"/>
    <mergeCell ref="JNZ38:JOA38"/>
    <mergeCell ref="JOB38:JOC38"/>
    <mergeCell ref="JOE38:JOF38"/>
    <mergeCell ref="JMY38:JMZ38"/>
    <mergeCell ref="JNA38:JNB38"/>
    <mergeCell ref="JND38:JNE38"/>
    <mergeCell ref="JNH38:JNI38"/>
    <mergeCell ref="JNJ38:JNK38"/>
    <mergeCell ref="JNM38:JNN38"/>
    <mergeCell ref="JMG38:JMH38"/>
    <mergeCell ref="JMI38:JMJ38"/>
    <mergeCell ref="JML38:JMM38"/>
    <mergeCell ref="JMP38:JMQ38"/>
    <mergeCell ref="JMR38:JMS38"/>
    <mergeCell ref="JMU38:JMV38"/>
    <mergeCell ref="JLO38:JLP38"/>
    <mergeCell ref="JLQ38:JLR38"/>
    <mergeCell ref="JLT38:JLU38"/>
    <mergeCell ref="JLX38:JLY38"/>
    <mergeCell ref="JLZ38:JMA38"/>
    <mergeCell ref="JMC38:JMD38"/>
    <mergeCell ref="JKW38:JKX38"/>
    <mergeCell ref="JKY38:JKZ38"/>
    <mergeCell ref="JLB38:JLC38"/>
    <mergeCell ref="JLF38:JLG38"/>
    <mergeCell ref="JLH38:JLI38"/>
    <mergeCell ref="JLK38:JLL38"/>
    <mergeCell ref="JKE38:JKF38"/>
    <mergeCell ref="JKG38:JKH38"/>
    <mergeCell ref="JKJ38:JKK38"/>
    <mergeCell ref="JKN38:JKO38"/>
    <mergeCell ref="JKP38:JKQ38"/>
    <mergeCell ref="JKS38:JKT38"/>
    <mergeCell ref="JJM38:JJN38"/>
    <mergeCell ref="JJO38:JJP38"/>
    <mergeCell ref="JJR38:JJS38"/>
    <mergeCell ref="JJV38:JJW38"/>
    <mergeCell ref="JJX38:JJY38"/>
    <mergeCell ref="JKA38:JKB38"/>
    <mergeCell ref="JIU38:JIV38"/>
    <mergeCell ref="JIW38:JIX38"/>
    <mergeCell ref="JIZ38:JJA38"/>
    <mergeCell ref="JJD38:JJE38"/>
    <mergeCell ref="JJF38:JJG38"/>
    <mergeCell ref="JJI38:JJJ38"/>
    <mergeCell ref="JIC38:JID38"/>
    <mergeCell ref="JIE38:JIF38"/>
    <mergeCell ref="JIH38:JII38"/>
    <mergeCell ref="JIL38:JIM38"/>
    <mergeCell ref="JIN38:JIO38"/>
    <mergeCell ref="JIQ38:JIR38"/>
    <mergeCell ref="JHK38:JHL38"/>
    <mergeCell ref="JHM38:JHN38"/>
    <mergeCell ref="JHP38:JHQ38"/>
    <mergeCell ref="JHT38:JHU38"/>
    <mergeCell ref="JHV38:JHW38"/>
    <mergeCell ref="JHY38:JHZ38"/>
    <mergeCell ref="JGS38:JGT38"/>
    <mergeCell ref="JGU38:JGV38"/>
    <mergeCell ref="JGX38:JGY38"/>
    <mergeCell ref="JHB38:JHC38"/>
    <mergeCell ref="JHD38:JHE38"/>
    <mergeCell ref="JHG38:JHH38"/>
    <mergeCell ref="JGA38:JGB38"/>
    <mergeCell ref="JGC38:JGD38"/>
    <mergeCell ref="JGF38:JGG38"/>
    <mergeCell ref="JGJ38:JGK38"/>
    <mergeCell ref="JGL38:JGM38"/>
    <mergeCell ref="JGO38:JGP38"/>
    <mergeCell ref="JFI38:JFJ38"/>
    <mergeCell ref="JFK38:JFL38"/>
    <mergeCell ref="JFN38:JFO38"/>
    <mergeCell ref="JFR38:JFS38"/>
    <mergeCell ref="JFT38:JFU38"/>
    <mergeCell ref="JFW38:JFX38"/>
    <mergeCell ref="JEQ38:JER38"/>
    <mergeCell ref="JES38:JET38"/>
    <mergeCell ref="JEV38:JEW38"/>
    <mergeCell ref="JEZ38:JFA38"/>
    <mergeCell ref="JFB38:JFC38"/>
    <mergeCell ref="JFE38:JFF38"/>
    <mergeCell ref="JDY38:JDZ38"/>
    <mergeCell ref="JEA38:JEB38"/>
    <mergeCell ref="JED38:JEE38"/>
    <mergeCell ref="JEH38:JEI38"/>
    <mergeCell ref="JEJ38:JEK38"/>
    <mergeCell ref="JEM38:JEN38"/>
    <mergeCell ref="JDG38:JDH38"/>
    <mergeCell ref="JDI38:JDJ38"/>
    <mergeCell ref="JDL38:JDM38"/>
    <mergeCell ref="JDP38:JDQ38"/>
    <mergeCell ref="JDR38:JDS38"/>
    <mergeCell ref="JDU38:JDV38"/>
    <mergeCell ref="JCO38:JCP38"/>
    <mergeCell ref="JCQ38:JCR38"/>
    <mergeCell ref="JCT38:JCU38"/>
    <mergeCell ref="JCX38:JCY38"/>
    <mergeCell ref="JCZ38:JDA38"/>
    <mergeCell ref="JDC38:JDD38"/>
    <mergeCell ref="JBW38:JBX38"/>
    <mergeCell ref="JBY38:JBZ38"/>
    <mergeCell ref="JCB38:JCC38"/>
    <mergeCell ref="JCF38:JCG38"/>
    <mergeCell ref="JCH38:JCI38"/>
    <mergeCell ref="JCK38:JCL38"/>
    <mergeCell ref="JBE38:JBF38"/>
    <mergeCell ref="JBG38:JBH38"/>
    <mergeCell ref="JBJ38:JBK38"/>
    <mergeCell ref="JBN38:JBO38"/>
    <mergeCell ref="JBP38:JBQ38"/>
    <mergeCell ref="JBS38:JBT38"/>
    <mergeCell ref="JAM38:JAN38"/>
    <mergeCell ref="JAO38:JAP38"/>
    <mergeCell ref="JAR38:JAS38"/>
    <mergeCell ref="JAV38:JAW38"/>
    <mergeCell ref="JAX38:JAY38"/>
    <mergeCell ref="JBA38:JBB38"/>
    <mergeCell ref="IZU38:IZV38"/>
    <mergeCell ref="IZW38:IZX38"/>
    <mergeCell ref="IZZ38:JAA38"/>
    <mergeCell ref="JAD38:JAE38"/>
    <mergeCell ref="JAF38:JAG38"/>
    <mergeCell ref="JAI38:JAJ38"/>
    <mergeCell ref="IZC38:IZD38"/>
    <mergeCell ref="IZE38:IZF38"/>
    <mergeCell ref="IZH38:IZI38"/>
    <mergeCell ref="IZL38:IZM38"/>
    <mergeCell ref="IZN38:IZO38"/>
    <mergeCell ref="IZQ38:IZR38"/>
    <mergeCell ref="IYK38:IYL38"/>
    <mergeCell ref="IYM38:IYN38"/>
    <mergeCell ref="IYP38:IYQ38"/>
    <mergeCell ref="IYT38:IYU38"/>
    <mergeCell ref="IYV38:IYW38"/>
    <mergeCell ref="IYY38:IYZ38"/>
    <mergeCell ref="IXS38:IXT38"/>
    <mergeCell ref="IXU38:IXV38"/>
    <mergeCell ref="IXX38:IXY38"/>
    <mergeCell ref="IYB38:IYC38"/>
    <mergeCell ref="IYD38:IYE38"/>
    <mergeCell ref="IYG38:IYH38"/>
    <mergeCell ref="IXA38:IXB38"/>
    <mergeCell ref="IXC38:IXD38"/>
    <mergeCell ref="IXF38:IXG38"/>
    <mergeCell ref="IXJ38:IXK38"/>
    <mergeCell ref="IXL38:IXM38"/>
    <mergeCell ref="IXO38:IXP38"/>
    <mergeCell ref="IWI38:IWJ38"/>
    <mergeCell ref="IWK38:IWL38"/>
    <mergeCell ref="IWN38:IWO38"/>
    <mergeCell ref="IWR38:IWS38"/>
    <mergeCell ref="IWT38:IWU38"/>
    <mergeCell ref="IWW38:IWX38"/>
    <mergeCell ref="IVQ38:IVR38"/>
    <mergeCell ref="IVS38:IVT38"/>
    <mergeCell ref="IVV38:IVW38"/>
    <mergeCell ref="IVZ38:IWA38"/>
    <mergeCell ref="IWB38:IWC38"/>
    <mergeCell ref="IWE38:IWF38"/>
    <mergeCell ref="IUY38:IUZ38"/>
    <mergeCell ref="IVA38:IVB38"/>
    <mergeCell ref="IVD38:IVE38"/>
    <mergeCell ref="IVH38:IVI38"/>
    <mergeCell ref="IVJ38:IVK38"/>
    <mergeCell ref="IVM38:IVN38"/>
    <mergeCell ref="IUG38:IUH38"/>
    <mergeCell ref="IUI38:IUJ38"/>
    <mergeCell ref="IUL38:IUM38"/>
    <mergeCell ref="IUP38:IUQ38"/>
    <mergeCell ref="IUR38:IUS38"/>
    <mergeCell ref="IUU38:IUV38"/>
    <mergeCell ref="ITO38:ITP38"/>
    <mergeCell ref="ITQ38:ITR38"/>
    <mergeCell ref="ITT38:ITU38"/>
    <mergeCell ref="ITX38:ITY38"/>
    <mergeCell ref="ITZ38:IUA38"/>
    <mergeCell ref="IUC38:IUD38"/>
    <mergeCell ref="ISW38:ISX38"/>
    <mergeCell ref="ISY38:ISZ38"/>
    <mergeCell ref="ITB38:ITC38"/>
    <mergeCell ref="ITF38:ITG38"/>
    <mergeCell ref="ITH38:ITI38"/>
    <mergeCell ref="ITK38:ITL38"/>
    <mergeCell ref="ISE38:ISF38"/>
    <mergeCell ref="ISG38:ISH38"/>
    <mergeCell ref="ISJ38:ISK38"/>
    <mergeCell ref="ISN38:ISO38"/>
    <mergeCell ref="ISP38:ISQ38"/>
    <mergeCell ref="ISS38:IST38"/>
    <mergeCell ref="IRM38:IRN38"/>
    <mergeCell ref="IRO38:IRP38"/>
    <mergeCell ref="IRR38:IRS38"/>
    <mergeCell ref="IRV38:IRW38"/>
    <mergeCell ref="IRX38:IRY38"/>
    <mergeCell ref="ISA38:ISB38"/>
    <mergeCell ref="IQU38:IQV38"/>
    <mergeCell ref="IQW38:IQX38"/>
    <mergeCell ref="IQZ38:IRA38"/>
    <mergeCell ref="IRD38:IRE38"/>
    <mergeCell ref="IRF38:IRG38"/>
    <mergeCell ref="IRI38:IRJ38"/>
    <mergeCell ref="IQC38:IQD38"/>
    <mergeCell ref="IQE38:IQF38"/>
    <mergeCell ref="IQH38:IQI38"/>
    <mergeCell ref="IQL38:IQM38"/>
    <mergeCell ref="IQN38:IQO38"/>
    <mergeCell ref="IQQ38:IQR38"/>
    <mergeCell ref="IPK38:IPL38"/>
    <mergeCell ref="IPM38:IPN38"/>
    <mergeCell ref="IPP38:IPQ38"/>
    <mergeCell ref="IPT38:IPU38"/>
    <mergeCell ref="IPV38:IPW38"/>
    <mergeCell ref="IPY38:IPZ38"/>
    <mergeCell ref="IOS38:IOT38"/>
    <mergeCell ref="IOU38:IOV38"/>
    <mergeCell ref="IOX38:IOY38"/>
    <mergeCell ref="IPB38:IPC38"/>
    <mergeCell ref="IPD38:IPE38"/>
    <mergeCell ref="IPG38:IPH38"/>
    <mergeCell ref="IOA38:IOB38"/>
    <mergeCell ref="IOC38:IOD38"/>
    <mergeCell ref="IOF38:IOG38"/>
    <mergeCell ref="IOJ38:IOK38"/>
    <mergeCell ref="IOL38:IOM38"/>
    <mergeCell ref="IOO38:IOP38"/>
    <mergeCell ref="INI38:INJ38"/>
    <mergeCell ref="INK38:INL38"/>
    <mergeCell ref="INN38:INO38"/>
    <mergeCell ref="INR38:INS38"/>
    <mergeCell ref="INT38:INU38"/>
    <mergeCell ref="INW38:INX38"/>
    <mergeCell ref="IMQ38:IMR38"/>
    <mergeCell ref="IMS38:IMT38"/>
    <mergeCell ref="IMV38:IMW38"/>
    <mergeCell ref="IMZ38:INA38"/>
    <mergeCell ref="INB38:INC38"/>
    <mergeCell ref="INE38:INF38"/>
    <mergeCell ref="ILY38:ILZ38"/>
    <mergeCell ref="IMA38:IMB38"/>
    <mergeCell ref="IMD38:IME38"/>
    <mergeCell ref="IMH38:IMI38"/>
    <mergeCell ref="IMJ38:IMK38"/>
    <mergeCell ref="IMM38:IMN38"/>
    <mergeCell ref="ILG38:ILH38"/>
    <mergeCell ref="ILI38:ILJ38"/>
    <mergeCell ref="ILL38:ILM38"/>
    <mergeCell ref="ILP38:ILQ38"/>
    <mergeCell ref="ILR38:ILS38"/>
    <mergeCell ref="ILU38:ILV38"/>
    <mergeCell ref="IKO38:IKP38"/>
    <mergeCell ref="IKQ38:IKR38"/>
    <mergeCell ref="IKT38:IKU38"/>
    <mergeCell ref="IKX38:IKY38"/>
    <mergeCell ref="IKZ38:ILA38"/>
    <mergeCell ref="ILC38:ILD38"/>
    <mergeCell ref="IJW38:IJX38"/>
    <mergeCell ref="IJY38:IJZ38"/>
    <mergeCell ref="IKB38:IKC38"/>
    <mergeCell ref="IKF38:IKG38"/>
    <mergeCell ref="IKH38:IKI38"/>
    <mergeCell ref="IKK38:IKL38"/>
    <mergeCell ref="IJE38:IJF38"/>
    <mergeCell ref="IJG38:IJH38"/>
    <mergeCell ref="IJJ38:IJK38"/>
    <mergeCell ref="IJN38:IJO38"/>
    <mergeCell ref="IJP38:IJQ38"/>
    <mergeCell ref="IJS38:IJT38"/>
    <mergeCell ref="IIM38:IIN38"/>
    <mergeCell ref="IIO38:IIP38"/>
    <mergeCell ref="IIR38:IIS38"/>
    <mergeCell ref="IIV38:IIW38"/>
    <mergeCell ref="IIX38:IIY38"/>
    <mergeCell ref="IJA38:IJB38"/>
    <mergeCell ref="IHU38:IHV38"/>
    <mergeCell ref="IHW38:IHX38"/>
    <mergeCell ref="IHZ38:IIA38"/>
    <mergeCell ref="IID38:IIE38"/>
    <mergeCell ref="IIF38:IIG38"/>
    <mergeCell ref="III38:IIJ38"/>
    <mergeCell ref="IHC38:IHD38"/>
    <mergeCell ref="IHE38:IHF38"/>
    <mergeCell ref="IHH38:IHI38"/>
    <mergeCell ref="IHL38:IHM38"/>
    <mergeCell ref="IHN38:IHO38"/>
    <mergeCell ref="IHQ38:IHR38"/>
    <mergeCell ref="IGK38:IGL38"/>
    <mergeCell ref="IGM38:IGN38"/>
    <mergeCell ref="IGP38:IGQ38"/>
    <mergeCell ref="IGT38:IGU38"/>
    <mergeCell ref="IGV38:IGW38"/>
    <mergeCell ref="IGY38:IGZ38"/>
    <mergeCell ref="IFS38:IFT38"/>
    <mergeCell ref="IFU38:IFV38"/>
    <mergeCell ref="IFX38:IFY38"/>
    <mergeCell ref="IGB38:IGC38"/>
    <mergeCell ref="IGD38:IGE38"/>
    <mergeCell ref="IGG38:IGH38"/>
    <mergeCell ref="IFA38:IFB38"/>
    <mergeCell ref="IFC38:IFD38"/>
    <mergeCell ref="IFF38:IFG38"/>
    <mergeCell ref="IFJ38:IFK38"/>
    <mergeCell ref="IFL38:IFM38"/>
    <mergeCell ref="IFO38:IFP38"/>
    <mergeCell ref="IEI38:IEJ38"/>
    <mergeCell ref="IEK38:IEL38"/>
    <mergeCell ref="IEN38:IEO38"/>
    <mergeCell ref="IER38:IES38"/>
    <mergeCell ref="IET38:IEU38"/>
    <mergeCell ref="IEW38:IEX38"/>
    <mergeCell ref="IDQ38:IDR38"/>
    <mergeCell ref="IDS38:IDT38"/>
    <mergeCell ref="IDV38:IDW38"/>
    <mergeCell ref="IDZ38:IEA38"/>
    <mergeCell ref="IEB38:IEC38"/>
    <mergeCell ref="IEE38:IEF38"/>
    <mergeCell ref="ICY38:ICZ38"/>
    <mergeCell ref="IDA38:IDB38"/>
    <mergeCell ref="IDD38:IDE38"/>
    <mergeCell ref="IDH38:IDI38"/>
    <mergeCell ref="IDJ38:IDK38"/>
    <mergeCell ref="IDM38:IDN38"/>
    <mergeCell ref="ICG38:ICH38"/>
    <mergeCell ref="ICI38:ICJ38"/>
    <mergeCell ref="ICL38:ICM38"/>
    <mergeCell ref="ICP38:ICQ38"/>
    <mergeCell ref="ICR38:ICS38"/>
    <mergeCell ref="ICU38:ICV38"/>
    <mergeCell ref="IBO38:IBP38"/>
    <mergeCell ref="IBQ38:IBR38"/>
    <mergeCell ref="IBT38:IBU38"/>
    <mergeCell ref="IBX38:IBY38"/>
    <mergeCell ref="IBZ38:ICA38"/>
    <mergeCell ref="ICC38:ICD38"/>
    <mergeCell ref="IAW38:IAX38"/>
    <mergeCell ref="IAY38:IAZ38"/>
    <mergeCell ref="IBB38:IBC38"/>
    <mergeCell ref="IBF38:IBG38"/>
    <mergeCell ref="IBH38:IBI38"/>
    <mergeCell ref="IBK38:IBL38"/>
    <mergeCell ref="IAE38:IAF38"/>
    <mergeCell ref="IAG38:IAH38"/>
    <mergeCell ref="IAJ38:IAK38"/>
    <mergeCell ref="IAN38:IAO38"/>
    <mergeCell ref="IAP38:IAQ38"/>
    <mergeCell ref="IAS38:IAT38"/>
    <mergeCell ref="HZM38:HZN38"/>
    <mergeCell ref="HZO38:HZP38"/>
    <mergeCell ref="HZR38:HZS38"/>
    <mergeCell ref="HZV38:HZW38"/>
    <mergeCell ref="HZX38:HZY38"/>
    <mergeCell ref="IAA38:IAB38"/>
    <mergeCell ref="HYU38:HYV38"/>
    <mergeCell ref="HYW38:HYX38"/>
    <mergeCell ref="HYZ38:HZA38"/>
    <mergeCell ref="HZD38:HZE38"/>
    <mergeCell ref="HZF38:HZG38"/>
    <mergeCell ref="HZI38:HZJ38"/>
    <mergeCell ref="HYC38:HYD38"/>
    <mergeCell ref="HYE38:HYF38"/>
    <mergeCell ref="HYH38:HYI38"/>
    <mergeCell ref="HYL38:HYM38"/>
    <mergeCell ref="HYN38:HYO38"/>
    <mergeCell ref="HYQ38:HYR38"/>
    <mergeCell ref="HXK38:HXL38"/>
    <mergeCell ref="HXM38:HXN38"/>
    <mergeCell ref="HXP38:HXQ38"/>
    <mergeCell ref="HXT38:HXU38"/>
    <mergeCell ref="HXV38:HXW38"/>
    <mergeCell ref="HXY38:HXZ38"/>
    <mergeCell ref="HWS38:HWT38"/>
    <mergeCell ref="HWU38:HWV38"/>
    <mergeCell ref="HWX38:HWY38"/>
    <mergeCell ref="HXB38:HXC38"/>
    <mergeCell ref="HXD38:HXE38"/>
    <mergeCell ref="HXG38:HXH38"/>
    <mergeCell ref="HWA38:HWB38"/>
    <mergeCell ref="HWC38:HWD38"/>
    <mergeCell ref="HWF38:HWG38"/>
    <mergeCell ref="HWJ38:HWK38"/>
    <mergeCell ref="HWL38:HWM38"/>
    <mergeCell ref="HWO38:HWP38"/>
    <mergeCell ref="HVI38:HVJ38"/>
    <mergeCell ref="HVK38:HVL38"/>
    <mergeCell ref="HVN38:HVO38"/>
    <mergeCell ref="HVR38:HVS38"/>
    <mergeCell ref="HVT38:HVU38"/>
    <mergeCell ref="HVW38:HVX38"/>
    <mergeCell ref="HUQ38:HUR38"/>
    <mergeCell ref="HUS38:HUT38"/>
    <mergeCell ref="HUV38:HUW38"/>
    <mergeCell ref="HUZ38:HVA38"/>
    <mergeCell ref="HVB38:HVC38"/>
    <mergeCell ref="HVE38:HVF38"/>
    <mergeCell ref="HTY38:HTZ38"/>
    <mergeCell ref="HUA38:HUB38"/>
    <mergeCell ref="HUD38:HUE38"/>
    <mergeCell ref="HUH38:HUI38"/>
    <mergeCell ref="HUJ38:HUK38"/>
    <mergeCell ref="HUM38:HUN38"/>
    <mergeCell ref="HTG38:HTH38"/>
    <mergeCell ref="HTI38:HTJ38"/>
    <mergeCell ref="HTL38:HTM38"/>
    <mergeCell ref="HTP38:HTQ38"/>
    <mergeCell ref="HTR38:HTS38"/>
    <mergeCell ref="HTU38:HTV38"/>
    <mergeCell ref="HSO38:HSP38"/>
    <mergeCell ref="HSQ38:HSR38"/>
    <mergeCell ref="HST38:HSU38"/>
    <mergeCell ref="HSX38:HSY38"/>
    <mergeCell ref="HSZ38:HTA38"/>
    <mergeCell ref="HTC38:HTD38"/>
    <mergeCell ref="HRW38:HRX38"/>
    <mergeCell ref="HRY38:HRZ38"/>
    <mergeCell ref="HSB38:HSC38"/>
    <mergeCell ref="HSF38:HSG38"/>
    <mergeCell ref="HSH38:HSI38"/>
    <mergeCell ref="HSK38:HSL38"/>
    <mergeCell ref="HRE38:HRF38"/>
    <mergeCell ref="HRG38:HRH38"/>
    <mergeCell ref="HRJ38:HRK38"/>
    <mergeCell ref="HRN38:HRO38"/>
    <mergeCell ref="HRP38:HRQ38"/>
    <mergeCell ref="HRS38:HRT38"/>
    <mergeCell ref="HQM38:HQN38"/>
    <mergeCell ref="HQO38:HQP38"/>
    <mergeCell ref="HQR38:HQS38"/>
    <mergeCell ref="HQV38:HQW38"/>
    <mergeCell ref="HQX38:HQY38"/>
    <mergeCell ref="HRA38:HRB38"/>
    <mergeCell ref="HPU38:HPV38"/>
    <mergeCell ref="HPW38:HPX38"/>
    <mergeCell ref="HPZ38:HQA38"/>
    <mergeCell ref="HQD38:HQE38"/>
    <mergeCell ref="HQF38:HQG38"/>
    <mergeCell ref="HQI38:HQJ38"/>
    <mergeCell ref="HPC38:HPD38"/>
    <mergeCell ref="HPE38:HPF38"/>
    <mergeCell ref="HPH38:HPI38"/>
    <mergeCell ref="HPL38:HPM38"/>
    <mergeCell ref="HPN38:HPO38"/>
    <mergeCell ref="HPQ38:HPR38"/>
    <mergeCell ref="HOK38:HOL38"/>
    <mergeCell ref="HOM38:HON38"/>
    <mergeCell ref="HOP38:HOQ38"/>
    <mergeCell ref="HOT38:HOU38"/>
    <mergeCell ref="HOV38:HOW38"/>
    <mergeCell ref="HOY38:HOZ38"/>
    <mergeCell ref="HNS38:HNT38"/>
    <mergeCell ref="HNU38:HNV38"/>
    <mergeCell ref="HNX38:HNY38"/>
    <mergeCell ref="HOB38:HOC38"/>
    <mergeCell ref="HOD38:HOE38"/>
    <mergeCell ref="HOG38:HOH38"/>
    <mergeCell ref="HNA38:HNB38"/>
    <mergeCell ref="HNC38:HND38"/>
    <mergeCell ref="HNF38:HNG38"/>
    <mergeCell ref="HNJ38:HNK38"/>
    <mergeCell ref="HNL38:HNM38"/>
    <mergeCell ref="HNO38:HNP38"/>
    <mergeCell ref="HMI38:HMJ38"/>
    <mergeCell ref="HMK38:HML38"/>
    <mergeCell ref="HMN38:HMO38"/>
    <mergeCell ref="HMR38:HMS38"/>
    <mergeCell ref="HMT38:HMU38"/>
    <mergeCell ref="HMW38:HMX38"/>
    <mergeCell ref="HLQ38:HLR38"/>
    <mergeCell ref="HLS38:HLT38"/>
    <mergeCell ref="HLV38:HLW38"/>
    <mergeCell ref="HLZ38:HMA38"/>
    <mergeCell ref="HMB38:HMC38"/>
    <mergeCell ref="HME38:HMF38"/>
    <mergeCell ref="HKY38:HKZ38"/>
    <mergeCell ref="HLA38:HLB38"/>
    <mergeCell ref="HLD38:HLE38"/>
    <mergeCell ref="HLH38:HLI38"/>
    <mergeCell ref="HLJ38:HLK38"/>
    <mergeCell ref="HLM38:HLN38"/>
    <mergeCell ref="HKG38:HKH38"/>
    <mergeCell ref="HKI38:HKJ38"/>
    <mergeCell ref="HKL38:HKM38"/>
    <mergeCell ref="HKP38:HKQ38"/>
    <mergeCell ref="HKR38:HKS38"/>
    <mergeCell ref="HKU38:HKV38"/>
    <mergeCell ref="HJO38:HJP38"/>
    <mergeCell ref="HJQ38:HJR38"/>
    <mergeCell ref="HJT38:HJU38"/>
    <mergeCell ref="HJX38:HJY38"/>
    <mergeCell ref="HJZ38:HKA38"/>
    <mergeCell ref="HKC38:HKD38"/>
    <mergeCell ref="HIW38:HIX38"/>
    <mergeCell ref="HIY38:HIZ38"/>
    <mergeCell ref="HJB38:HJC38"/>
    <mergeCell ref="HJF38:HJG38"/>
    <mergeCell ref="HJH38:HJI38"/>
    <mergeCell ref="HJK38:HJL38"/>
    <mergeCell ref="HIE38:HIF38"/>
    <mergeCell ref="HIG38:HIH38"/>
    <mergeCell ref="HIJ38:HIK38"/>
    <mergeCell ref="HIN38:HIO38"/>
    <mergeCell ref="HIP38:HIQ38"/>
    <mergeCell ref="HIS38:HIT38"/>
    <mergeCell ref="HHM38:HHN38"/>
    <mergeCell ref="HHO38:HHP38"/>
    <mergeCell ref="HHR38:HHS38"/>
    <mergeCell ref="HHV38:HHW38"/>
    <mergeCell ref="HHX38:HHY38"/>
    <mergeCell ref="HIA38:HIB38"/>
    <mergeCell ref="HGU38:HGV38"/>
    <mergeCell ref="HGW38:HGX38"/>
    <mergeCell ref="HGZ38:HHA38"/>
    <mergeCell ref="HHD38:HHE38"/>
    <mergeCell ref="HHF38:HHG38"/>
    <mergeCell ref="HHI38:HHJ38"/>
    <mergeCell ref="HGC38:HGD38"/>
    <mergeCell ref="HGE38:HGF38"/>
    <mergeCell ref="HGH38:HGI38"/>
    <mergeCell ref="HGL38:HGM38"/>
    <mergeCell ref="HGN38:HGO38"/>
    <mergeCell ref="HGQ38:HGR38"/>
    <mergeCell ref="HFK38:HFL38"/>
    <mergeCell ref="HFM38:HFN38"/>
    <mergeCell ref="HFP38:HFQ38"/>
    <mergeCell ref="HFT38:HFU38"/>
    <mergeCell ref="HFV38:HFW38"/>
    <mergeCell ref="HFY38:HFZ38"/>
    <mergeCell ref="HES38:HET38"/>
    <mergeCell ref="HEU38:HEV38"/>
    <mergeCell ref="HEX38:HEY38"/>
    <mergeCell ref="HFB38:HFC38"/>
    <mergeCell ref="HFD38:HFE38"/>
    <mergeCell ref="HFG38:HFH38"/>
    <mergeCell ref="HEA38:HEB38"/>
    <mergeCell ref="HEC38:HED38"/>
    <mergeCell ref="HEF38:HEG38"/>
    <mergeCell ref="HEJ38:HEK38"/>
    <mergeCell ref="HEL38:HEM38"/>
    <mergeCell ref="HEO38:HEP38"/>
    <mergeCell ref="HDI38:HDJ38"/>
    <mergeCell ref="HDK38:HDL38"/>
    <mergeCell ref="HDN38:HDO38"/>
    <mergeCell ref="HDR38:HDS38"/>
    <mergeCell ref="HDT38:HDU38"/>
    <mergeCell ref="HDW38:HDX38"/>
    <mergeCell ref="HCQ38:HCR38"/>
    <mergeCell ref="HCS38:HCT38"/>
    <mergeCell ref="HCV38:HCW38"/>
    <mergeCell ref="HCZ38:HDA38"/>
    <mergeCell ref="HDB38:HDC38"/>
    <mergeCell ref="HDE38:HDF38"/>
    <mergeCell ref="HBY38:HBZ38"/>
    <mergeCell ref="HCA38:HCB38"/>
    <mergeCell ref="HCD38:HCE38"/>
    <mergeCell ref="HCH38:HCI38"/>
    <mergeCell ref="HCJ38:HCK38"/>
    <mergeCell ref="HCM38:HCN38"/>
    <mergeCell ref="HBG38:HBH38"/>
    <mergeCell ref="HBI38:HBJ38"/>
    <mergeCell ref="HBL38:HBM38"/>
    <mergeCell ref="HBP38:HBQ38"/>
    <mergeCell ref="HBR38:HBS38"/>
    <mergeCell ref="HBU38:HBV38"/>
    <mergeCell ref="HAO38:HAP38"/>
    <mergeCell ref="HAQ38:HAR38"/>
    <mergeCell ref="HAT38:HAU38"/>
    <mergeCell ref="HAX38:HAY38"/>
    <mergeCell ref="HAZ38:HBA38"/>
    <mergeCell ref="HBC38:HBD38"/>
    <mergeCell ref="GZW38:GZX38"/>
    <mergeCell ref="GZY38:GZZ38"/>
    <mergeCell ref="HAB38:HAC38"/>
    <mergeCell ref="HAF38:HAG38"/>
    <mergeCell ref="HAH38:HAI38"/>
    <mergeCell ref="HAK38:HAL38"/>
    <mergeCell ref="GZE38:GZF38"/>
    <mergeCell ref="GZG38:GZH38"/>
    <mergeCell ref="GZJ38:GZK38"/>
    <mergeCell ref="GZN38:GZO38"/>
    <mergeCell ref="GZP38:GZQ38"/>
    <mergeCell ref="GZS38:GZT38"/>
    <mergeCell ref="GYM38:GYN38"/>
    <mergeCell ref="GYO38:GYP38"/>
    <mergeCell ref="GYR38:GYS38"/>
    <mergeCell ref="GYV38:GYW38"/>
    <mergeCell ref="GYX38:GYY38"/>
    <mergeCell ref="GZA38:GZB38"/>
    <mergeCell ref="GXU38:GXV38"/>
    <mergeCell ref="GXW38:GXX38"/>
    <mergeCell ref="GXZ38:GYA38"/>
    <mergeCell ref="GYD38:GYE38"/>
    <mergeCell ref="GYF38:GYG38"/>
    <mergeCell ref="GYI38:GYJ38"/>
    <mergeCell ref="GXC38:GXD38"/>
    <mergeCell ref="GXE38:GXF38"/>
    <mergeCell ref="GXH38:GXI38"/>
    <mergeCell ref="GXL38:GXM38"/>
    <mergeCell ref="GXN38:GXO38"/>
    <mergeCell ref="GXQ38:GXR38"/>
    <mergeCell ref="GWK38:GWL38"/>
    <mergeCell ref="GWM38:GWN38"/>
    <mergeCell ref="GWP38:GWQ38"/>
    <mergeCell ref="GWT38:GWU38"/>
    <mergeCell ref="GWV38:GWW38"/>
    <mergeCell ref="GWY38:GWZ38"/>
    <mergeCell ref="GVS38:GVT38"/>
    <mergeCell ref="GVU38:GVV38"/>
    <mergeCell ref="GVX38:GVY38"/>
    <mergeCell ref="GWB38:GWC38"/>
    <mergeCell ref="GWD38:GWE38"/>
    <mergeCell ref="GWG38:GWH38"/>
    <mergeCell ref="GVA38:GVB38"/>
    <mergeCell ref="GVC38:GVD38"/>
    <mergeCell ref="GVF38:GVG38"/>
    <mergeCell ref="GVJ38:GVK38"/>
    <mergeCell ref="GVL38:GVM38"/>
    <mergeCell ref="GVO38:GVP38"/>
    <mergeCell ref="GUI38:GUJ38"/>
    <mergeCell ref="GUK38:GUL38"/>
    <mergeCell ref="GUN38:GUO38"/>
    <mergeCell ref="GUR38:GUS38"/>
    <mergeCell ref="GUT38:GUU38"/>
    <mergeCell ref="GUW38:GUX38"/>
    <mergeCell ref="GTQ38:GTR38"/>
    <mergeCell ref="GTS38:GTT38"/>
    <mergeCell ref="GTV38:GTW38"/>
    <mergeCell ref="GTZ38:GUA38"/>
    <mergeCell ref="GUB38:GUC38"/>
    <mergeCell ref="GUE38:GUF38"/>
    <mergeCell ref="GSY38:GSZ38"/>
    <mergeCell ref="GTA38:GTB38"/>
    <mergeCell ref="GTD38:GTE38"/>
    <mergeCell ref="GTH38:GTI38"/>
    <mergeCell ref="GTJ38:GTK38"/>
    <mergeCell ref="GTM38:GTN38"/>
    <mergeCell ref="GSG38:GSH38"/>
    <mergeCell ref="GSI38:GSJ38"/>
    <mergeCell ref="GSL38:GSM38"/>
    <mergeCell ref="GSP38:GSQ38"/>
    <mergeCell ref="GSR38:GSS38"/>
    <mergeCell ref="GSU38:GSV38"/>
    <mergeCell ref="GRO38:GRP38"/>
    <mergeCell ref="GRQ38:GRR38"/>
    <mergeCell ref="GRT38:GRU38"/>
    <mergeCell ref="GRX38:GRY38"/>
    <mergeCell ref="GRZ38:GSA38"/>
    <mergeCell ref="GSC38:GSD38"/>
    <mergeCell ref="GQW38:GQX38"/>
    <mergeCell ref="GQY38:GQZ38"/>
    <mergeCell ref="GRB38:GRC38"/>
    <mergeCell ref="GRF38:GRG38"/>
    <mergeCell ref="GRH38:GRI38"/>
    <mergeCell ref="GRK38:GRL38"/>
    <mergeCell ref="GQE38:GQF38"/>
    <mergeCell ref="GQG38:GQH38"/>
    <mergeCell ref="GQJ38:GQK38"/>
    <mergeCell ref="GQN38:GQO38"/>
    <mergeCell ref="GQP38:GQQ38"/>
    <mergeCell ref="GQS38:GQT38"/>
    <mergeCell ref="GPM38:GPN38"/>
    <mergeCell ref="GPO38:GPP38"/>
    <mergeCell ref="GPR38:GPS38"/>
    <mergeCell ref="GPV38:GPW38"/>
    <mergeCell ref="GPX38:GPY38"/>
    <mergeCell ref="GQA38:GQB38"/>
    <mergeCell ref="GOU38:GOV38"/>
    <mergeCell ref="GOW38:GOX38"/>
    <mergeCell ref="GOZ38:GPA38"/>
    <mergeCell ref="GPD38:GPE38"/>
    <mergeCell ref="GPF38:GPG38"/>
    <mergeCell ref="GPI38:GPJ38"/>
    <mergeCell ref="GOC38:GOD38"/>
    <mergeCell ref="GOE38:GOF38"/>
    <mergeCell ref="GOH38:GOI38"/>
    <mergeCell ref="GOL38:GOM38"/>
    <mergeCell ref="GON38:GOO38"/>
    <mergeCell ref="GOQ38:GOR38"/>
    <mergeCell ref="GNK38:GNL38"/>
    <mergeCell ref="GNM38:GNN38"/>
    <mergeCell ref="GNP38:GNQ38"/>
    <mergeCell ref="GNT38:GNU38"/>
    <mergeCell ref="GNV38:GNW38"/>
    <mergeCell ref="GNY38:GNZ38"/>
    <mergeCell ref="GMS38:GMT38"/>
    <mergeCell ref="GMU38:GMV38"/>
    <mergeCell ref="GMX38:GMY38"/>
    <mergeCell ref="GNB38:GNC38"/>
    <mergeCell ref="GND38:GNE38"/>
    <mergeCell ref="GNG38:GNH38"/>
    <mergeCell ref="GMA38:GMB38"/>
    <mergeCell ref="GMC38:GMD38"/>
    <mergeCell ref="GMF38:GMG38"/>
    <mergeCell ref="GMJ38:GMK38"/>
    <mergeCell ref="GML38:GMM38"/>
    <mergeCell ref="GMO38:GMP38"/>
    <mergeCell ref="GLI38:GLJ38"/>
    <mergeCell ref="GLK38:GLL38"/>
    <mergeCell ref="GLN38:GLO38"/>
    <mergeCell ref="GLR38:GLS38"/>
    <mergeCell ref="GLT38:GLU38"/>
    <mergeCell ref="GLW38:GLX38"/>
    <mergeCell ref="GKQ38:GKR38"/>
    <mergeCell ref="GKS38:GKT38"/>
    <mergeCell ref="GKV38:GKW38"/>
    <mergeCell ref="GKZ38:GLA38"/>
    <mergeCell ref="GLB38:GLC38"/>
    <mergeCell ref="GLE38:GLF38"/>
    <mergeCell ref="GJY38:GJZ38"/>
    <mergeCell ref="GKA38:GKB38"/>
    <mergeCell ref="GKD38:GKE38"/>
    <mergeCell ref="GKH38:GKI38"/>
    <mergeCell ref="GKJ38:GKK38"/>
    <mergeCell ref="GKM38:GKN38"/>
    <mergeCell ref="GJG38:GJH38"/>
    <mergeCell ref="GJI38:GJJ38"/>
    <mergeCell ref="GJL38:GJM38"/>
    <mergeCell ref="GJP38:GJQ38"/>
    <mergeCell ref="GJR38:GJS38"/>
    <mergeCell ref="GJU38:GJV38"/>
    <mergeCell ref="GIO38:GIP38"/>
    <mergeCell ref="GIQ38:GIR38"/>
    <mergeCell ref="GIT38:GIU38"/>
    <mergeCell ref="GIX38:GIY38"/>
    <mergeCell ref="GIZ38:GJA38"/>
    <mergeCell ref="GJC38:GJD38"/>
    <mergeCell ref="GHW38:GHX38"/>
    <mergeCell ref="GHY38:GHZ38"/>
    <mergeCell ref="GIB38:GIC38"/>
    <mergeCell ref="GIF38:GIG38"/>
    <mergeCell ref="GIH38:GII38"/>
    <mergeCell ref="GIK38:GIL38"/>
    <mergeCell ref="GHE38:GHF38"/>
    <mergeCell ref="GHG38:GHH38"/>
    <mergeCell ref="GHJ38:GHK38"/>
    <mergeCell ref="GHN38:GHO38"/>
    <mergeCell ref="GHP38:GHQ38"/>
    <mergeCell ref="GHS38:GHT38"/>
    <mergeCell ref="GGM38:GGN38"/>
    <mergeCell ref="GGO38:GGP38"/>
    <mergeCell ref="GGR38:GGS38"/>
    <mergeCell ref="GGV38:GGW38"/>
    <mergeCell ref="GGX38:GGY38"/>
    <mergeCell ref="GHA38:GHB38"/>
    <mergeCell ref="GFU38:GFV38"/>
    <mergeCell ref="GFW38:GFX38"/>
    <mergeCell ref="GFZ38:GGA38"/>
    <mergeCell ref="GGD38:GGE38"/>
    <mergeCell ref="GGF38:GGG38"/>
    <mergeCell ref="GGI38:GGJ38"/>
    <mergeCell ref="GFC38:GFD38"/>
    <mergeCell ref="GFE38:GFF38"/>
    <mergeCell ref="GFH38:GFI38"/>
    <mergeCell ref="GFL38:GFM38"/>
    <mergeCell ref="GFN38:GFO38"/>
    <mergeCell ref="GFQ38:GFR38"/>
    <mergeCell ref="GEK38:GEL38"/>
    <mergeCell ref="GEM38:GEN38"/>
    <mergeCell ref="GEP38:GEQ38"/>
    <mergeCell ref="GET38:GEU38"/>
    <mergeCell ref="GEV38:GEW38"/>
    <mergeCell ref="GEY38:GEZ38"/>
    <mergeCell ref="GDS38:GDT38"/>
    <mergeCell ref="GDU38:GDV38"/>
    <mergeCell ref="GDX38:GDY38"/>
    <mergeCell ref="GEB38:GEC38"/>
    <mergeCell ref="GED38:GEE38"/>
    <mergeCell ref="GEG38:GEH38"/>
    <mergeCell ref="GDA38:GDB38"/>
    <mergeCell ref="GDC38:GDD38"/>
    <mergeCell ref="GDF38:GDG38"/>
    <mergeCell ref="GDJ38:GDK38"/>
    <mergeCell ref="GDL38:GDM38"/>
    <mergeCell ref="GDO38:GDP38"/>
    <mergeCell ref="GCI38:GCJ38"/>
    <mergeCell ref="GCK38:GCL38"/>
    <mergeCell ref="GCN38:GCO38"/>
    <mergeCell ref="GCR38:GCS38"/>
    <mergeCell ref="GCT38:GCU38"/>
    <mergeCell ref="GCW38:GCX38"/>
    <mergeCell ref="GBQ38:GBR38"/>
    <mergeCell ref="GBS38:GBT38"/>
    <mergeCell ref="GBV38:GBW38"/>
    <mergeCell ref="GBZ38:GCA38"/>
    <mergeCell ref="GCB38:GCC38"/>
    <mergeCell ref="GCE38:GCF38"/>
    <mergeCell ref="GAY38:GAZ38"/>
    <mergeCell ref="GBA38:GBB38"/>
    <mergeCell ref="GBD38:GBE38"/>
    <mergeCell ref="GBH38:GBI38"/>
    <mergeCell ref="GBJ38:GBK38"/>
    <mergeCell ref="GBM38:GBN38"/>
    <mergeCell ref="GAG38:GAH38"/>
    <mergeCell ref="GAI38:GAJ38"/>
    <mergeCell ref="GAL38:GAM38"/>
    <mergeCell ref="GAP38:GAQ38"/>
    <mergeCell ref="GAR38:GAS38"/>
    <mergeCell ref="GAU38:GAV38"/>
    <mergeCell ref="FZO38:FZP38"/>
    <mergeCell ref="FZQ38:FZR38"/>
    <mergeCell ref="FZT38:FZU38"/>
    <mergeCell ref="FZX38:FZY38"/>
    <mergeCell ref="FZZ38:GAA38"/>
    <mergeCell ref="GAC38:GAD38"/>
    <mergeCell ref="FYW38:FYX38"/>
    <mergeCell ref="FYY38:FYZ38"/>
    <mergeCell ref="FZB38:FZC38"/>
    <mergeCell ref="FZF38:FZG38"/>
    <mergeCell ref="FZH38:FZI38"/>
    <mergeCell ref="FZK38:FZL38"/>
    <mergeCell ref="FYE38:FYF38"/>
    <mergeCell ref="FYG38:FYH38"/>
    <mergeCell ref="FYJ38:FYK38"/>
    <mergeCell ref="FYN38:FYO38"/>
    <mergeCell ref="FYP38:FYQ38"/>
    <mergeCell ref="FYS38:FYT38"/>
    <mergeCell ref="FXM38:FXN38"/>
    <mergeCell ref="FXO38:FXP38"/>
    <mergeCell ref="FXR38:FXS38"/>
    <mergeCell ref="FXV38:FXW38"/>
    <mergeCell ref="FXX38:FXY38"/>
    <mergeCell ref="FYA38:FYB38"/>
    <mergeCell ref="FWU38:FWV38"/>
    <mergeCell ref="FWW38:FWX38"/>
    <mergeCell ref="FWZ38:FXA38"/>
    <mergeCell ref="FXD38:FXE38"/>
    <mergeCell ref="FXF38:FXG38"/>
    <mergeCell ref="FXI38:FXJ38"/>
    <mergeCell ref="FWC38:FWD38"/>
    <mergeCell ref="FWE38:FWF38"/>
    <mergeCell ref="FWH38:FWI38"/>
    <mergeCell ref="FWL38:FWM38"/>
    <mergeCell ref="FWN38:FWO38"/>
    <mergeCell ref="FWQ38:FWR38"/>
    <mergeCell ref="FVK38:FVL38"/>
    <mergeCell ref="FVM38:FVN38"/>
    <mergeCell ref="FVP38:FVQ38"/>
    <mergeCell ref="FVT38:FVU38"/>
    <mergeCell ref="FVV38:FVW38"/>
    <mergeCell ref="FVY38:FVZ38"/>
    <mergeCell ref="FUS38:FUT38"/>
    <mergeCell ref="FUU38:FUV38"/>
    <mergeCell ref="FUX38:FUY38"/>
    <mergeCell ref="FVB38:FVC38"/>
    <mergeCell ref="FVD38:FVE38"/>
    <mergeCell ref="FVG38:FVH38"/>
    <mergeCell ref="FUA38:FUB38"/>
    <mergeCell ref="FUC38:FUD38"/>
    <mergeCell ref="FUF38:FUG38"/>
    <mergeCell ref="FUJ38:FUK38"/>
    <mergeCell ref="FUL38:FUM38"/>
    <mergeCell ref="FUO38:FUP38"/>
    <mergeCell ref="FTI38:FTJ38"/>
    <mergeCell ref="FTK38:FTL38"/>
    <mergeCell ref="FTN38:FTO38"/>
    <mergeCell ref="FTR38:FTS38"/>
    <mergeCell ref="FTT38:FTU38"/>
    <mergeCell ref="FTW38:FTX38"/>
    <mergeCell ref="FSQ38:FSR38"/>
    <mergeCell ref="FSS38:FST38"/>
    <mergeCell ref="FSV38:FSW38"/>
    <mergeCell ref="FSZ38:FTA38"/>
    <mergeCell ref="FTB38:FTC38"/>
    <mergeCell ref="FTE38:FTF38"/>
    <mergeCell ref="FRY38:FRZ38"/>
    <mergeCell ref="FSA38:FSB38"/>
    <mergeCell ref="FSD38:FSE38"/>
    <mergeCell ref="FSH38:FSI38"/>
    <mergeCell ref="FSJ38:FSK38"/>
    <mergeCell ref="FSM38:FSN38"/>
    <mergeCell ref="FRG38:FRH38"/>
    <mergeCell ref="FRI38:FRJ38"/>
    <mergeCell ref="FRL38:FRM38"/>
    <mergeCell ref="FRP38:FRQ38"/>
    <mergeCell ref="FRR38:FRS38"/>
    <mergeCell ref="FRU38:FRV38"/>
    <mergeCell ref="FQO38:FQP38"/>
    <mergeCell ref="FQQ38:FQR38"/>
    <mergeCell ref="FQT38:FQU38"/>
    <mergeCell ref="FQX38:FQY38"/>
    <mergeCell ref="FQZ38:FRA38"/>
    <mergeCell ref="FRC38:FRD38"/>
    <mergeCell ref="FPW38:FPX38"/>
    <mergeCell ref="FPY38:FPZ38"/>
    <mergeCell ref="FQB38:FQC38"/>
    <mergeCell ref="FQF38:FQG38"/>
    <mergeCell ref="FQH38:FQI38"/>
    <mergeCell ref="FQK38:FQL38"/>
    <mergeCell ref="FPE38:FPF38"/>
    <mergeCell ref="FPG38:FPH38"/>
    <mergeCell ref="FPJ38:FPK38"/>
    <mergeCell ref="FPN38:FPO38"/>
    <mergeCell ref="FPP38:FPQ38"/>
    <mergeCell ref="FPS38:FPT38"/>
    <mergeCell ref="FOM38:FON38"/>
    <mergeCell ref="FOO38:FOP38"/>
    <mergeCell ref="FOR38:FOS38"/>
    <mergeCell ref="FOV38:FOW38"/>
    <mergeCell ref="FOX38:FOY38"/>
    <mergeCell ref="FPA38:FPB38"/>
    <mergeCell ref="FNU38:FNV38"/>
    <mergeCell ref="FNW38:FNX38"/>
    <mergeCell ref="FNZ38:FOA38"/>
    <mergeCell ref="FOD38:FOE38"/>
    <mergeCell ref="FOF38:FOG38"/>
    <mergeCell ref="FOI38:FOJ38"/>
    <mergeCell ref="FNC38:FND38"/>
    <mergeCell ref="FNE38:FNF38"/>
    <mergeCell ref="FNH38:FNI38"/>
    <mergeCell ref="FNL38:FNM38"/>
    <mergeCell ref="FNN38:FNO38"/>
    <mergeCell ref="FNQ38:FNR38"/>
    <mergeCell ref="FMK38:FML38"/>
    <mergeCell ref="FMM38:FMN38"/>
    <mergeCell ref="FMP38:FMQ38"/>
    <mergeCell ref="FMT38:FMU38"/>
    <mergeCell ref="FMV38:FMW38"/>
    <mergeCell ref="FMY38:FMZ38"/>
    <mergeCell ref="FLS38:FLT38"/>
    <mergeCell ref="FLU38:FLV38"/>
    <mergeCell ref="FLX38:FLY38"/>
    <mergeCell ref="FMB38:FMC38"/>
    <mergeCell ref="FMD38:FME38"/>
    <mergeCell ref="FMG38:FMH38"/>
    <mergeCell ref="FLA38:FLB38"/>
    <mergeCell ref="FLC38:FLD38"/>
    <mergeCell ref="FLF38:FLG38"/>
    <mergeCell ref="FLJ38:FLK38"/>
    <mergeCell ref="FLL38:FLM38"/>
    <mergeCell ref="FLO38:FLP38"/>
    <mergeCell ref="FKI38:FKJ38"/>
    <mergeCell ref="FKK38:FKL38"/>
    <mergeCell ref="FKN38:FKO38"/>
    <mergeCell ref="FKR38:FKS38"/>
    <mergeCell ref="FKT38:FKU38"/>
    <mergeCell ref="FKW38:FKX38"/>
    <mergeCell ref="FJQ38:FJR38"/>
    <mergeCell ref="FJS38:FJT38"/>
    <mergeCell ref="FJV38:FJW38"/>
    <mergeCell ref="FJZ38:FKA38"/>
    <mergeCell ref="FKB38:FKC38"/>
    <mergeCell ref="FKE38:FKF38"/>
    <mergeCell ref="FIY38:FIZ38"/>
    <mergeCell ref="FJA38:FJB38"/>
    <mergeCell ref="FJD38:FJE38"/>
    <mergeCell ref="FJH38:FJI38"/>
    <mergeCell ref="FJJ38:FJK38"/>
    <mergeCell ref="FJM38:FJN38"/>
    <mergeCell ref="FIG38:FIH38"/>
    <mergeCell ref="FII38:FIJ38"/>
    <mergeCell ref="FIL38:FIM38"/>
    <mergeCell ref="FIP38:FIQ38"/>
    <mergeCell ref="FIR38:FIS38"/>
    <mergeCell ref="FIU38:FIV38"/>
    <mergeCell ref="FHO38:FHP38"/>
    <mergeCell ref="FHQ38:FHR38"/>
    <mergeCell ref="FHT38:FHU38"/>
    <mergeCell ref="FHX38:FHY38"/>
    <mergeCell ref="FHZ38:FIA38"/>
    <mergeCell ref="FIC38:FID38"/>
    <mergeCell ref="FGW38:FGX38"/>
    <mergeCell ref="FGY38:FGZ38"/>
    <mergeCell ref="FHB38:FHC38"/>
    <mergeCell ref="FHF38:FHG38"/>
    <mergeCell ref="FHH38:FHI38"/>
    <mergeCell ref="FHK38:FHL38"/>
    <mergeCell ref="FGE38:FGF38"/>
    <mergeCell ref="FGG38:FGH38"/>
    <mergeCell ref="FGJ38:FGK38"/>
    <mergeCell ref="FGN38:FGO38"/>
    <mergeCell ref="FGP38:FGQ38"/>
    <mergeCell ref="FGS38:FGT38"/>
    <mergeCell ref="FFM38:FFN38"/>
    <mergeCell ref="FFO38:FFP38"/>
    <mergeCell ref="FFR38:FFS38"/>
    <mergeCell ref="FFV38:FFW38"/>
    <mergeCell ref="FFX38:FFY38"/>
    <mergeCell ref="FGA38:FGB38"/>
    <mergeCell ref="FEU38:FEV38"/>
    <mergeCell ref="FEW38:FEX38"/>
    <mergeCell ref="FEZ38:FFA38"/>
    <mergeCell ref="FFD38:FFE38"/>
    <mergeCell ref="FFF38:FFG38"/>
    <mergeCell ref="FFI38:FFJ38"/>
    <mergeCell ref="FEC38:FED38"/>
    <mergeCell ref="FEE38:FEF38"/>
    <mergeCell ref="FEH38:FEI38"/>
    <mergeCell ref="FEL38:FEM38"/>
    <mergeCell ref="FEN38:FEO38"/>
    <mergeCell ref="FEQ38:FER38"/>
    <mergeCell ref="FDK38:FDL38"/>
    <mergeCell ref="FDM38:FDN38"/>
    <mergeCell ref="FDP38:FDQ38"/>
    <mergeCell ref="FDT38:FDU38"/>
    <mergeCell ref="FDV38:FDW38"/>
    <mergeCell ref="FDY38:FDZ38"/>
    <mergeCell ref="FCS38:FCT38"/>
    <mergeCell ref="FCU38:FCV38"/>
    <mergeCell ref="FCX38:FCY38"/>
    <mergeCell ref="FDB38:FDC38"/>
    <mergeCell ref="FDD38:FDE38"/>
    <mergeCell ref="FDG38:FDH38"/>
    <mergeCell ref="FCA38:FCB38"/>
    <mergeCell ref="FCC38:FCD38"/>
    <mergeCell ref="FCF38:FCG38"/>
    <mergeCell ref="FCJ38:FCK38"/>
    <mergeCell ref="FCL38:FCM38"/>
    <mergeCell ref="FCO38:FCP38"/>
    <mergeCell ref="FBI38:FBJ38"/>
    <mergeCell ref="FBK38:FBL38"/>
    <mergeCell ref="FBN38:FBO38"/>
    <mergeCell ref="FBR38:FBS38"/>
    <mergeCell ref="FBT38:FBU38"/>
    <mergeCell ref="FBW38:FBX38"/>
    <mergeCell ref="FAQ38:FAR38"/>
    <mergeCell ref="FAS38:FAT38"/>
    <mergeCell ref="FAV38:FAW38"/>
    <mergeCell ref="FAZ38:FBA38"/>
    <mergeCell ref="FBB38:FBC38"/>
    <mergeCell ref="FBE38:FBF38"/>
    <mergeCell ref="EZY38:EZZ38"/>
    <mergeCell ref="FAA38:FAB38"/>
    <mergeCell ref="FAD38:FAE38"/>
    <mergeCell ref="FAH38:FAI38"/>
    <mergeCell ref="FAJ38:FAK38"/>
    <mergeCell ref="FAM38:FAN38"/>
    <mergeCell ref="EZG38:EZH38"/>
    <mergeCell ref="EZI38:EZJ38"/>
    <mergeCell ref="EZL38:EZM38"/>
    <mergeCell ref="EZP38:EZQ38"/>
    <mergeCell ref="EZR38:EZS38"/>
    <mergeCell ref="EZU38:EZV38"/>
    <mergeCell ref="EYO38:EYP38"/>
    <mergeCell ref="EYQ38:EYR38"/>
    <mergeCell ref="EYT38:EYU38"/>
    <mergeCell ref="EYX38:EYY38"/>
    <mergeCell ref="EYZ38:EZA38"/>
    <mergeCell ref="EZC38:EZD38"/>
    <mergeCell ref="EXW38:EXX38"/>
    <mergeCell ref="EXY38:EXZ38"/>
    <mergeCell ref="EYB38:EYC38"/>
    <mergeCell ref="EYF38:EYG38"/>
    <mergeCell ref="EYH38:EYI38"/>
    <mergeCell ref="EYK38:EYL38"/>
    <mergeCell ref="EXE38:EXF38"/>
    <mergeCell ref="EXG38:EXH38"/>
    <mergeCell ref="EXJ38:EXK38"/>
    <mergeCell ref="EXN38:EXO38"/>
    <mergeCell ref="EXP38:EXQ38"/>
    <mergeCell ref="EXS38:EXT38"/>
    <mergeCell ref="EWM38:EWN38"/>
    <mergeCell ref="EWO38:EWP38"/>
    <mergeCell ref="EWR38:EWS38"/>
    <mergeCell ref="EWV38:EWW38"/>
    <mergeCell ref="EWX38:EWY38"/>
    <mergeCell ref="EXA38:EXB38"/>
    <mergeCell ref="EVU38:EVV38"/>
    <mergeCell ref="EVW38:EVX38"/>
    <mergeCell ref="EVZ38:EWA38"/>
    <mergeCell ref="EWD38:EWE38"/>
    <mergeCell ref="EWF38:EWG38"/>
    <mergeCell ref="EWI38:EWJ38"/>
    <mergeCell ref="EVC38:EVD38"/>
    <mergeCell ref="EVE38:EVF38"/>
    <mergeCell ref="EVH38:EVI38"/>
    <mergeCell ref="EVL38:EVM38"/>
    <mergeCell ref="EVN38:EVO38"/>
    <mergeCell ref="EVQ38:EVR38"/>
    <mergeCell ref="EUK38:EUL38"/>
    <mergeCell ref="EUM38:EUN38"/>
    <mergeCell ref="EUP38:EUQ38"/>
    <mergeCell ref="EUT38:EUU38"/>
    <mergeCell ref="EUV38:EUW38"/>
    <mergeCell ref="EUY38:EUZ38"/>
    <mergeCell ref="ETS38:ETT38"/>
    <mergeCell ref="ETU38:ETV38"/>
    <mergeCell ref="ETX38:ETY38"/>
    <mergeCell ref="EUB38:EUC38"/>
    <mergeCell ref="EUD38:EUE38"/>
    <mergeCell ref="EUG38:EUH38"/>
    <mergeCell ref="ETA38:ETB38"/>
    <mergeCell ref="ETC38:ETD38"/>
    <mergeCell ref="ETF38:ETG38"/>
    <mergeCell ref="ETJ38:ETK38"/>
    <mergeCell ref="ETL38:ETM38"/>
    <mergeCell ref="ETO38:ETP38"/>
    <mergeCell ref="ESI38:ESJ38"/>
    <mergeCell ref="ESK38:ESL38"/>
    <mergeCell ref="ESN38:ESO38"/>
    <mergeCell ref="ESR38:ESS38"/>
    <mergeCell ref="EST38:ESU38"/>
    <mergeCell ref="ESW38:ESX38"/>
    <mergeCell ref="ERQ38:ERR38"/>
    <mergeCell ref="ERS38:ERT38"/>
    <mergeCell ref="ERV38:ERW38"/>
    <mergeCell ref="ERZ38:ESA38"/>
    <mergeCell ref="ESB38:ESC38"/>
    <mergeCell ref="ESE38:ESF38"/>
    <mergeCell ref="EQY38:EQZ38"/>
    <mergeCell ref="ERA38:ERB38"/>
    <mergeCell ref="ERD38:ERE38"/>
    <mergeCell ref="ERH38:ERI38"/>
    <mergeCell ref="ERJ38:ERK38"/>
    <mergeCell ref="ERM38:ERN38"/>
    <mergeCell ref="EQG38:EQH38"/>
    <mergeCell ref="EQI38:EQJ38"/>
    <mergeCell ref="EQL38:EQM38"/>
    <mergeCell ref="EQP38:EQQ38"/>
    <mergeCell ref="EQR38:EQS38"/>
    <mergeCell ref="EQU38:EQV38"/>
    <mergeCell ref="EPO38:EPP38"/>
    <mergeCell ref="EPQ38:EPR38"/>
    <mergeCell ref="EPT38:EPU38"/>
    <mergeCell ref="EPX38:EPY38"/>
    <mergeCell ref="EPZ38:EQA38"/>
    <mergeCell ref="EQC38:EQD38"/>
    <mergeCell ref="EOW38:EOX38"/>
    <mergeCell ref="EOY38:EOZ38"/>
    <mergeCell ref="EPB38:EPC38"/>
    <mergeCell ref="EPF38:EPG38"/>
    <mergeCell ref="EPH38:EPI38"/>
    <mergeCell ref="EPK38:EPL38"/>
    <mergeCell ref="EOE38:EOF38"/>
    <mergeCell ref="EOG38:EOH38"/>
    <mergeCell ref="EOJ38:EOK38"/>
    <mergeCell ref="EON38:EOO38"/>
    <mergeCell ref="EOP38:EOQ38"/>
    <mergeCell ref="EOS38:EOT38"/>
    <mergeCell ref="ENM38:ENN38"/>
    <mergeCell ref="ENO38:ENP38"/>
    <mergeCell ref="ENR38:ENS38"/>
    <mergeCell ref="ENV38:ENW38"/>
    <mergeCell ref="ENX38:ENY38"/>
    <mergeCell ref="EOA38:EOB38"/>
    <mergeCell ref="EMU38:EMV38"/>
    <mergeCell ref="EMW38:EMX38"/>
    <mergeCell ref="EMZ38:ENA38"/>
    <mergeCell ref="END38:ENE38"/>
    <mergeCell ref="ENF38:ENG38"/>
    <mergeCell ref="ENI38:ENJ38"/>
    <mergeCell ref="EMC38:EMD38"/>
    <mergeCell ref="EME38:EMF38"/>
    <mergeCell ref="EMH38:EMI38"/>
    <mergeCell ref="EML38:EMM38"/>
    <mergeCell ref="EMN38:EMO38"/>
    <mergeCell ref="EMQ38:EMR38"/>
    <mergeCell ref="ELK38:ELL38"/>
    <mergeCell ref="ELM38:ELN38"/>
    <mergeCell ref="ELP38:ELQ38"/>
    <mergeCell ref="ELT38:ELU38"/>
    <mergeCell ref="ELV38:ELW38"/>
    <mergeCell ref="ELY38:ELZ38"/>
    <mergeCell ref="EKS38:EKT38"/>
    <mergeCell ref="EKU38:EKV38"/>
    <mergeCell ref="EKX38:EKY38"/>
    <mergeCell ref="ELB38:ELC38"/>
    <mergeCell ref="ELD38:ELE38"/>
    <mergeCell ref="ELG38:ELH38"/>
    <mergeCell ref="EKA38:EKB38"/>
    <mergeCell ref="EKC38:EKD38"/>
    <mergeCell ref="EKF38:EKG38"/>
    <mergeCell ref="EKJ38:EKK38"/>
    <mergeCell ref="EKL38:EKM38"/>
    <mergeCell ref="EKO38:EKP38"/>
    <mergeCell ref="EJI38:EJJ38"/>
    <mergeCell ref="EJK38:EJL38"/>
    <mergeCell ref="EJN38:EJO38"/>
    <mergeCell ref="EJR38:EJS38"/>
    <mergeCell ref="EJT38:EJU38"/>
    <mergeCell ref="EJW38:EJX38"/>
    <mergeCell ref="EIQ38:EIR38"/>
    <mergeCell ref="EIS38:EIT38"/>
    <mergeCell ref="EIV38:EIW38"/>
    <mergeCell ref="EIZ38:EJA38"/>
    <mergeCell ref="EJB38:EJC38"/>
    <mergeCell ref="EJE38:EJF38"/>
    <mergeCell ref="EHY38:EHZ38"/>
    <mergeCell ref="EIA38:EIB38"/>
    <mergeCell ref="EID38:EIE38"/>
    <mergeCell ref="EIH38:EII38"/>
    <mergeCell ref="EIJ38:EIK38"/>
    <mergeCell ref="EIM38:EIN38"/>
    <mergeCell ref="EHG38:EHH38"/>
    <mergeCell ref="EHI38:EHJ38"/>
    <mergeCell ref="EHL38:EHM38"/>
    <mergeCell ref="EHP38:EHQ38"/>
    <mergeCell ref="EHR38:EHS38"/>
    <mergeCell ref="EHU38:EHV38"/>
    <mergeCell ref="EGO38:EGP38"/>
    <mergeCell ref="EGQ38:EGR38"/>
    <mergeCell ref="EGT38:EGU38"/>
    <mergeCell ref="EGX38:EGY38"/>
    <mergeCell ref="EGZ38:EHA38"/>
    <mergeCell ref="EHC38:EHD38"/>
    <mergeCell ref="EFW38:EFX38"/>
    <mergeCell ref="EFY38:EFZ38"/>
    <mergeCell ref="EGB38:EGC38"/>
    <mergeCell ref="EGF38:EGG38"/>
    <mergeCell ref="EGH38:EGI38"/>
    <mergeCell ref="EGK38:EGL38"/>
    <mergeCell ref="EFE38:EFF38"/>
    <mergeCell ref="EFG38:EFH38"/>
    <mergeCell ref="EFJ38:EFK38"/>
    <mergeCell ref="EFN38:EFO38"/>
    <mergeCell ref="EFP38:EFQ38"/>
    <mergeCell ref="EFS38:EFT38"/>
    <mergeCell ref="EEM38:EEN38"/>
    <mergeCell ref="EEO38:EEP38"/>
    <mergeCell ref="EER38:EES38"/>
    <mergeCell ref="EEV38:EEW38"/>
    <mergeCell ref="EEX38:EEY38"/>
    <mergeCell ref="EFA38:EFB38"/>
    <mergeCell ref="EDU38:EDV38"/>
    <mergeCell ref="EDW38:EDX38"/>
    <mergeCell ref="EDZ38:EEA38"/>
    <mergeCell ref="EED38:EEE38"/>
    <mergeCell ref="EEF38:EEG38"/>
    <mergeCell ref="EEI38:EEJ38"/>
    <mergeCell ref="EDC38:EDD38"/>
    <mergeCell ref="EDE38:EDF38"/>
    <mergeCell ref="EDH38:EDI38"/>
    <mergeCell ref="EDL38:EDM38"/>
    <mergeCell ref="EDN38:EDO38"/>
    <mergeCell ref="EDQ38:EDR38"/>
    <mergeCell ref="ECK38:ECL38"/>
    <mergeCell ref="ECM38:ECN38"/>
    <mergeCell ref="ECP38:ECQ38"/>
    <mergeCell ref="ECT38:ECU38"/>
    <mergeCell ref="ECV38:ECW38"/>
    <mergeCell ref="ECY38:ECZ38"/>
    <mergeCell ref="EBS38:EBT38"/>
    <mergeCell ref="EBU38:EBV38"/>
    <mergeCell ref="EBX38:EBY38"/>
    <mergeCell ref="ECB38:ECC38"/>
    <mergeCell ref="ECD38:ECE38"/>
    <mergeCell ref="ECG38:ECH38"/>
    <mergeCell ref="EBA38:EBB38"/>
    <mergeCell ref="EBC38:EBD38"/>
    <mergeCell ref="EBF38:EBG38"/>
    <mergeCell ref="EBJ38:EBK38"/>
    <mergeCell ref="EBL38:EBM38"/>
    <mergeCell ref="EBO38:EBP38"/>
    <mergeCell ref="EAI38:EAJ38"/>
    <mergeCell ref="EAK38:EAL38"/>
    <mergeCell ref="EAN38:EAO38"/>
    <mergeCell ref="EAR38:EAS38"/>
    <mergeCell ref="EAT38:EAU38"/>
    <mergeCell ref="EAW38:EAX38"/>
    <mergeCell ref="DZQ38:DZR38"/>
    <mergeCell ref="DZS38:DZT38"/>
    <mergeCell ref="DZV38:DZW38"/>
    <mergeCell ref="DZZ38:EAA38"/>
    <mergeCell ref="EAB38:EAC38"/>
    <mergeCell ref="EAE38:EAF38"/>
    <mergeCell ref="DYY38:DYZ38"/>
    <mergeCell ref="DZA38:DZB38"/>
    <mergeCell ref="DZD38:DZE38"/>
    <mergeCell ref="DZH38:DZI38"/>
    <mergeCell ref="DZJ38:DZK38"/>
    <mergeCell ref="DZM38:DZN38"/>
    <mergeCell ref="DYG38:DYH38"/>
    <mergeCell ref="DYI38:DYJ38"/>
    <mergeCell ref="DYL38:DYM38"/>
    <mergeCell ref="DYP38:DYQ38"/>
    <mergeCell ref="DYR38:DYS38"/>
    <mergeCell ref="DYU38:DYV38"/>
    <mergeCell ref="DXO38:DXP38"/>
    <mergeCell ref="DXQ38:DXR38"/>
    <mergeCell ref="DXT38:DXU38"/>
    <mergeCell ref="DXX38:DXY38"/>
    <mergeCell ref="DXZ38:DYA38"/>
    <mergeCell ref="DYC38:DYD38"/>
    <mergeCell ref="DWW38:DWX38"/>
    <mergeCell ref="DWY38:DWZ38"/>
    <mergeCell ref="DXB38:DXC38"/>
    <mergeCell ref="DXF38:DXG38"/>
    <mergeCell ref="DXH38:DXI38"/>
    <mergeCell ref="DXK38:DXL38"/>
    <mergeCell ref="DWE38:DWF38"/>
    <mergeCell ref="DWG38:DWH38"/>
    <mergeCell ref="DWJ38:DWK38"/>
    <mergeCell ref="DWN38:DWO38"/>
    <mergeCell ref="DWP38:DWQ38"/>
    <mergeCell ref="DWS38:DWT38"/>
    <mergeCell ref="DVM38:DVN38"/>
    <mergeCell ref="DVO38:DVP38"/>
    <mergeCell ref="DVR38:DVS38"/>
    <mergeCell ref="DVV38:DVW38"/>
    <mergeCell ref="DVX38:DVY38"/>
    <mergeCell ref="DWA38:DWB38"/>
    <mergeCell ref="DUU38:DUV38"/>
    <mergeCell ref="DUW38:DUX38"/>
    <mergeCell ref="DUZ38:DVA38"/>
    <mergeCell ref="DVD38:DVE38"/>
    <mergeCell ref="DVF38:DVG38"/>
    <mergeCell ref="DVI38:DVJ38"/>
    <mergeCell ref="DUC38:DUD38"/>
    <mergeCell ref="DUE38:DUF38"/>
    <mergeCell ref="DUH38:DUI38"/>
    <mergeCell ref="DUL38:DUM38"/>
    <mergeCell ref="DUN38:DUO38"/>
    <mergeCell ref="DUQ38:DUR38"/>
    <mergeCell ref="DTK38:DTL38"/>
    <mergeCell ref="DTM38:DTN38"/>
    <mergeCell ref="DTP38:DTQ38"/>
    <mergeCell ref="DTT38:DTU38"/>
    <mergeCell ref="DTV38:DTW38"/>
    <mergeCell ref="DTY38:DTZ38"/>
    <mergeCell ref="DSS38:DST38"/>
    <mergeCell ref="DSU38:DSV38"/>
    <mergeCell ref="DSX38:DSY38"/>
    <mergeCell ref="DTB38:DTC38"/>
    <mergeCell ref="DTD38:DTE38"/>
    <mergeCell ref="DTG38:DTH38"/>
    <mergeCell ref="DSA38:DSB38"/>
    <mergeCell ref="DSC38:DSD38"/>
    <mergeCell ref="DSF38:DSG38"/>
    <mergeCell ref="DSJ38:DSK38"/>
    <mergeCell ref="DSL38:DSM38"/>
    <mergeCell ref="DSO38:DSP38"/>
    <mergeCell ref="DRI38:DRJ38"/>
    <mergeCell ref="DRK38:DRL38"/>
    <mergeCell ref="DRN38:DRO38"/>
    <mergeCell ref="DRR38:DRS38"/>
    <mergeCell ref="DRT38:DRU38"/>
    <mergeCell ref="DRW38:DRX38"/>
    <mergeCell ref="DQQ38:DQR38"/>
    <mergeCell ref="DQS38:DQT38"/>
    <mergeCell ref="DQV38:DQW38"/>
    <mergeCell ref="DQZ38:DRA38"/>
    <mergeCell ref="DRB38:DRC38"/>
    <mergeCell ref="DRE38:DRF38"/>
    <mergeCell ref="DPY38:DPZ38"/>
    <mergeCell ref="DQA38:DQB38"/>
    <mergeCell ref="DQD38:DQE38"/>
    <mergeCell ref="DQH38:DQI38"/>
    <mergeCell ref="DQJ38:DQK38"/>
    <mergeCell ref="DQM38:DQN38"/>
    <mergeCell ref="DPG38:DPH38"/>
    <mergeCell ref="DPI38:DPJ38"/>
    <mergeCell ref="DPL38:DPM38"/>
    <mergeCell ref="DPP38:DPQ38"/>
    <mergeCell ref="DPR38:DPS38"/>
    <mergeCell ref="DPU38:DPV38"/>
    <mergeCell ref="DOO38:DOP38"/>
    <mergeCell ref="DOQ38:DOR38"/>
    <mergeCell ref="DOT38:DOU38"/>
    <mergeCell ref="DOX38:DOY38"/>
    <mergeCell ref="DOZ38:DPA38"/>
    <mergeCell ref="DPC38:DPD38"/>
    <mergeCell ref="DNW38:DNX38"/>
    <mergeCell ref="DNY38:DNZ38"/>
    <mergeCell ref="DOB38:DOC38"/>
    <mergeCell ref="DOF38:DOG38"/>
    <mergeCell ref="DOH38:DOI38"/>
    <mergeCell ref="DOK38:DOL38"/>
    <mergeCell ref="DNE38:DNF38"/>
    <mergeCell ref="DNG38:DNH38"/>
    <mergeCell ref="DNJ38:DNK38"/>
    <mergeCell ref="DNN38:DNO38"/>
    <mergeCell ref="DNP38:DNQ38"/>
    <mergeCell ref="DNS38:DNT38"/>
    <mergeCell ref="DMM38:DMN38"/>
    <mergeCell ref="DMO38:DMP38"/>
    <mergeCell ref="DMR38:DMS38"/>
    <mergeCell ref="DMV38:DMW38"/>
    <mergeCell ref="DMX38:DMY38"/>
    <mergeCell ref="DNA38:DNB38"/>
    <mergeCell ref="DLU38:DLV38"/>
    <mergeCell ref="DLW38:DLX38"/>
    <mergeCell ref="DLZ38:DMA38"/>
    <mergeCell ref="DMD38:DME38"/>
    <mergeCell ref="DMF38:DMG38"/>
    <mergeCell ref="DMI38:DMJ38"/>
    <mergeCell ref="DLC38:DLD38"/>
    <mergeCell ref="DLE38:DLF38"/>
    <mergeCell ref="DLH38:DLI38"/>
    <mergeCell ref="DLL38:DLM38"/>
    <mergeCell ref="DLN38:DLO38"/>
    <mergeCell ref="DLQ38:DLR38"/>
    <mergeCell ref="DKK38:DKL38"/>
    <mergeCell ref="DKM38:DKN38"/>
    <mergeCell ref="DKP38:DKQ38"/>
    <mergeCell ref="DKT38:DKU38"/>
    <mergeCell ref="DKV38:DKW38"/>
    <mergeCell ref="DKY38:DKZ38"/>
    <mergeCell ref="DJS38:DJT38"/>
    <mergeCell ref="DJU38:DJV38"/>
    <mergeCell ref="DJX38:DJY38"/>
    <mergeCell ref="DKB38:DKC38"/>
    <mergeCell ref="DKD38:DKE38"/>
    <mergeCell ref="DKG38:DKH38"/>
    <mergeCell ref="DJA38:DJB38"/>
    <mergeCell ref="DJC38:DJD38"/>
    <mergeCell ref="DJF38:DJG38"/>
    <mergeCell ref="DJJ38:DJK38"/>
    <mergeCell ref="DJL38:DJM38"/>
    <mergeCell ref="DJO38:DJP38"/>
    <mergeCell ref="DII38:DIJ38"/>
    <mergeCell ref="DIK38:DIL38"/>
    <mergeCell ref="DIN38:DIO38"/>
    <mergeCell ref="DIR38:DIS38"/>
    <mergeCell ref="DIT38:DIU38"/>
    <mergeCell ref="DIW38:DIX38"/>
    <mergeCell ref="DHQ38:DHR38"/>
    <mergeCell ref="DHS38:DHT38"/>
    <mergeCell ref="DHV38:DHW38"/>
    <mergeCell ref="DHZ38:DIA38"/>
    <mergeCell ref="DIB38:DIC38"/>
    <mergeCell ref="DIE38:DIF38"/>
    <mergeCell ref="DGY38:DGZ38"/>
    <mergeCell ref="DHA38:DHB38"/>
    <mergeCell ref="DHD38:DHE38"/>
    <mergeCell ref="DHH38:DHI38"/>
    <mergeCell ref="DHJ38:DHK38"/>
    <mergeCell ref="DHM38:DHN38"/>
    <mergeCell ref="DGG38:DGH38"/>
    <mergeCell ref="DGI38:DGJ38"/>
    <mergeCell ref="DGL38:DGM38"/>
    <mergeCell ref="DGP38:DGQ38"/>
    <mergeCell ref="DGR38:DGS38"/>
    <mergeCell ref="DGU38:DGV38"/>
    <mergeCell ref="DFO38:DFP38"/>
    <mergeCell ref="DFQ38:DFR38"/>
    <mergeCell ref="DFT38:DFU38"/>
    <mergeCell ref="DFX38:DFY38"/>
    <mergeCell ref="DFZ38:DGA38"/>
    <mergeCell ref="DGC38:DGD38"/>
    <mergeCell ref="DEW38:DEX38"/>
    <mergeCell ref="DEY38:DEZ38"/>
    <mergeCell ref="DFB38:DFC38"/>
    <mergeCell ref="DFF38:DFG38"/>
    <mergeCell ref="DFH38:DFI38"/>
    <mergeCell ref="DFK38:DFL38"/>
    <mergeCell ref="DEE38:DEF38"/>
    <mergeCell ref="DEG38:DEH38"/>
    <mergeCell ref="DEJ38:DEK38"/>
    <mergeCell ref="DEN38:DEO38"/>
    <mergeCell ref="DEP38:DEQ38"/>
    <mergeCell ref="DES38:DET38"/>
    <mergeCell ref="DDM38:DDN38"/>
    <mergeCell ref="DDO38:DDP38"/>
    <mergeCell ref="DDR38:DDS38"/>
    <mergeCell ref="DDV38:DDW38"/>
    <mergeCell ref="DDX38:DDY38"/>
    <mergeCell ref="DEA38:DEB38"/>
    <mergeCell ref="DCU38:DCV38"/>
    <mergeCell ref="DCW38:DCX38"/>
    <mergeCell ref="DCZ38:DDA38"/>
    <mergeCell ref="DDD38:DDE38"/>
    <mergeCell ref="DDF38:DDG38"/>
    <mergeCell ref="DDI38:DDJ38"/>
    <mergeCell ref="DCC38:DCD38"/>
    <mergeCell ref="DCE38:DCF38"/>
    <mergeCell ref="DCH38:DCI38"/>
    <mergeCell ref="DCL38:DCM38"/>
    <mergeCell ref="DCN38:DCO38"/>
    <mergeCell ref="DCQ38:DCR38"/>
    <mergeCell ref="DBK38:DBL38"/>
    <mergeCell ref="DBM38:DBN38"/>
    <mergeCell ref="DBP38:DBQ38"/>
    <mergeCell ref="DBT38:DBU38"/>
    <mergeCell ref="DBV38:DBW38"/>
    <mergeCell ref="DBY38:DBZ38"/>
    <mergeCell ref="DAS38:DAT38"/>
    <mergeCell ref="DAU38:DAV38"/>
    <mergeCell ref="DAX38:DAY38"/>
    <mergeCell ref="DBB38:DBC38"/>
    <mergeCell ref="DBD38:DBE38"/>
    <mergeCell ref="DBG38:DBH38"/>
    <mergeCell ref="DAA38:DAB38"/>
    <mergeCell ref="DAC38:DAD38"/>
    <mergeCell ref="DAF38:DAG38"/>
    <mergeCell ref="DAJ38:DAK38"/>
    <mergeCell ref="DAL38:DAM38"/>
    <mergeCell ref="DAO38:DAP38"/>
    <mergeCell ref="CZI38:CZJ38"/>
    <mergeCell ref="CZK38:CZL38"/>
    <mergeCell ref="CZN38:CZO38"/>
    <mergeCell ref="CZR38:CZS38"/>
    <mergeCell ref="CZT38:CZU38"/>
    <mergeCell ref="CZW38:CZX38"/>
    <mergeCell ref="CYQ38:CYR38"/>
    <mergeCell ref="CYS38:CYT38"/>
    <mergeCell ref="CYV38:CYW38"/>
    <mergeCell ref="CYZ38:CZA38"/>
    <mergeCell ref="CZB38:CZC38"/>
    <mergeCell ref="CZE38:CZF38"/>
    <mergeCell ref="CXY38:CXZ38"/>
    <mergeCell ref="CYA38:CYB38"/>
    <mergeCell ref="CYD38:CYE38"/>
    <mergeCell ref="CYH38:CYI38"/>
    <mergeCell ref="CYJ38:CYK38"/>
    <mergeCell ref="CYM38:CYN38"/>
    <mergeCell ref="CXG38:CXH38"/>
    <mergeCell ref="CXI38:CXJ38"/>
    <mergeCell ref="CXL38:CXM38"/>
    <mergeCell ref="CXP38:CXQ38"/>
    <mergeCell ref="CXR38:CXS38"/>
    <mergeCell ref="CXU38:CXV38"/>
    <mergeCell ref="CWO38:CWP38"/>
    <mergeCell ref="CWQ38:CWR38"/>
    <mergeCell ref="CWT38:CWU38"/>
    <mergeCell ref="CWX38:CWY38"/>
    <mergeCell ref="CWZ38:CXA38"/>
    <mergeCell ref="CXC38:CXD38"/>
    <mergeCell ref="CVW38:CVX38"/>
    <mergeCell ref="CVY38:CVZ38"/>
    <mergeCell ref="CWB38:CWC38"/>
    <mergeCell ref="CWF38:CWG38"/>
    <mergeCell ref="CWH38:CWI38"/>
    <mergeCell ref="CWK38:CWL38"/>
    <mergeCell ref="CVE38:CVF38"/>
    <mergeCell ref="CVG38:CVH38"/>
    <mergeCell ref="CVJ38:CVK38"/>
    <mergeCell ref="CVN38:CVO38"/>
    <mergeCell ref="CVP38:CVQ38"/>
    <mergeCell ref="CVS38:CVT38"/>
    <mergeCell ref="CUM38:CUN38"/>
    <mergeCell ref="CUO38:CUP38"/>
    <mergeCell ref="CUR38:CUS38"/>
    <mergeCell ref="CUV38:CUW38"/>
    <mergeCell ref="CUX38:CUY38"/>
    <mergeCell ref="CVA38:CVB38"/>
    <mergeCell ref="CTU38:CTV38"/>
    <mergeCell ref="CTW38:CTX38"/>
    <mergeCell ref="CTZ38:CUA38"/>
    <mergeCell ref="CUD38:CUE38"/>
    <mergeCell ref="CUF38:CUG38"/>
    <mergeCell ref="CUI38:CUJ38"/>
    <mergeCell ref="CTC38:CTD38"/>
    <mergeCell ref="CTE38:CTF38"/>
    <mergeCell ref="CTH38:CTI38"/>
    <mergeCell ref="CTL38:CTM38"/>
    <mergeCell ref="CTN38:CTO38"/>
    <mergeCell ref="CTQ38:CTR38"/>
    <mergeCell ref="CSK38:CSL38"/>
    <mergeCell ref="CSM38:CSN38"/>
    <mergeCell ref="CSP38:CSQ38"/>
    <mergeCell ref="CST38:CSU38"/>
    <mergeCell ref="CSV38:CSW38"/>
    <mergeCell ref="CSY38:CSZ38"/>
    <mergeCell ref="CRS38:CRT38"/>
    <mergeCell ref="CRU38:CRV38"/>
    <mergeCell ref="CRX38:CRY38"/>
    <mergeCell ref="CSB38:CSC38"/>
    <mergeCell ref="CSD38:CSE38"/>
    <mergeCell ref="CSG38:CSH38"/>
    <mergeCell ref="CRA38:CRB38"/>
    <mergeCell ref="CRC38:CRD38"/>
    <mergeCell ref="CRF38:CRG38"/>
    <mergeCell ref="CRJ38:CRK38"/>
    <mergeCell ref="CRL38:CRM38"/>
    <mergeCell ref="CRO38:CRP38"/>
    <mergeCell ref="CQI38:CQJ38"/>
    <mergeCell ref="CQK38:CQL38"/>
    <mergeCell ref="CQN38:CQO38"/>
    <mergeCell ref="CQR38:CQS38"/>
    <mergeCell ref="CQT38:CQU38"/>
    <mergeCell ref="CQW38:CQX38"/>
    <mergeCell ref="CPQ38:CPR38"/>
    <mergeCell ref="CPS38:CPT38"/>
    <mergeCell ref="CPV38:CPW38"/>
    <mergeCell ref="CPZ38:CQA38"/>
    <mergeCell ref="CQB38:CQC38"/>
    <mergeCell ref="CQE38:CQF38"/>
    <mergeCell ref="COY38:COZ38"/>
    <mergeCell ref="CPA38:CPB38"/>
    <mergeCell ref="CPD38:CPE38"/>
    <mergeCell ref="CPH38:CPI38"/>
    <mergeCell ref="CPJ38:CPK38"/>
    <mergeCell ref="CPM38:CPN38"/>
    <mergeCell ref="COG38:COH38"/>
    <mergeCell ref="COI38:COJ38"/>
    <mergeCell ref="COL38:COM38"/>
    <mergeCell ref="COP38:COQ38"/>
    <mergeCell ref="COR38:COS38"/>
    <mergeCell ref="COU38:COV38"/>
    <mergeCell ref="CNO38:CNP38"/>
    <mergeCell ref="CNQ38:CNR38"/>
    <mergeCell ref="CNT38:CNU38"/>
    <mergeCell ref="CNX38:CNY38"/>
    <mergeCell ref="CNZ38:COA38"/>
    <mergeCell ref="COC38:COD38"/>
    <mergeCell ref="CMW38:CMX38"/>
    <mergeCell ref="CMY38:CMZ38"/>
    <mergeCell ref="CNB38:CNC38"/>
    <mergeCell ref="CNF38:CNG38"/>
    <mergeCell ref="CNH38:CNI38"/>
    <mergeCell ref="CNK38:CNL38"/>
    <mergeCell ref="CME38:CMF38"/>
    <mergeCell ref="CMG38:CMH38"/>
    <mergeCell ref="CMJ38:CMK38"/>
    <mergeCell ref="CMN38:CMO38"/>
    <mergeCell ref="CMP38:CMQ38"/>
    <mergeCell ref="CMS38:CMT38"/>
    <mergeCell ref="CLM38:CLN38"/>
    <mergeCell ref="CLO38:CLP38"/>
    <mergeCell ref="CLR38:CLS38"/>
    <mergeCell ref="CLV38:CLW38"/>
    <mergeCell ref="CLX38:CLY38"/>
    <mergeCell ref="CMA38:CMB38"/>
    <mergeCell ref="CKU38:CKV38"/>
    <mergeCell ref="CKW38:CKX38"/>
    <mergeCell ref="CKZ38:CLA38"/>
    <mergeCell ref="CLD38:CLE38"/>
    <mergeCell ref="CLF38:CLG38"/>
    <mergeCell ref="CLI38:CLJ38"/>
    <mergeCell ref="CKC38:CKD38"/>
    <mergeCell ref="CKE38:CKF38"/>
    <mergeCell ref="CKH38:CKI38"/>
    <mergeCell ref="CKL38:CKM38"/>
    <mergeCell ref="CKN38:CKO38"/>
    <mergeCell ref="CKQ38:CKR38"/>
    <mergeCell ref="CJK38:CJL38"/>
    <mergeCell ref="CJM38:CJN38"/>
    <mergeCell ref="CJP38:CJQ38"/>
    <mergeCell ref="CJT38:CJU38"/>
    <mergeCell ref="CJV38:CJW38"/>
    <mergeCell ref="CJY38:CJZ38"/>
    <mergeCell ref="CIS38:CIT38"/>
    <mergeCell ref="CIU38:CIV38"/>
    <mergeCell ref="CIX38:CIY38"/>
    <mergeCell ref="CJB38:CJC38"/>
    <mergeCell ref="CJD38:CJE38"/>
    <mergeCell ref="CJG38:CJH38"/>
    <mergeCell ref="CIA38:CIB38"/>
    <mergeCell ref="CIC38:CID38"/>
    <mergeCell ref="CIF38:CIG38"/>
    <mergeCell ref="CIJ38:CIK38"/>
    <mergeCell ref="CIL38:CIM38"/>
    <mergeCell ref="CIO38:CIP38"/>
    <mergeCell ref="CHI38:CHJ38"/>
    <mergeCell ref="CHK38:CHL38"/>
    <mergeCell ref="CHN38:CHO38"/>
    <mergeCell ref="CHR38:CHS38"/>
    <mergeCell ref="CHT38:CHU38"/>
    <mergeCell ref="CHW38:CHX38"/>
    <mergeCell ref="CGQ38:CGR38"/>
    <mergeCell ref="CGS38:CGT38"/>
    <mergeCell ref="CGV38:CGW38"/>
    <mergeCell ref="CGZ38:CHA38"/>
    <mergeCell ref="CHB38:CHC38"/>
    <mergeCell ref="CHE38:CHF38"/>
    <mergeCell ref="CFY38:CFZ38"/>
    <mergeCell ref="CGA38:CGB38"/>
    <mergeCell ref="CGD38:CGE38"/>
    <mergeCell ref="CGH38:CGI38"/>
    <mergeCell ref="CGJ38:CGK38"/>
    <mergeCell ref="CGM38:CGN38"/>
    <mergeCell ref="CFG38:CFH38"/>
    <mergeCell ref="CFI38:CFJ38"/>
    <mergeCell ref="CFL38:CFM38"/>
    <mergeCell ref="CFP38:CFQ38"/>
    <mergeCell ref="CFR38:CFS38"/>
    <mergeCell ref="CFU38:CFV38"/>
    <mergeCell ref="CEO38:CEP38"/>
    <mergeCell ref="CEQ38:CER38"/>
    <mergeCell ref="CET38:CEU38"/>
    <mergeCell ref="CEX38:CEY38"/>
    <mergeCell ref="CEZ38:CFA38"/>
    <mergeCell ref="CFC38:CFD38"/>
    <mergeCell ref="CDW38:CDX38"/>
    <mergeCell ref="CDY38:CDZ38"/>
    <mergeCell ref="CEB38:CEC38"/>
    <mergeCell ref="CEF38:CEG38"/>
    <mergeCell ref="CEH38:CEI38"/>
    <mergeCell ref="CEK38:CEL38"/>
    <mergeCell ref="CDE38:CDF38"/>
    <mergeCell ref="CDG38:CDH38"/>
    <mergeCell ref="CDJ38:CDK38"/>
    <mergeCell ref="CDN38:CDO38"/>
    <mergeCell ref="CDP38:CDQ38"/>
    <mergeCell ref="CDS38:CDT38"/>
    <mergeCell ref="CCM38:CCN38"/>
    <mergeCell ref="CCO38:CCP38"/>
    <mergeCell ref="CCR38:CCS38"/>
    <mergeCell ref="CCV38:CCW38"/>
    <mergeCell ref="CCX38:CCY38"/>
    <mergeCell ref="CDA38:CDB38"/>
    <mergeCell ref="CBU38:CBV38"/>
    <mergeCell ref="CBW38:CBX38"/>
    <mergeCell ref="CBZ38:CCA38"/>
    <mergeCell ref="CCD38:CCE38"/>
    <mergeCell ref="CCF38:CCG38"/>
    <mergeCell ref="CCI38:CCJ38"/>
    <mergeCell ref="CBC38:CBD38"/>
    <mergeCell ref="CBE38:CBF38"/>
    <mergeCell ref="CBH38:CBI38"/>
    <mergeCell ref="CBL38:CBM38"/>
    <mergeCell ref="CBN38:CBO38"/>
    <mergeCell ref="CBQ38:CBR38"/>
    <mergeCell ref="CAK38:CAL38"/>
    <mergeCell ref="CAM38:CAN38"/>
    <mergeCell ref="CAP38:CAQ38"/>
    <mergeCell ref="CAT38:CAU38"/>
    <mergeCell ref="CAV38:CAW38"/>
    <mergeCell ref="CAY38:CAZ38"/>
    <mergeCell ref="BZS38:BZT38"/>
    <mergeCell ref="BZU38:BZV38"/>
    <mergeCell ref="BZX38:BZY38"/>
    <mergeCell ref="CAB38:CAC38"/>
    <mergeCell ref="CAD38:CAE38"/>
    <mergeCell ref="CAG38:CAH38"/>
    <mergeCell ref="BZA38:BZB38"/>
    <mergeCell ref="BZC38:BZD38"/>
    <mergeCell ref="BZF38:BZG38"/>
    <mergeCell ref="BZJ38:BZK38"/>
    <mergeCell ref="BZL38:BZM38"/>
    <mergeCell ref="BZO38:BZP38"/>
    <mergeCell ref="BYI38:BYJ38"/>
    <mergeCell ref="BYK38:BYL38"/>
    <mergeCell ref="BYN38:BYO38"/>
    <mergeCell ref="BYR38:BYS38"/>
    <mergeCell ref="BYT38:BYU38"/>
    <mergeCell ref="BYW38:BYX38"/>
    <mergeCell ref="BXQ38:BXR38"/>
    <mergeCell ref="BXS38:BXT38"/>
    <mergeCell ref="BXV38:BXW38"/>
    <mergeCell ref="BXZ38:BYA38"/>
    <mergeCell ref="BYB38:BYC38"/>
    <mergeCell ref="BYE38:BYF38"/>
    <mergeCell ref="BWY38:BWZ38"/>
    <mergeCell ref="BXA38:BXB38"/>
    <mergeCell ref="BXD38:BXE38"/>
    <mergeCell ref="BXH38:BXI38"/>
    <mergeCell ref="BXJ38:BXK38"/>
    <mergeCell ref="BXM38:BXN38"/>
    <mergeCell ref="BWG38:BWH38"/>
    <mergeCell ref="BWI38:BWJ38"/>
    <mergeCell ref="BWL38:BWM38"/>
    <mergeCell ref="BWP38:BWQ38"/>
    <mergeCell ref="BWR38:BWS38"/>
    <mergeCell ref="BWU38:BWV38"/>
    <mergeCell ref="BVO38:BVP38"/>
    <mergeCell ref="BVQ38:BVR38"/>
    <mergeCell ref="BVT38:BVU38"/>
    <mergeCell ref="BVX38:BVY38"/>
    <mergeCell ref="BVZ38:BWA38"/>
    <mergeCell ref="BWC38:BWD38"/>
    <mergeCell ref="BUW38:BUX38"/>
    <mergeCell ref="BUY38:BUZ38"/>
    <mergeCell ref="BVB38:BVC38"/>
    <mergeCell ref="BVF38:BVG38"/>
    <mergeCell ref="BVH38:BVI38"/>
    <mergeCell ref="BVK38:BVL38"/>
    <mergeCell ref="BUE38:BUF38"/>
    <mergeCell ref="BUG38:BUH38"/>
    <mergeCell ref="BUJ38:BUK38"/>
    <mergeCell ref="BUN38:BUO38"/>
    <mergeCell ref="BUP38:BUQ38"/>
    <mergeCell ref="BUS38:BUT38"/>
    <mergeCell ref="BTM38:BTN38"/>
    <mergeCell ref="BTO38:BTP38"/>
    <mergeCell ref="BTR38:BTS38"/>
    <mergeCell ref="BTV38:BTW38"/>
    <mergeCell ref="BTX38:BTY38"/>
    <mergeCell ref="BUA38:BUB38"/>
    <mergeCell ref="BSU38:BSV38"/>
    <mergeCell ref="BSW38:BSX38"/>
    <mergeCell ref="BSZ38:BTA38"/>
    <mergeCell ref="BTD38:BTE38"/>
    <mergeCell ref="BTF38:BTG38"/>
    <mergeCell ref="BTI38:BTJ38"/>
    <mergeCell ref="BSC38:BSD38"/>
    <mergeCell ref="BSE38:BSF38"/>
    <mergeCell ref="BSH38:BSI38"/>
    <mergeCell ref="BSL38:BSM38"/>
    <mergeCell ref="BSN38:BSO38"/>
    <mergeCell ref="BSQ38:BSR38"/>
    <mergeCell ref="BRK38:BRL38"/>
    <mergeCell ref="BRM38:BRN38"/>
    <mergeCell ref="BRP38:BRQ38"/>
    <mergeCell ref="BRT38:BRU38"/>
    <mergeCell ref="BRV38:BRW38"/>
    <mergeCell ref="BRY38:BRZ38"/>
    <mergeCell ref="BQS38:BQT38"/>
    <mergeCell ref="BQU38:BQV38"/>
    <mergeCell ref="BQX38:BQY38"/>
    <mergeCell ref="BRB38:BRC38"/>
    <mergeCell ref="BRD38:BRE38"/>
    <mergeCell ref="BRG38:BRH38"/>
    <mergeCell ref="BQA38:BQB38"/>
    <mergeCell ref="BQC38:BQD38"/>
    <mergeCell ref="BQF38:BQG38"/>
    <mergeCell ref="BQJ38:BQK38"/>
    <mergeCell ref="BQL38:BQM38"/>
    <mergeCell ref="BQO38:BQP38"/>
    <mergeCell ref="BPI38:BPJ38"/>
    <mergeCell ref="BPK38:BPL38"/>
    <mergeCell ref="BPN38:BPO38"/>
    <mergeCell ref="BPR38:BPS38"/>
    <mergeCell ref="BPT38:BPU38"/>
    <mergeCell ref="BPW38:BPX38"/>
    <mergeCell ref="BOQ38:BOR38"/>
    <mergeCell ref="BOS38:BOT38"/>
    <mergeCell ref="BOV38:BOW38"/>
    <mergeCell ref="BOZ38:BPA38"/>
    <mergeCell ref="BPB38:BPC38"/>
    <mergeCell ref="BPE38:BPF38"/>
    <mergeCell ref="BNY38:BNZ38"/>
    <mergeCell ref="BOA38:BOB38"/>
    <mergeCell ref="BOD38:BOE38"/>
    <mergeCell ref="BOH38:BOI38"/>
    <mergeCell ref="BOJ38:BOK38"/>
    <mergeCell ref="BOM38:BON38"/>
    <mergeCell ref="BNG38:BNH38"/>
    <mergeCell ref="BNI38:BNJ38"/>
    <mergeCell ref="BNL38:BNM38"/>
    <mergeCell ref="BNP38:BNQ38"/>
    <mergeCell ref="BNR38:BNS38"/>
    <mergeCell ref="BNU38:BNV38"/>
    <mergeCell ref="BMO38:BMP38"/>
    <mergeCell ref="BMQ38:BMR38"/>
    <mergeCell ref="BMT38:BMU38"/>
    <mergeCell ref="BMX38:BMY38"/>
    <mergeCell ref="BMZ38:BNA38"/>
    <mergeCell ref="BNC38:BND38"/>
    <mergeCell ref="BLW38:BLX38"/>
    <mergeCell ref="BLY38:BLZ38"/>
    <mergeCell ref="BMB38:BMC38"/>
    <mergeCell ref="BMF38:BMG38"/>
    <mergeCell ref="BMH38:BMI38"/>
    <mergeCell ref="BMK38:BML38"/>
    <mergeCell ref="BLE38:BLF38"/>
    <mergeCell ref="BLG38:BLH38"/>
    <mergeCell ref="BLJ38:BLK38"/>
    <mergeCell ref="BLN38:BLO38"/>
    <mergeCell ref="BLP38:BLQ38"/>
    <mergeCell ref="BLS38:BLT38"/>
    <mergeCell ref="BKM38:BKN38"/>
    <mergeCell ref="BKO38:BKP38"/>
    <mergeCell ref="BKR38:BKS38"/>
    <mergeCell ref="BKV38:BKW38"/>
    <mergeCell ref="BKX38:BKY38"/>
    <mergeCell ref="BLA38:BLB38"/>
    <mergeCell ref="BJU38:BJV38"/>
    <mergeCell ref="BJW38:BJX38"/>
    <mergeCell ref="BJZ38:BKA38"/>
    <mergeCell ref="BKD38:BKE38"/>
    <mergeCell ref="BKF38:BKG38"/>
    <mergeCell ref="BKI38:BKJ38"/>
    <mergeCell ref="BJC38:BJD38"/>
    <mergeCell ref="BJE38:BJF38"/>
    <mergeCell ref="BJH38:BJI38"/>
    <mergeCell ref="BJL38:BJM38"/>
    <mergeCell ref="BJN38:BJO38"/>
    <mergeCell ref="BJQ38:BJR38"/>
    <mergeCell ref="BIK38:BIL38"/>
    <mergeCell ref="BIM38:BIN38"/>
    <mergeCell ref="BIP38:BIQ38"/>
    <mergeCell ref="BIT38:BIU38"/>
    <mergeCell ref="BIV38:BIW38"/>
    <mergeCell ref="BIY38:BIZ38"/>
    <mergeCell ref="BHS38:BHT38"/>
    <mergeCell ref="BHU38:BHV38"/>
    <mergeCell ref="BHX38:BHY38"/>
    <mergeCell ref="BIB38:BIC38"/>
    <mergeCell ref="BID38:BIE38"/>
    <mergeCell ref="BIG38:BIH38"/>
    <mergeCell ref="BHA38:BHB38"/>
    <mergeCell ref="BHC38:BHD38"/>
    <mergeCell ref="BHF38:BHG38"/>
    <mergeCell ref="BHJ38:BHK38"/>
    <mergeCell ref="BHL38:BHM38"/>
    <mergeCell ref="BHO38:BHP38"/>
    <mergeCell ref="BGI38:BGJ38"/>
    <mergeCell ref="BGK38:BGL38"/>
    <mergeCell ref="BGN38:BGO38"/>
    <mergeCell ref="BGR38:BGS38"/>
    <mergeCell ref="BGT38:BGU38"/>
    <mergeCell ref="BGW38:BGX38"/>
    <mergeCell ref="BFQ38:BFR38"/>
    <mergeCell ref="BFS38:BFT38"/>
    <mergeCell ref="BFV38:BFW38"/>
    <mergeCell ref="BFZ38:BGA38"/>
    <mergeCell ref="BGB38:BGC38"/>
    <mergeCell ref="BGE38:BGF38"/>
    <mergeCell ref="BEY38:BEZ38"/>
    <mergeCell ref="BFA38:BFB38"/>
    <mergeCell ref="BFD38:BFE38"/>
    <mergeCell ref="BFH38:BFI38"/>
    <mergeCell ref="BFJ38:BFK38"/>
    <mergeCell ref="BFM38:BFN38"/>
    <mergeCell ref="BEG38:BEH38"/>
    <mergeCell ref="BEI38:BEJ38"/>
    <mergeCell ref="BEL38:BEM38"/>
    <mergeCell ref="BEP38:BEQ38"/>
    <mergeCell ref="BER38:BES38"/>
    <mergeCell ref="BEU38:BEV38"/>
    <mergeCell ref="BDO38:BDP38"/>
    <mergeCell ref="BDQ38:BDR38"/>
    <mergeCell ref="BDT38:BDU38"/>
    <mergeCell ref="BDX38:BDY38"/>
    <mergeCell ref="BDZ38:BEA38"/>
    <mergeCell ref="BEC38:BED38"/>
    <mergeCell ref="BCW38:BCX38"/>
    <mergeCell ref="BCY38:BCZ38"/>
    <mergeCell ref="BDB38:BDC38"/>
    <mergeCell ref="BDF38:BDG38"/>
    <mergeCell ref="BDH38:BDI38"/>
    <mergeCell ref="BDK38:BDL38"/>
    <mergeCell ref="BCE38:BCF38"/>
    <mergeCell ref="BCG38:BCH38"/>
    <mergeCell ref="BCJ38:BCK38"/>
    <mergeCell ref="BCN38:BCO38"/>
    <mergeCell ref="BCP38:BCQ38"/>
    <mergeCell ref="BCS38:BCT38"/>
    <mergeCell ref="BBM38:BBN38"/>
    <mergeCell ref="BBO38:BBP38"/>
    <mergeCell ref="BBR38:BBS38"/>
    <mergeCell ref="BBV38:BBW38"/>
    <mergeCell ref="BBX38:BBY38"/>
    <mergeCell ref="BCA38:BCB38"/>
    <mergeCell ref="BAU38:BAV38"/>
    <mergeCell ref="BAW38:BAX38"/>
    <mergeCell ref="BAZ38:BBA38"/>
    <mergeCell ref="BBD38:BBE38"/>
    <mergeCell ref="BBF38:BBG38"/>
    <mergeCell ref="BBI38:BBJ38"/>
    <mergeCell ref="BAC38:BAD38"/>
    <mergeCell ref="BAE38:BAF38"/>
    <mergeCell ref="BAH38:BAI38"/>
    <mergeCell ref="BAL38:BAM38"/>
    <mergeCell ref="BAN38:BAO38"/>
    <mergeCell ref="BAQ38:BAR38"/>
    <mergeCell ref="AZK38:AZL38"/>
    <mergeCell ref="AZM38:AZN38"/>
    <mergeCell ref="AZP38:AZQ38"/>
    <mergeCell ref="AZT38:AZU38"/>
    <mergeCell ref="AZV38:AZW38"/>
    <mergeCell ref="AZY38:AZZ38"/>
    <mergeCell ref="AYS38:AYT38"/>
    <mergeCell ref="AYU38:AYV38"/>
    <mergeCell ref="AYX38:AYY38"/>
    <mergeCell ref="AZB38:AZC38"/>
    <mergeCell ref="AZD38:AZE38"/>
    <mergeCell ref="AZG38:AZH38"/>
    <mergeCell ref="AYA38:AYB38"/>
    <mergeCell ref="AYC38:AYD38"/>
    <mergeCell ref="AYF38:AYG38"/>
    <mergeCell ref="AYJ38:AYK38"/>
    <mergeCell ref="AYL38:AYM38"/>
    <mergeCell ref="AYO38:AYP38"/>
    <mergeCell ref="AXI38:AXJ38"/>
    <mergeCell ref="AXK38:AXL38"/>
    <mergeCell ref="AXN38:AXO38"/>
    <mergeCell ref="AXR38:AXS38"/>
    <mergeCell ref="AXT38:AXU38"/>
    <mergeCell ref="AXW38:AXX38"/>
    <mergeCell ref="AWQ38:AWR38"/>
    <mergeCell ref="AWS38:AWT38"/>
    <mergeCell ref="AWV38:AWW38"/>
    <mergeCell ref="AWZ38:AXA38"/>
    <mergeCell ref="AXB38:AXC38"/>
    <mergeCell ref="AXE38:AXF38"/>
    <mergeCell ref="AVY38:AVZ38"/>
    <mergeCell ref="AWA38:AWB38"/>
    <mergeCell ref="AWD38:AWE38"/>
    <mergeCell ref="AWH38:AWI38"/>
    <mergeCell ref="AWJ38:AWK38"/>
    <mergeCell ref="AWM38:AWN38"/>
    <mergeCell ref="AVG38:AVH38"/>
    <mergeCell ref="AVI38:AVJ38"/>
    <mergeCell ref="AVL38:AVM38"/>
    <mergeCell ref="AVP38:AVQ38"/>
    <mergeCell ref="AVR38:AVS38"/>
    <mergeCell ref="AVU38:AVV38"/>
    <mergeCell ref="AUO38:AUP38"/>
    <mergeCell ref="AUQ38:AUR38"/>
    <mergeCell ref="AUT38:AUU38"/>
    <mergeCell ref="AUX38:AUY38"/>
    <mergeCell ref="AUZ38:AVA38"/>
    <mergeCell ref="AVC38:AVD38"/>
    <mergeCell ref="ATW38:ATX38"/>
    <mergeCell ref="ATY38:ATZ38"/>
    <mergeCell ref="AUB38:AUC38"/>
    <mergeCell ref="AUF38:AUG38"/>
    <mergeCell ref="AUH38:AUI38"/>
    <mergeCell ref="AUK38:AUL38"/>
    <mergeCell ref="ATE38:ATF38"/>
    <mergeCell ref="ATG38:ATH38"/>
    <mergeCell ref="ATJ38:ATK38"/>
    <mergeCell ref="ATN38:ATO38"/>
    <mergeCell ref="ATP38:ATQ38"/>
    <mergeCell ref="ATS38:ATT38"/>
    <mergeCell ref="ASM38:ASN38"/>
    <mergeCell ref="ASO38:ASP38"/>
    <mergeCell ref="ASR38:ASS38"/>
    <mergeCell ref="ASV38:ASW38"/>
    <mergeCell ref="ASX38:ASY38"/>
    <mergeCell ref="ATA38:ATB38"/>
    <mergeCell ref="ARU38:ARV38"/>
    <mergeCell ref="ARW38:ARX38"/>
    <mergeCell ref="ARZ38:ASA38"/>
    <mergeCell ref="ASD38:ASE38"/>
    <mergeCell ref="ASF38:ASG38"/>
    <mergeCell ref="ASI38:ASJ38"/>
    <mergeCell ref="ARC38:ARD38"/>
    <mergeCell ref="ARE38:ARF38"/>
    <mergeCell ref="ARH38:ARI38"/>
    <mergeCell ref="ARL38:ARM38"/>
    <mergeCell ref="ARN38:ARO38"/>
    <mergeCell ref="ARQ38:ARR38"/>
    <mergeCell ref="AQK38:AQL38"/>
    <mergeCell ref="AQM38:AQN38"/>
    <mergeCell ref="AQP38:AQQ38"/>
    <mergeCell ref="AQT38:AQU38"/>
    <mergeCell ref="AQV38:AQW38"/>
    <mergeCell ref="AQY38:AQZ38"/>
    <mergeCell ref="APS38:APT38"/>
    <mergeCell ref="APU38:APV38"/>
    <mergeCell ref="APX38:APY38"/>
    <mergeCell ref="AQB38:AQC38"/>
    <mergeCell ref="AQD38:AQE38"/>
    <mergeCell ref="AQG38:AQH38"/>
    <mergeCell ref="APA38:APB38"/>
    <mergeCell ref="APC38:APD38"/>
    <mergeCell ref="APF38:APG38"/>
    <mergeCell ref="APJ38:APK38"/>
    <mergeCell ref="APL38:APM38"/>
    <mergeCell ref="APO38:APP38"/>
    <mergeCell ref="AOI38:AOJ38"/>
    <mergeCell ref="AOK38:AOL38"/>
    <mergeCell ref="AON38:AOO38"/>
    <mergeCell ref="AOR38:AOS38"/>
    <mergeCell ref="AOT38:AOU38"/>
    <mergeCell ref="AOW38:AOX38"/>
    <mergeCell ref="ANQ38:ANR38"/>
    <mergeCell ref="ANS38:ANT38"/>
    <mergeCell ref="ANV38:ANW38"/>
    <mergeCell ref="ANZ38:AOA38"/>
    <mergeCell ref="AOB38:AOC38"/>
    <mergeCell ref="AOE38:AOF38"/>
    <mergeCell ref="AMY38:AMZ38"/>
    <mergeCell ref="ANA38:ANB38"/>
    <mergeCell ref="AND38:ANE38"/>
    <mergeCell ref="ANH38:ANI38"/>
    <mergeCell ref="ANJ38:ANK38"/>
    <mergeCell ref="ANM38:ANN38"/>
    <mergeCell ref="AMG38:AMH38"/>
    <mergeCell ref="AMI38:AMJ38"/>
    <mergeCell ref="AML38:AMM38"/>
    <mergeCell ref="AMP38:AMQ38"/>
    <mergeCell ref="AMR38:AMS38"/>
    <mergeCell ref="AMU38:AMV38"/>
    <mergeCell ref="ALO38:ALP38"/>
    <mergeCell ref="ALQ38:ALR38"/>
    <mergeCell ref="ALT38:ALU38"/>
    <mergeCell ref="ALX38:ALY38"/>
    <mergeCell ref="ALZ38:AMA38"/>
    <mergeCell ref="AMC38:AMD38"/>
    <mergeCell ref="AKW38:AKX38"/>
    <mergeCell ref="AKY38:AKZ38"/>
    <mergeCell ref="ALB38:ALC38"/>
    <mergeCell ref="ALF38:ALG38"/>
    <mergeCell ref="ALH38:ALI38"/>
    <mergeCell ref="ALK38:ALL38"/>
    <mergeCell ref="AKE38:AKF38"/>
    <mergeCell ref="AKG38:AKH38"/>
    <mergeCell ref="AKJ38:AKK38"/>
    <mergeCell ref="AKN38:AKO38"/>
    <mergeCell ref="AKP38:AKQ38"/>
    <mergeCell ref="AKS38:AKT38"/>
    <mergeCell ref="AJM38:AJN38"/>
    <mergeCell ref="AJO38:AJP38"/>
    <mergeCell ref="AJR38:AJS38"/>
    <mergeCell ref="AJV38:AJW38"/>
    <mergeCell ref="AJX38:AJY38"/>
    <mergeCell ref="AKA38:AKB38"/>
    <mergeCell ref="AIU38:AIV38"/>
    <mergeCell ref="AIW38:AIX38"/>
    <mergeCell ref="AIZ38:AJA38"/>
    <mergeCell ref="AJD38:AJE38"/>
    <mergeCell ref="AJF38:AJG38"/>
    <mergeCell ref="AJI38:AJJ38"/>
    <mergeCell ref="AIC38:AID38"/>
    <mergeCell ref="AIE38:AIF38"/>
    <mergeCell ref="AIH38:AII38"/>
    <mergeCell ref="AIL38:AIM38"/>
    <mergeCell ref="AIN38:AIO38"/>
    <mergeCell ref="AIQ38:AIR38"/>
    <mergeCell ref="AHK38:AHL38"/>
    <mergeCell ref="AHM38:AHN38"/>
    <mergeCell ref="AHP38:AHQ38"/>
    <mergeCell ref="AHT38:AHU38"/>
    <mergeCell ref="AHV38:AHW38"/>
    <mergeCell ref="AHY38:AHZ38"/>
    <mergeCell ref="AGS38:AGT38"/>
    <mergeCell ref="AGU38:AGV38"/>
    <mergeCell ref="AGX38:AGY38"/>
    <mergeCell ref="AHB38:AHC38"/>
    <mergeCell ref="AHD38:AHE38"/>
    <mergeCell ref="AHG38:AHH38"/>
    <mergeCell ref="AGA38:AGB38"/>
    <mergeCell ref="AGC38:AGD38"/>
    <mergeCell ref="AGF38:AGG38"/>
    <mergeCell ref="AGJ38:AGK38"/>
    <mergeCell ref="AGL38:AGM38"/>
    <mergeCell ref="AGO38:AGP38"/>
    <mergeCell ref="AFI38:AFJ38"/>
    <mergeCell ref="AFK38:AFL38"/>
    <mergeCell ref="AFN38:AFO38"/>
    <mergeCell ref="AFR38:AFS38"/>
    <mergeCell ref="AFT38:AFU38"/>
    <mergeCell ref="AFW38:AFX38"/>
    <mergeCell ref="AEQ38:AER38"/>
    <mergeCell ref="AES38:AET38"/>
    <mergeCell ref="AEV38:AEW38"/>
    <mergeCell ref="AEZ38:AFA38"/>
    <mergeCell ref="AFB38:AFC38"/>
    <mergeCell ref="AFE38:AFF38"/>
    <mergeCell ref="ADY38:ADZ38"/>
    <mergeCell ref="AEA38:AEB38"/>
    <mergeCell ref="AED38:AEE38"/>
    <mergeCell ref="AEH38:AEI38"/>
    <mergeCell ref="AEJ38:AEK38"/>
    <mergeCell ref="AEM38:AEN38"/>
    <mergeCell ref="ADG38:ADH38"/>
    <mergeCell ref="ADI38:ADJ38"/>
    <mergeCell ref="ADL38:ADM38"/>
    <mergeCell ref="ADP38:ADQ38"/>
    <mergeCell ref="ADR38:ADS38"/>
    <mergeCell ref="ADU38:ADV38"/>
    <mergeCell ref="ACO38:ACP38"/>
    <mergeCell ref="ACQ38:ACR38"/>
    <mergeCell ref="ACT38:ACU38"/>
    <mergeCell ref="ACX38:ACY38"/>
    <mergeCell ref="ACZ38:ADA38"/>
    <mergeCell ref="ADC38:ADD38"/>
    <mergeCell ref="ABW38:ABX38"/>
    <mergeCell ref="ABY38:ABZ38"/>
    <mergeCell ref="ACB38:ACC38"/>
    <mergeCell ref="ACF38:ACG38"/>
    <mergeCell ref="ACH38:ACI38"/>
    <mergeCell ref="ACK38:ACL38"/>
    <mergeCell ref="ABE38:ABF38"/>
    <mergeCell ref="ABG38:ABH38"/>
    <mergeCell ref="ABJ38:ABK38"/>
    <mergeCell ref="ABN38:ABO38"/>
    <mergeCell ref="ABP38:ABQ38"/>
    <mergeCell ref="ABS38:ABT38"/>
    <mergeCell ref="AAM38:AAN38"/>
    <mergeCell ref="AAO38:AAP38"/>
    <mergeCell ref="AAR38:AAS38"/>
    <mergeCell ref="AAV38:AAW38"/>
    <mergeCell ref="AAX38:AAY38"/>
    <mergeCell ref="ABA38:ABB38"/>
    <mergeCell ref="ZU38:ZV38"/>
    <mergeCell ref="ZW38:ZX38"/>
    <mergeCell ref="ZZ38:AAA38"/>
    <mergeCell ref="AAD38:AAE38"/>
    <mergeCell ref="AAF38:AAG38"/>
    <mergeCell ref="AAI38:AAJ38"/>
    <mergeCell ref="ZC38:ZD38"/>
    <mergeCell ref="ZE38:ZF38"/>
    <mergeCell ref="ZH38:ZI38"/>
    <mergeCell ref="ZL38:ZM38"/>
    <mergeCell ref="ZN38:ZO38"/>
    <mergeCell ref="ZQ38:ZR38"/>
    <mergeCell ref="YK38:YL38"/>
    <mergeCell ref="YM38:YN38"/>
    <mergeCell ref="YP38:YQ38"/>
    <mergeCell ref="YT38:YU38"/>
    <mergeCell ref="YV38:YW38"/>
    <mergeCell ref="YY38:YZ38"/>
    <mergeCell ref="XS38:XT38"/>
    <mergeCell ref="XU38:XV38"/>
    <mergeCell ref="XX38:XY38"/>
    <mergeCell ref="YB38:YC38"/>
    <mergeCell ref="YD38:YE38"/>
    <mergeCell ref="YG38:YH38"/>
    <mergeCell ref="XA38:XB38"/>
    <mergeCell ref="XC38:XD38"/>
    <mergeCell ref="XF38:XG38"/>
    <mergeCell ref="XJ38:XK38"/>
    <mergeCell ref="XL38:XM38"/>
    <mergeCell ref="XO38:XP38"/>
    <mergeCell ref="WI38:WJ38"/>
    <mergeCell ref="WK38:WL38"/>
    <mergeCell ref="WN38:WO38"/>
    <mergeCell ref="WR38:WS38"/>
    <mergeCell ref="WT38:WU38"/>
    <mergeCell ref="WW38:WX38"/>
    <mergeCell ref="VQ38:VR38"/>
    <mergeCell ref="VS38:VT38"/>
    <mergeCell ref="VV38:VW38"/>
    <mergeCell ref="VZ38:WA38"/>
    <mergeCell ref="WB38:WC38"/>
    <mergeCell ref="WE38:WF38"/>
    <mergeCell ref="UY38:UZ38"/>
    <mergeCell ref="VA38:VB38"/>
    <mergeCell ref="VD38:VE38"/>
    <mergeCell ref="VH38:VI38"/>
    <mergeCell ref="VJ38:VK38"/>
    <mergeCell ref="VM38:VN38"/>
    <mergeCell ref="UG38:UH38"/>
    <mergeCell ref="UI38:UJ38"/>
    <mergeCell ref="UL38:UM38"/>
    <mergeCell ref="UP38:UQ38"/>
    <mergeCell ref="UR38:US38"/>
    <mergeCell ref="UU38:UV38"/>
    <mergeCell ref="TO38:TP38"/>
    <mergeCell ref="TQ38:TR38"/>
    <mergeCell ref="TT38:TU38"/>
    <mergeCell ref="TX38:TY38"/>
    <mergeCell ref="TZ38:UA38"/>
    <mergeCell ref="UC38:UD38"/>
    <mergeCell ref="SW38:SX38"/>
    <mergeCell ref="SY38:SZ38"/>
    <mergeCell ref="TB38:TC38"/>
    <mergeCell ref="TF38:TG38"/>
    <mergeCell ref="TH38:TI38"/>
    <mergeCell ref="TK38:TL38"/>
    <mergeCell ref="SE38:SF38"/>
    <mergeCell ref="SG38:SH38"/>
    <mergeCell ref="SJ38:SK38"/>
    <mergeCell ref="SN38:SO38"/>
    <mergeCell ref="SP38:SQ38"/>
    <mergeCell ref="SS38:ST38"/>
    <mergeCell ref="RM38:RN38"/>
    <mergeCell ref="RO38:RP38"/>
    <mergeCell ref="RR38:RS38"/>
    <mergeCell ref="RV38:RW38"/>
    <mergeCell ref="RX38:RY38"/>
    <mergeCell ref="SA38:SB38"/>
    <mergeCell ref="QU38:QV38"/>
    <mergeCell ref="QW38:QX38"/>
    <mergeCell ref="QZ38:RA38"/>
    <mergeCell ref="RD38:RE38"/>
    <mergeCell ref="RF38:RG38"/>
    <mergeCell ref="RI38:RJ38"/>
    <mergeCell ref="QC38:QD38"/>
    <mergeCell ref="QE38:QF38"/>
    <mergeCell ref="QH38:QI38"/>
    <mergeCell ref="QL38:QM38"/>
    <mergeCell ref="QN38:QO38"/>
    <mergeCell ref="QQ38:QR38"/>
    <mergeCell ref="PK38:PL38"/>
    <mergeCell ref="PM38:PN38"/>
    <mergeCell ref="PP38:PQ38"/>
    <mergeCell ref="PT38:PU38"/>
    <mergeCell ref="PV38:PW38"/>
    <mergeCell ref="PY38:PZ38"/>
    <mergeCell ref="OS38:OT38"/>
    <mergeCell ref="OU38:OV38"/>
    <mergeCell ref="OX38:OY38"/>
    <mergeCell ref="PB38:PC38"/>
    <mergeCell ref="PD38:PE38"/>
    <mergeCell ref="PG38:PH38"/>
    <mergeCell ref="OA38:OB38"/>
    <mergeCell ref="OC38:OD38"/>
    <mergeCell ref="OF38:OG38"/>
    <mergeCell ref="OJ38:OK38"/>
    <mergeCell ref="OL38:OM38"/>
    <mergeCell ref="OO38:OP38"/>
    <mergeCell ref="NI38:NJ38"/>
    <mergeCell ref="NK38:NL38"/>
    <mergeCell ref="NN38:NO38"/>
    <mergeCell ref="NR38:NS38"/>
    <mergeCell ref="NT38:NU38"/>
    <mergeCell ref="NW38:NX38"/>
    <mergeCell ref="MQ38:MR38"/>
    <mergeCell ref="MS38:MT38"/>
    <mergeCell ref="MV38:MW38"/>
    <mergeCell ref="MZ38:NA38"/>
    <mergeCell ref="NB38:NC38"/>
    <mergeCell ref="NE38:NF38"/>
    <mergeCell ref="LY38:LZ38"/>
    <mergeCell ref="MA38:MB38"/>
    <mergeCell ref="MD38:ME38"/>
    <mergeCell ref="MH38:MI38"/>
    <mergeCell ref="MJ38:MK38"/>
    <mergeCell ref="MM38:MN38"/>
    <mergeCell ref="LG38:LH38"/>
    <mergeCell ref="LI38:LJ38"/>
    <mergeCell ref="LL38:LM38"/>
    <mergeCell ref="LP38:LQ38"/>
    <mergeCell ref="LR38:LS38"/>
    <mergeCell ref="LU38:LV38"/>
    <mergeCell ref="KO38:KP38"/>
    <mergeCell ref="KQ38:KR38"/>
    <mergeCell ref="KT38:KU38"/>
    <mergeCell ref="KX38:KY38"/>
    <mergeCell ref="KZ38:LA38"/>
    <mergeCell ref="LC38:LD38"/>
    <mergeCell ref="JW38:JX38"/>
    <mergeCell ref="JY38:JZ38"/>
    <mergeCell ref="KB38:KC38"/>
    <mergeCell ref="KF38:KG38"/>
    <mergeCell ref="KH38:KI38"/>
    <mergeCell ref="KK38:KL38"/>
    <mergeCell ref="JE38:JF38"/>
    <mergeCell ref="JG38:JH38"/>
    <mergeCell ref="JJ38:JK38"/>
    <mergeCell ref="JN38:JO38"/>
    <mergeCell ref="JP38:JQ38"/>
    <mergeCell ref="JS38:JT38"/>
    <mergeCell ref="IM38:IN38"/>
    <mergeCell ref="IO38:IP38"/>
    <mergeCell ref="IR38:IS38"/>
    <mergeCell ref="IV38:IW38"/>
    <mergeCell ref="IX38:IY38"/>
    <mergeCell ref="JA38:JB38"/>
    <mergeCell ref="HU38:HV38"/>
    <mergeCell ref="HW38:HX38"/>
    <mergeCell ref="HZ38:IA38"/>
    <mergeCell ref="ID38:IE38"/>
    <mergeCell ref="IF38:IG38"/>
    <mergeCell ref="II38:IJ38"/>
    <mergeCell ref="HC38:HD38"/>
    <mergeCell ref="HE38:HF38"/>
    <mergeCell ref="HH38:HI38"/>
    <mergeCell ref="HL38:HM38"/>
    <mergeCell ref="HN38:HO38"/>
    <mergeCell ref="HQ38:HR38"/>
    <mergeCell ref="GK38:GL38"/>
    <mergeCell ref="GM38:GN38"/>
    <mergeCell ref="GP38:GQ38"/>
    <mergeCell ref="GT38:GU38"/>
    <mergeCell ref="GV38:GW38"/>
    <mergeCell ref="GY38:GZ38"/>
    <mergeCell ref="FS38:FT38"/>
    <mergeCell ref="FU38:FV38"/>
    <mergeCell ref="FX38:FY38"/>
    <mergeCell ref="GB38:GC38"/>
    <mergeCell ref="GD38:GE38"/>
    <mergeCell ref="GG38:GH38"/>
    <mergeCell ref="FC38:FD38"/>
    <mergeCell ref="FF38:FG38"/>
    <mergeCell ref="FJ38:FK38"/>
    <mergeCell ref="FL38:FM38"/>
    <mergeCell ref="FO38:FP38"/>
    <mergeCell ref="EI38:EJ38"/>
    <mergeCell ref="EK38:EL38"/>
    <mergeCell ref="EN38:EO38"/>
    <mergeCell ref="ER38:ES38"/>
    <mergeCell ref="ET38:EU38"/>
    <mergeCell ref="EW38:EX38"/>
    <mergeCell ref="DQ38:DR38"/>
    <mergeCell ref="DS38:DT38"/>
    <mergeCell ref="DV38:DW38"/>
    <mergeCell ref="DZ38:EA38"/>
    <mergeCell ref="EB38:EC38"/>
    <mergeCell ref="EE38:EF38"/>
    <mergeCell ref="DD38:DE38"/>
    <mergeCell ref="DH38:DI38"/>
    <mergeCell ref="DJ38:DK38"/>
    <mergeCell ref="DM38:DN38"/>
    <mergeCell ref="CG38:CH38"/>
    <mergeCell ref="CI38:CJ38"/>
    <mergeCell ref="CL38:CM38"/>
    <mergeCell ref="CP38:CQ38"/>
    <mergeCell ref="CR38:CS38"/>
    <mergeCell ref="CU38:CV38"/>
    <mergeCell ref="BO38:BP38"/>
    <mergeCell ref="BQ38:BR38"/>
    <mergeCell ref="BT38:BU38"/>
    <mergeCell ref="BX38:BY38"/>
    <mergeCell ref="BZ38:CA38"/>
    <mergeCell ref="CC38:CD38"/>
    <mergeCell ref="FA38:FB38"/>
    <mergeCell ref="BF38:BG38"/>
    <mergeCell ref="BH38:BI38"/>
    <mergeCell ref="BK38:BL38"/>
    <mergeCell ref="AE38:AF38"/>
    <mergeCell ref="AG38:AH38"/>
    <mergeCell ref="AJ38:AK38"/>
    <mergeCell ref="AN38:AO38"/>
    <mergeCell ref="AP38:AQ38"/>
    <mergeCell ref="AS38:AT38"/>
    <mergeCell ref="M38:N38"/>
    <mergeCell ref="O38:P38"/>
    <mergeCell ref="R38:S38"/>
    <mergeCell ref="V38:W38"/>
    <mergeCell ref="X38:Y38"/>
    <mergeCell ref="AA38:AB38"/>
    <mergeCell ref="CY38:CZ38"/>
    <mergeCell ref="DA38:DB38"/>
    <mergeCell ref="B37:C37"/>
    <mergeCell ref="F37:G37"/>
    <mergeCell ref="H37:I37"/>
    <mergeCell ref="B38:C38"/>
    <mergeCell ref="F38:G38"/>
    <mergeCell ref="H38:I38"/>
    <mergeCell ref="B6:C6"/>
    <mergeCell ref="D6:E6"/>
    <mergeCell ref="F6:G6"/>
    <mergeCell ref="H6:I6"/>
    <mergeCell ref="J6:K6"/>
    <mergeCell ref="B36:C36"/>
    <mergeCell ref="F36:G36"/>
    <mergeCell ref="H36:I36"/>
    <mergeCell ref="AW38:AX38"/>
    <mergeCell ref="AY38:AZ38"/>
    <mergeCell ref="BB38:BC38"/>
  </mergeCells>
  <pageMargins left="0.55118110236220497" right="0.35433070866141703" top="0.59055118110236204" bottom="0.98425196850393704" header="0.118110236220472" footer="0.511811023622047"/>
  <pageSetup paperSize="9" scale="72"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R53"/>
  <sheetViews>
    <sheetView showGridLines="0" showZeros="0" view="pageBreakPreview" zoomScale="70" zoomScaleNormal="70" zoomScaleSheetLayoutView="70" workbookViewId="0">
      <selection activeCell="I19" sqref="I19"/>
    </sheetView>
  </sheetViews>
  <sheetFormatPr defaultRowHeight="9"/>
  <cols>
    <col min="1" max="1" width="62.28515625" style="99" customWidth="1"/>
    <col min="2" max="7" width="12.42578125" style="100" customWidth="1"/>
    <col min="8" max="8" width="12.42578125" style="99" customWidth="1"/>
    <col min="9" max="9" width="1.85546875" style="99" customWidth="1"/>
    <col min="10" max="10" width="12.42578125" style="99" customWidth="1"/>
    <col min="11" max="11" width="1.85546875" style="99" customWidth="1"/>
    <col min="12" max="12" width="12.85546875" style="99" customWidth="1"/>
    <col min="13" max="13" width="12.42578125" style="99" customWidth="1"/>
    <col min="14" max="14" width="3.7109375" style="99" customWidth="1"/>
    <col min="15" max="16384" width="9.140625" style="99"/>
  </cols>
  <sheetData>
    <row r="1" spans="1:17" s="10" customFormat="1" ht="50.1" customHeight="1">
      <c r="A1" s="9"/>
    </row>
    <row r="2" spans="1:17" s="11" customFormat="1" ht="39.950000000000003" customHeight="1">
      <c r="A2" s="1" t="s">
        <v>162</v>
      </c>
      <c r="C2" s="2"/>
      <c r="D2" s="2"/>
      <c r="J2" s="16"/>
      <c r="K2" s="16"/>
      <c r="M2" s="16"/>
    </row>
    <row r="3" spans="1:17" s="11" customFormat="1" ht="2.1" customHeight="1">
      <c r="A3" s="162"/>
      <c r="B3" s="163"/>
      <c r="C3" s="161"/>
      <c r="D3" s="161"/>
      <c r="E3" s="163"/>
      <c r="F3" s="163"/>
      <c r="G3" s="163"/>
      <c r="H3" s="163"/>
      <c r="I3" s="163"/>
      <c r="J3" s="164"/>
      <c r="K3" s="164"/>
      <c r="L3" s="163"/>
      <c r="M3" s="164"/>
    </row>
    <row r="4" spans="1:17" s="14" customFormat="1" ht="20.100000000000001" customHeight="1">
      <c r="A4" s="12"/>
      <c r="B4" s="12"/>
      <c r="C4" s="12"/>
      <c r="D4" s="12"/>
      <c r="E4" s="13"/>
      <c r="F4" s="13"/>
      <c r="G4" s="13"/>
      <c r="H4" s="13"/>
      <c r="I4" s="13"/>
      <c r="J4" s="13"/>
      <c r="K4" s="13"/>
      <c r="L4" s="13"/>
      <c r="M4" s="13"/>
    </row>
    <row r="5" spans="1:17" s="14" customFormat="1" ht="20.100000000000001" customHeight="1">
      <c r="A5" s="3" t="s">
        <v>161</v>
      </c>
      <c r="B5" s="15"/>
      <c r="C5" s="15"/>
      <c r="D5" s="15"/>
      <c r="E5" s="17"/>
      <c r="F5" s="17"/>
      <c r="G5" s="17"/>
      <c r="H5" s="17"/>
      <c r="I5" s="17"/>
      <c r="J5" s="17"/>
      <c r="K5" s="17"/>
      <c r="L5" s="17"/>
      <c r="M5" s="17"/>
    </row>
    <row r="6" spans="1:17" s="4" customFormat="1" ht="25.5" customHeight="1">
      <c r="B6" s="949" t="s">
        <v>118</v>
      </c>
      <c r="C6" s="950"/>
      <c r="D6" s="951" t="s">
        <v>261</v>
      </c>
      <c r="E6" s="950"/>
      <c r="F6" s="951" t="s">
        <v>293</v>
      </c>
      <c r="G6" s="950"/>
      <c r="H6" s="949" t="s">
        <v>259</v>
      </c>
      <c r="I6" s="951"/>
      <c r="J6" s="951"/>
      <c r="K6" s="854"/>
      <c r="L6" s="947" t="s">
        <v>524</v>
      </c>
      <c r="M6" s="948"/>
    </row>
    <row r="7" spans="1:17" s="4" customFormat="1" ht="15.95" customHeight="1">
      <c r="A7" s="58" t="s">
        <v>85</v>
      </c>
      <c r="B7" s="215" t="s">
        <v>282</v>
      </c>
      <c r="C7" s="185" t="s">
        <v>275</v>
      </c>
      <c r="D7" s="215" t="s">
        <v>282</v>
      </c>
      <c r="E7" s="185" t="s">
        <v>275</v>
      </c>
      <c r="F7" s="215" t="s">
        <v>282</v>
      </c>
      <c r="G7" s="185" t="s">
        <v>275</v>
      </c>
      <c r="H7" s="215" t="s">
        <v>282</v>
      </c>
      <c r="I7" s="886"/>
      <c r="J7" s="193" t="s">
        <v>275</v>
      </c>
      <c r="K7" s="193"/>
      <c r="L7" s="215" t="s">
        <v>282</v>
      </c>
      <c r="M7" s="193" t="s">
        <v>275</v>
      </c>
    </row>
    <row r="8" spans="1:17" s="5" customFormat="1" ht="15.95" customHeight="1">
      <c r="A8" s="4" t="s">
        <v>160</v>
      </c>
      <c r="B8" s="76">
        <v>921</v>
      </c>
      <c r="C8" s="85">
        <v>921</v>
      </c>
      <c r="D8" s="76">
        <v>525</v>
      </c>
      <c r="E8" s="85">
        <v>525</v>
      </c>
      <c r="F8" s="76">
        <v>173</v>
      </c>
      <c r="G8" s="85">
        <v>173</v>
      </c>
      <c r="H8" s="76">
        <v>39</v>
      </c>
      <c r="I8" s="90"/>
      <c r="J8" s="89">
        <v>39</v>
      </c>
      <c r="K8" s="89"/>
      <c r="L8" s="76">
        <v>184</v>
      </c>
      <c r="M8" s="89">
        <v>184</v>
      </c>
      <c r="P8" s="845"/>
      <c r="Q8" s="845"/>
    </row>
    <row r="9" spans="1:17" s="5" customFormat="1" ht="15.95" customHeight="1">
      <c r="A9" s="4" t="s">
        <v>159</v>
      </c>
      <c r="B9" s="76">
        <v>16038</v>
      </c>
      <c r="C9" s="85">
        <v>16035</v>
      </c>
      <c r="D9" s="76">
        <v>16542</v>
      </c>
      <c r="E9" s="85">
        <v>16542</v>
      </c>
      <c r="F9" s="76">
        <v>11432</v>
      </c>
      <c r="G9" s="85">
        <v>10539</v>
      </c>
      <c r="H9" s="76">
        <v>17600</v>
      </c>
      <c r="I9" s="90"/>
      <c r="J9" s="89">
        <v>17600</v>
      </c>
      <c r="K9" s="89"/>
      <c r="L9" s="76">
        <v>-29536</v>
      </c>
      <c r="M9" s="89">
        <v>-28646</v>
      </c>
      <c r="P9" s="845"/>
      <c r="Q9" s="845"/>
    </row>
    <row r="10" spans="1:17" s="8" customFormat="1" ht="15.95" customHeight="1">
      <c r="A10" s="4" t="s">
        <v>158</v>
      </c>
      <c r="B10" s="76">
        <v>2067</v>
      </c>
      <c r="C10" s="85">
        <v>2143</v>
      </c>
      <c r="D10" s="76">
        <v>1038</v>
      </c>
      <c r="E10" s="85">
        <v>1145</v>
      </c>
      <c r="F10" s="76">
        <v>1018</v>
      </c>
      <c r="G10" s="85">
        <v>986</v>
      </c>
      <c r="H10" s="76">
        <v>9</v>
      </c>
      <c r="I10" s="90"/>
      <c r="J10" s="89">
        <v>10</v>
      </c>
      <c r="K10" s="89"/>
      <c r="L10" s="76">
        <v>2</v>
      </c>
      <c r="M10" s="89">
        <v>2</v>
      </c>
      <c r="P10" s="845"/>
      <c r="Q10" s="845"/>
    </row>
    <row r="11" spans="1:17" s="8" customFormat="1" ht="15.95" customHeight="1">
      <c r="A11" s="4" t="s">
        <v>157</v>
      </c>
      <c r="B11" s="76">
        <v>4227</v>
      </c>
      <c r="C11" s="85">
        <v>5297</v>
      </c>
      <c r="D11" s="76">
        <v>833</v>
      </c>
      <c r="E11" s="85">
        <v>771</v>
      </c>
      <c r="F11" s="76">
        <v>2805</v>
      </c>
      <c r="G11" s="85">
        <v>3674</v>
      </c>
      <c r="H11" s="76">
        <v>618</v>
      </c>
      <c r="I11" s="90"/>
      <c r="J11" s="89">
        <v>883</v>
      </c>
      <c r="K11" s="89"/>
      <c r="L11" s="76">
        <v>-29</v>
      </c>
      <c r="M11" s="89">
        <v>-31</v>
      </c>
      <c r="P11" s="845"/>
      <c r="Q11" s="845"/>
    </row>
    <row r="12" spans="1:17" s="8" customFormat="1" ht="15.95" customHeight="1">
      <c r="A12" s="4" t="s">
        <v>156</v>
      </c>
      <c r="B12" s="76">
        <v>-2914</v>
      </c>
      <c r="C12" s="85">
        <v>-3284</v>
      </c>
      <c r="D12" s="76">
        <v>0</v>
      </c>
      <c r="E12" s="85">
        <v>0</v>
      </c>
      <c r="F12" s="76">
        <v>-2578</v>
      </c>
      <c r="G12" s="85">
        <v>-2812</v>
      </c>
      <c r="H12" s="76">
        <v>-336</v>
      </c>
      <c r="I12" s="90"/>
      <c r="J12" s="89">
        <v>-472</v>
      </c>
      <c r="K12" s="89"/>
      <c r="L12" s="76">
        <v>0</v>
      </c>
      <c r="M12" s="89">
        <v>0</v>
      </c>
      <c r="P12" s="845"/>
      <c r="Q12" s="845"/>
    </row>
    <row r="13" spans="1:17" s="8" customFormat="1" ht="15.95" customHeight="1">
      <c r="A13" s="4" t="s">
        <v>155</v>
      </c>
      <c r="B13" s="76">
        <v>1878</v>
      </c>
      <c r="C13" s="85">
        <v>1981</v>
      </c>
      <c r="D13" s="76">
        <v>-776</v>
      </c>
      <c r="E13" s="85">
        <v>-807</v>
      </c>
      <c r="F13" s="76">
        <v>2726</v>
      </c>
      <c r="G13" s="85">
        <v>2873</v>
      </c>
      <c r="H13" s="76">
        <v>-5</v>
      </c>
      <c r="I13" s="90"/>
      <c r="J13" s="89">
        <v>-13</v>
      </c>
      <c r="K13" s="89"/>
      <c r="L13" s="76">
        <v>-67</v>
      </c>
      <c r="M13" s="89">
        <v>-72</v>
      </c>
      <c r="P13" s="845"/>
      <c r="Q13" s="845"/>
    </row>
    <row r="14" spans="1:17" s="8" customFormat="1" ht="15.95" customHeight="1">
      <c r="A14" s="4" t="s">
        <v>154</v>
      </c>
      <c r="B14" s="76">
        <v>892</v>
      </c>
      <c r="C14" s="85">
        <v>615</v>
      </c>
      <c r="D14" s="76">
        <v>319</v>
      </c>
      <c r="E14" s="85">
        <v>323</v>
      </c>
      <c r="F14" s="76">
        <v>-21</v>
      </c>
      <c r="G14" s="85">
        <v>307</v>
      </c>
      <c r="H14" s="76">
        <v>5</v>
      </c>
      <c r="I14" s="90"/>
      <c r="J14" s="89">
        <v>4</v>
      </c>
      <c r="K14" s="89"/>
      <c r="L14" s="76">
        <v>588</v>
      </c>
      <c r="M14" s="89">
        <v>-19</v>
      </c>
      <c r="P14" s="845"/>
      <c r="Q14" s="845"/>
    </row>
    <row r="15" spans="1:17" s="8" customFormat="1" ht="15.95" customHeight="1">
      <c r="A15" s="4" t="s">
        <v>255</v>
      </c>
      <c r="B15" s="76">
        <v>-3766</v>
      </c>
      <c r="C15" s="85">
        <v>-1608</v>
      </c>
      <c r="D15" s="76">
        <v>-2671</v>
      </c>
      <c r="E15" s="85">
        <v>-1115</v>
      </c>
      <c r="F15" s="76">
        <v>-1043</v>
      </c>
      <c r="G15" s="85">
        <v>-389</v>
      </c>
      <c r="H15" s="76">
        <v>-52</v>
      </c>
      <c r="I15" s="90"/>
      <c r="J15" s="89">
        <v>-104</v>
      </c>
      <c r="K15" s="89"/>
      <c r="L15" s="76">
        <v>0</v>
      </c>
      <c r="M15" s="89">
        <v>0</v>
      </c>
      <c r="P15" s="845"/>
      <c r="Q15" s="845"/>
    </row>
    <row r="16" spans="1:17" s="8" customFormat="1" ht="15.95" customHeight="1">
      <c r="A16" s="4" t="s">
        <v>153</v>
      </c>
      <c r="B16" s="76">
        <v>-2530</v>
      </c>
      <c r="C16" s="85">
        <v>-1837</v>
      </c>
      <c r="D16" s="76">
        <v>-989</v>
      </c>
      <c r="E16" s="85">
        <v>-809</v>
      </c>
      <c r="F16" s="76">
        <v>-252</v>
      </c>
      <c r="G16" s="85">
        <v>-378</v>
      </c>
      <c r="H16" s="76">
        <v>0</v>
      </c>
      <c r="I16" s="90"/>
      <c r="J16" s="89">
        <v>0</v>
      </c>
      <c r="K16" s="89"/>
      <c r="L16" s="76">
        <v>-1289</v>
      </c>
      <c r="M16" s="89">
        <v>-650</v>
      </c>
      <c r="P16" s="845"/>
      <c r="Q16" s="845"/>
    </row>
    <row r="17" spans="1:18" s="5" customFormat="1" ht="15.95" customHeight="1">
      <c r="A17" s="77" t="s">
        <v>152</v>
      </c>
      <c r="B17" s="76">
        <v>-32</v>
      </c>
      <c r="C17" s="85">
        <v>-25</v>
      </c>
      <c r="D17" s="76">
        <v>0</v>
      </c>
      <c r="E17" s="85">
        <v>0</v>
      </c>
      <c r="F17" s="76">
        <v>0</v>
      </c>
      <c r="G17" s="85">
        <v>0</v>
      </c>
      <c r="H17" s="76">
        <v>0</v>
      </c>
      <c r="I17" s="90"/>
      <c r="J17" s="89">
        <v>0</v>
      </c>
      <c r="K17" s="89"/>
      <c r="L17" s="76">
        <v>-32</v>
      </c>
      <c r="M17" s="89">
        <v>-25</v>
      </c>
      <c r="P17" s="845"/>
      <c r="Q17" s="845"/>
    </row>
    <row r="18" spans="1:18" s="5" customFormat="1" ht="15.95" customHeight="1">
      <c r="A18" s="4" t="s">
        <v>151</v>
      </c>
      <c r="B18" s="76">
        <v>29160</v>
      </c>
      <c r="C18" s="85">
        <v>29316</v>
      </c>
      <c r="D18" s="76">
        <v>17984</v>
      </c>
      <c r="E18" s="85">
        <v>18498</v>
      </c>
      <c r="F18" s="76">
        <v>30</v>
      </c>
      <c r="G18" s="85">
        <v>0</v>
      </c>
      <c r="H18" s="76">
        <v>-12346</v>
      </c>
      <c r="I18" s="90"/>
      <c r="J18" s="89">
        <v>-11058</v>
      </c>
      <c r="K18" s="89"/>
      <c r="L18" s="76">
        <v>23492</v>
      </c>
      <c r="M18" s="89">
        <v>21876</v>
      </c>
      <c r="P18" s="845"/>
      <c r="Q18" s="845"/>
    </row>
    <row r="19" spans="1:18" s="8" customFormat="1" ht="15.95" customHeight="1">
      <c r="A19" s="56" t="s">
        <v>150</v>
      </c>
      <c r="B19" s="81">
        <v>45941</v>
      </c>
      <c r="C19" s="88">
        <v>49554</v>
      </c>
      <c r="D19" s="81">
        <v>32805</v>
      </c>
      <c r="E19" s="88">
        <v>35073</v>
      </c>
      <c r="F19" s="81">
        <v>14291</v>
      </c>
      <c r="G19" s="88">
        <v>14973</v>
      </c>
      <c r="H19" s="81">
        <v>5532</v>
      </c>
      <c r="I19" s="890" t="s">
        <v>525</v>
      </c>
      <c r="J19" s="194">
        <v>6889</v>
      </c>
      <c r="K19" s="891" t="s">
        <v>525</v>
      </c>
      <c r="L19" s="81">
        <v>-6687</v>
      </c>
      <c r="M19" s="194">
        <v>-7381</v>
      </c>
      <c r="P19" s="845"/>
      <c r="Q19" s="845"/>
    </row>
    <row r="20" spans="1:18" s="8" customFormat="1" ht="15.95" customHeight="1">
      <c r="A20" s="4" t="s">
        <v>8</v>
      </c>
      <c r="B20" s="76">
        <v>5402</v>
      </c>
      <c r="C20" s="85">
        <v>3946.41</v>
      </c>
      <c r="D20" s="76">
        <v>954.81000000000006</v>
      </c>
      <c r="E20" s="85">
        <v>920.81000000000006</v>
      </c>
      <c r="F20" s="76">
        <v>68</v>
      </c>
      <c r="G20" s="85">
        <v>65</v>
      </c>
      <c r="H20" s="76">
        <v>4359</v>
      </c>
      <c r="I20" s="90"/>
      <c r="J20" s="89">
        <v>2962</v>
      </c>
      <c r="K20" s="89"/>
      <c r="L20" s="76">
        <v>19.600000000000001</v>
      </c>
      <c r="M20" s="89">
        <v>-1</v>
      </c>
      <c r="P20" s="845"/>
      <c r="Q20" s="845"/>
    </row>
    <row r="21" spans="1:18" s="8" customFormat="1" ht="15.95" customHeight="1">
      <c r="A21" s="4" t="s">
        <v>144</v>
      </c>
      <c r="B21" s="76">
        <v>1500</v>
      </c>
      <c r="C21" s="85">
        <v>2250</v>
      </c>
      <c r="D21" s="76">
        <v>0</v>
      </c>
      <c r="E21" s="85">
        <v>0</v>
      </c>
      <c r="F21" s="76">
        <v>0</v>
      </c>
      <c r="G21" s="85">
        <v>0</v>
      </c>
      <c r="H21" s="76">
        <v>0</v>
      </c>
      <c r="I21" s="90"/>
      <c r="J21" s="89">
        <v>0</v>
      </c>
      <c r="K21" s="89"/>
      <c r="L21" s="76">
        <v>1500</v>
      </c>
      <c r="M21" s="89">
        <v>2250</v>
      </c>
      <c r="P21" s="845"/>
      <c r="Q21" s="845"/>
    </row>
    <row r="22" spans="1:18" s="8" customFormat="1" ht="15.95" customHeight="1">
      <c r="A22" s="56" t="s">
        <v>143</v>
      </c>
      <c r="B22" s="81">
        <v>52843</v>
      </c>
      <c r="C22" s="88">
        <v>55750</v>
      </c>
      <c r="D22" s="81">
        <v>33759.81</v>
      </c>
      <c r="E22" s="88">
        <v>35993.81</v>
      </c>
      <c r="F22" s="81">
        <v>14358</v>
      </c>
      <c r="G22" s="88">
        <v>15038</v>
      </c>
      <c r="H22" s="81">
        <v>9891</v>
      </c>
      <c r="I22" s="98"/>
      <c r="J22" s="194">
        <v>9851</v>
      </c>
      <c r="K22" s="194"/>
      <c r="L22" s="81">
        <v>-5167.3999999999996</v>
      </c>
      <c r="M22" s="194">
        <v>-5132</v>
      </c>
      <c r="P22" s="845"/>
      <c r="Q22" s="845"/>
    </row>
    <row r="23" spans="1:18" s="5" customFormat="1" ht="15.95" customHeight="1">
      <c r="A23" s="54" t="s">
        <v>56</v>
      </c>
      <c r="B23" s="110"/>
      <c r="C23" s="174"/>
      <c r="D23" s="110"/>
      <c r="E23" s="174"/>
      <c r="F23" s="110"/>
      <c r="G23" s="174"/>
      <c r="H23" s="110"/>
      <c r="I23" s="887"/>
      <c r="J23" s="175"/>
      <c r="K23" s="175"/>
      <c r="L23" s="110"/>
      <c r="M23" s="175" t="s">
        <v>267</v>
      </c>
    </row>
    <row r="24" spans="1:18" s="5" customFormat="1" ht="15.95" customHeight="1">
      <c r="A24" s="18" t="s">
        <v>149</v>
      </c>
      <c r="B24" s="109">
        <v>11.973156111545478</v>
      </c>
      <c r="C24" s="213">
        <v>12.918143899895725</v>
      </c>
      <c r="D24" s="109"/>
      <c r="E24" s="213"/>
      <c r="F24" s="109"/>
      <c r="G24" s="213"/>
      <c r="H24" s="109"/>
      <c r="I24" s="888"/>
      <c r="J24" s="216"/>
      <c r="K24" s="216"/>
      <c r="L24" s="109"/>
      <c r="M24" s="216"/>
    </row>
    <row r="25" spans="1:18" s="5" customFormat="1" ht="15.95" customHeight="1">
      <c r="A25" s="108" t="s">
        <v>148</v>
      </c>
      <c r="B25" s="107">
        <v>3837</v>
      </c>
      <c r="C25" s="214">
        <v>3836</v>
      </c>
      <c r="D25" s="107"/>
      <c r="E25" s="214"/>
      <c r="F25" s="107"/>
      <c r="G25" s="214"/>
      <c r="H25" s="107"/>
      <c r="I25" s="889"/>
      <c r="J25" s="217"/>
      <c r="K25" s="217"/>
      <c r="L25" s="107"/>
      <c r="M25" s="217"/>
    </row>
    <row r="26" spans="1:18" s="5" customFormat="1" ht="18" customHeight="1">
      <c r="A26" s="946" t="s">
        <v>504</v>
      </c>
      <c r="B26" s="946"/>
      <c r="C26" s="946"/>
      <c r="D26" s="946"/>
      <c r="E26" s="946"/>
      <c r="F26" s="946"/>
      <c r="G26" s="946"/>
      <c r="H26" s="946"/>
      <c r="I26" s="946"/>
      <c r="J26" s="946"/>
      <c r="K26" s="946"/>
      <c r="L26" s="946"/>
      <c r="M26" s="946"/>
      <c r="N26" s="159"/>
      <c r="O26" s="159"/>
      <c r="P26" s="159"/>
      <c r="Q26" s="159"/>
      <c r="R26" s="159"/>
    </row>
    <row r="27" spans="1:18" ht="13.5" customHeight="1">
      <c r="A27" s="101"/>
      <c r="B27" s="105"/>
      <c r="C27" s="105"/>
      <c r="D27" s="105"/>
      <c r="E27" s="105"/>
      <c r="F27" s="105"/>
      <c r="G27" s="105"/>
      <c r="H27" s="106"/>
      <c r="I27" s="106"/>
      <c r="J27" s="106"/>
      <c r="K27" s="106"/>
    </row>
    <row r="28" spans="1:18" ht="13.5" customHeight="1">
      <c r="A28" s="101"/>
      <c r="B28" s="105"/>
      <c r="C28" s="105"/>
      <c r="D28" s="105"/>
      <c r="E28" s="105"/>
      <c r="F28" s="105"/>
      <c r="G28" s="105"/>
      <c r="H28" s="106"/>
      <c r="I28" s="106"/>
      <c r="J28" s="106"/>
      <c r="K28" s="106"/>
    </row>
    <row r="29" spans="1:18" ht="13.5" customHeight="1">
      <c r="A29" s="101"/>
      <c r="B29" s="105"/>
      <c r="C29" s="105"/>
      <c r="D29" s="105"/>
      <c r="E29" s="105"/>
      <c r="F29" s="105"/>
      <c r="G29" s="105"/>
      <c r="H29" s="106"/>
      <c r="I29" s="106"/>
      <c r="J29" s="106"/>
      <c r="K29" s="106"/>
    </row>
    <row r="30" spans="1:18" ht="13.5" customHeight="1">
      <c r="B30" s="99"/>
      <c r="C30" s="99"/>
      <c r="D30" s="99"/>
      <c r="E30" s="99"/>
      <c r="F30" s="99"/>
      <c r="G30" s="99"/>
    </row>
    <row r="31" spans="1:18" ht="13.5" customHeight="1">
      <c r="B31" s="99"/>
      <c r="C31" s="99"/>
      <c r="D31" s="99"/>
      <c r="E31" s="99"/>
      <c r="F31" s="99"/>
      <c r="G31" s="99"/>
    </row>
    <row r="32" spans="1:18" ht="13.5" customHeight="1">
      <c r="B32" s="99"/>
      <c r="C32" s="99"/>
      <c r="D32" s="99"/>
      <c r="E32" s="99"/>
      <c r="F32" s="99"/>
      <c r="G32" s="99"/>
    </row>
    <row r="33" spans="2:7" ht="13.5" customHeight="1">
      <c r="B33" s="99"/>
      <c r="C33" s="99"/>
      <c r="D33" s="99"/>
      <c r="E33" s="99"/>
      <c r="F33" s="99"/>
      <c r="G33" s="99"/>
    </row>
    <row r="34" spans="2:7" ht="13.5" customHeight="1">
      <c r="B34" s="99"/>
      <c r="C34" s="99"/>
      <c r="D34" s="99"/>
      <c r="E34" s="99"/>
      <c r="F34" s="99"/>
      <c r="G34" s="99"/>
    </row>
    <row r="35" spans="2:7" ht="13.5" customHeight="1">
      <c r="B35" s="99"/>
      <c r="C35" s="99"/>
      <c r="D35" s="99"/>
      <c r="E35" s="99"/>
      <c r="F35" s="99"/>
      <c r="G35" s="99"/>
    </row>
    <row r="36" spans="2:7" ht="13.5" customHeight="1">
      <c r="B36" s="99"/>
      <c r="C36" s="99"/>
      <c r="D36" s="99"/>
      <c r="E36" s="99"/>
      <c r="F36" s="99"/>
      <c r="G36" s="99"/>
    </row>
    <row r="37" spans="2:7" ht="13.5" customHeight="1">
      <c r="B37" s="99"/>
      <c r="C37" s="99"/>
      <c r="D37" s="99"/>
      <c r="E37" s="99"/>
      <c r="F37" s="99"/>
      <c r="G37" s="99"/>
    </row>
    <row r="38" spans="2:7" ht="13.5" customHeight="1">
      <c r="B38" s="99"/>
      <c r="C38" s="99"/>
      <c r="D38" s="99"/>
      <c r="E38" s="99"/>
      <c r="F38" s="99"/>
      <c r="G38" s="99"/>
    </row>
    <row r="39" spans="2:7" ht="13.5" customHeight="1">
      <c r="B39" s="99"/>
      <c r="C39" s="99"/>
      <c r="D39" s="99"/>
      <c r="E39" s="99"/>
      <c r="F39" s="99"/>
      <c r="G39" s="99"/>
    </row>
    <row r="40" spans="2:7" ht="13.5" customHeight="1">
      <c r="B40" s="99"/>
      <c r="C40" s="99"/>
      <c r="D40" s="99"/>
      <c r="E40" s="99"/>
      <c r="F40" s="99"/>
      <c r="G40" s="99"/>
    </row>
    <row r="41" spans="2:7" ht="13.5" customHeight="1">
      <c r="B41" s="99"/>
      <c r="C41" s="99"/>
      <c r="D41" s="99"/>
      <c r="E41" s="99"/>
      <c r="F41" s="99"/>
      <c r="G41" s="99"/>
    </row>
    <row r="42" spans="2:7">
      <c r="B42" s="99"/>
      <c r="C42" s="99"/>
      <c r="D42" s="99"/>
      <c r="E42" s="99"/>
      <c r="F42" s="99"/>
      <c r="G42" s="99"/>
    </row>
    <row r="43" spans="2:7">
      <c r="B43" s="99"/>
      <c r="C43" s="99"/>
      <c r="D43" s="99"/>
      <c r="E43" s="99"/>
      <c r="F43" s="99"/>
      <c r="G43" s="99"/>
    </row>
    <row r="44" spans="2:7">
      <c r="B44" s="99"/>
      <c r="C44" s="99"/>
      <c r="D44" s="99"/>
      <c r="E44" s="99"/>
      <c r="F44" s="99"/>
      <c r="G44" s="99"/>
    </row>
    <row r="45" spans="2:7">
      <c r="B45" s="99"/>
      <c r="C45" s="99"/>
      <c r="D45" s="99"/>
      <c r="E45" s="99"/>
      <c r="F45" s="99"/>
      <c r="G45" s="99"/>
    </row>
    <row r="46" spans="2:7">
      <c r="B46" s="99"/>
      <c r="C46" s="99"/>
      <c r="D46" s="99"/>
      <c r="E46" s="99"/>
      <c r="F46" s="99"/>
      <c r="G46" s="99"/>
    </row>
    <row r="47" spans="2:7">
      <c r="B47" s="99"/>
      <c r="C47" s="99"/>
      <c r="D47" s="99"/>
      <c r="E47" s="99"/>
      <c r="F47" s="99"/>
      <c r="G47" s="99"/>
    </row>
    <row r="48" spans="2:7">
      <c r="B48" s="99"/>
      <c r="C48" s="99"/>
      <c r="D48" s="99"/>
      <c r="E48" s="99"/>
      <c r="F48" s="99"/>
      <c r="G48" s="99"/>
    </row>
    <row r="49" spans="2:7">
      <c r="B49" s="99"/>
      <c r="C49" s="99"/>
      <c r="D49" s="99"/>
      <c r="E49" s="99"/>
      <c r="F49" s="99"/>
      <c r="G49" s="99"/>
    </row>
    <row r="50" spans="2:7">
      <c r="B50" s="99"/>
      <c r="C50" s="99"/>
      <c r="D50" s="99"/>
      <c r="E50" s="99"/>
      <c r="F50" s="99"/>
      <c r="G50" s="99"/>
    </row>
    <row r="51" spans="2:7">
      <c r="B51" s="99"/>
      <c r="C51" s="99"/>
      <c r="D51" s="99"/>
      <c r="E51" s="99"/>
      <c r="F51" s="99"/>
      <c r="G51" s="99"/>
    </row>
    <row r="52" spans="2:7">
      <c r="B52" s="99"/>
      <c r="C52" s="99"/>
      <c r="D52" s="99"/>
      <c r="E52" s="99"/>
      <c r="F52" s="99"/>
      <c r="G52" s="99"/>
    </row>
    <row r="53" spans="2:7">
      <c r="B53" s="99"/>
      <c r="C53" s="99"/>
      <c r="D53" s="99"/>
      <c r="E53" s="99"/>
      <c r="F53" s="99"/>
      <c r="G53" s="99"/>
    </row>
  </sheetData>
  <mergeCells count="6">
    <mergeCell ref="A26:M26"/>
    <mergeCell ref="L6:M6"/>
    <mergeCell ref="B6:C6"/>
    <mergeCell ref="D6:E6"/>
    <mergeCell ref="F6:G6"/>
    <mergeCell ref="H6:J6"/>
  </mergeCells>
  <pageMargins left="0.55118110236220497" right="0.35433070866141703" top="0.59055118110236204" bottom="0.98425196850393704" header="0.118110236220472" footer="0.511811023622047"/>
  <pageSetup paperSize="9" scale="72"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N66"/>
  <sheetViews>
    <sheetView showGridLines="0" showZeros="0" view="pageBreakPreview" zoomScale="70" zoomScaleNormal="70" zoomScaleSheetLayoutView="70" workbookViewId="0">
      <selection activeCell="O6" sqref="O6"/>
    </sheetView>
  </sheetViews>
  <sheetFormatPr defaultRowHeight="9"/>
  <cols>
    <col min="1" max="1" width="62.28515625" style="63" customWidth="1"/>
    <col min="2" max="9" width="12.42578125" style="64" customWidth="1"/>
    <col min="10" max="10" width="12.42578125" style="63" customWidth="1"/>
    <col min="11" max="11" width="13.85546875" style="63" customWidth="1"/>
    <col min="12" max="12" width="3.7109375" style="63" customWidth="1"/>
    <col min="13" max="16384" width="9.140625" style="63"/>
  </cols>
  <sheetData>
    <row r="1" spans="1:14" s="10" customFormat="1" ht="50.1" customHeight="1">
      <c r="A1" s="9"/>
    </row>
    <row r="2" spans="1:14" s="11" customFormat="1" ht="39.950000000000003" customHeight="1">
      <c r="A2" s="1" t="s">
        <v>87</v>
      </c>
      <c r="C2" s="2"/>
      <c r="D2" s="2"/>
      <c r="K2" s="16"/>
    </row>
    <row r="3" spans="1:14" s="11" customFormat="1" ht="2.1" customHeight="1">
      <c r="A3" s="162"/>
      <c r="B3" s="163"/>
      <c r="C3" s="161"/>
      <c r="D3" s="161"/>
      <c r="E3" s="163"/>
      <c r="F3" s="163"/>
      <c r="G3" s="163"/>
      <c r="H3" s="163"/>
      <c r="I3" s="163"/>
      <c r="J3" s="163"/>
      <c r="K3" s="164"/>
    </row>
    <row r="4" spans="1:14" s="14" customFormat="1" ht="20.100000000000001" customHeight="1">
      <c r="A4" s="12"/>
      <c r="B4" s="12"/>
      <c r="C4" s="12"/>
      <c r="D4" s="12"/>
      <c r="E4" s="13"/>
      <c r="F4" s="13"/>
      <c r="G4" s="13"/>
      <c r="H4" s="13"/>
      <c r="I4" s="13"/>
      <c r="J4" s="13"/>
      <c r="K4" s="13"/>
      <c r="L4" s="5"/>
    </row>
    <row r="5" spans="1:14" s="14" customFormat="1" ht="20.100000000000001" customHeight="1">
      <c r="A5" s="3" t="s">
        <v>86</v>
      </c>
      <c r="B5" s="15"/>
      <c r="C5" s="15"/>
      <c r="D5" s="15"/>
      <c r="E5" s="17"/>
      <c r="F5" s="17"/>
      <c r="G5" s="17"/>
      <c r="H5" s="17"/>
      <c r="I5" s="17"/>
      <c r="J5" s="17"/>
      <c r="K5" s="17"/>
      <c r="L5" s="18"/>
    </row>
    <row r="6" spans="1:14" s="4" customFormat="1" ht="31.5" customHeight="1">
      <c r="B6" s="949" t="s">
        <v>118</v>
      </c>
      <c r="C6" s="950"/>
      <c r="D6" s="951" t="s">
        <v>261</v>
      </c>
      <c r="E6" s="950"/>
      <c r="F6" s="951" t="s">
        <v>293</v>
      </c>
      <c r="G6" s="950"/>
      <c r="H6" s="951" t="s">
        <v>259</v>
      </c>
      <c r="I6" s="950"/>
      <c r="J6" s="947" t="s">
        <v>524</v>
      </c>
      <c r="K6" s="948"/>
      <c r="L6" s="18"/>
    </row>
    <row r="7" spans="1:14" s="4" customFormat="1" ht="15.95" customHeight="1">
      <c r="A7" s="4" t="s">
        <v>85</v>
      </c>
      <c r="B7" s="150" t="s">
        <v>276</v>
      </c>
      <c r="C7" s="149" t="s">
        <v>283</v>
      </c>
      <c r="D7" s="150" t="s">
        <v>276</v>
      </c>
      <c r="E7" s="149" t="s">
        <v>283</v>
      </c>
      <c r="F7" s="150" t="s">
        <v>276</v>
      </c>
      <c r="G7" s="149" t="s">
        <v>283</v>
      </c>
      <c r="H7" s="150" t="s">
        <v>276</v>
      </c>
      <c r="I7" s="149" t="s">
        <v>283</v>
      </c>
      <c r="J7" s="150" t="s">
        <v>276</v>
      </c>
      <c r="K7" s="165" t="s">
        <v>283</v>
      </c>
      <c r="L7" s="2"/>
    </row>
    <row r="8" spans="1:14" s="83" customFormat="1" ht="15.95" customHeight="1">
      <c r="A8" s="56" t="s">
        <v>84</v>
      </c>
      <c r="B8" s="81">
        <v>-10225</v>
      </c>
      <c r="C8" s="80">
        <v>-1597</v>
      </c>
      <c r="D8" s="81">
        <v>-2977</v>
      </c>
      <c r="E8" s="80">
        <v>-2334</v>
      </c>
      <c r="F8" s="81">
        <v>-3077</v>
      </c>
      <c r="G8" s="80">
        <v>-4005</v>
      </c>
      <c r="H8" s="81">
        <v>-2126</v>
      </c>
      <c r="I8" s="80">
        <v>1921</v>
      </c>
      <c r="J8" s="98">
        <v>-2045</v>
      </c>
      <c r="K8" s="97">
        <v>2821</v>
      </c>
      <c r="L8" s="11"/>
      <c r="N8" s="884">
        <f>C8-E8-G8-I8-K8</f>
        <v>0</v>
      </c>
    </row>
    <row r="9" spans="1:14" s="67" customFormat="1" ht="15.95" customHeight="1">
      <c r="A9" s="54" t="s">
        <v>83</v>
      </c>
      <c r="B9" s="76"/>
      <c r="C9" s="75"/>
      <c r="D9" s="76"/>
      <c r="E9" s="75"/>
      <c r="F9" s="76"/>
      <c r="G9" s="75"/>
      <c r="H9" s="76"/>
      <c r="I9" s="75"/>
      <c r="J9" s="90"/>
      <c r="K9" s="95"/>
      <c r="L9" s="11"/>
      <c r="N9" s="884">
        <f t="shared" ref="N9:N47" si="0">C9-E9-G9-I9-K9</f>
        <v>0</v>
      </c>
    </row>
    <row r="10" spans="1:14" s="67" customFormat="1" ht="15.95" customHeight="1">
      <c r="A10" s="96" t="s">
        <v>80</v>
      </c>
      <c r="B10" s="93">
        <v>-3</v>
      </c>
      <c r="C10" s="75">
        <v>-7</v>
      </c>
      <c r="D10" s="76">
        <v>-2</v>
      </c>
      <c r="E10" s="75">
        <v>-5</v>
      </c>
      <c r="F10" s="76">
        <v>-1</v>
      </c>
      <c r="G10" s="75">
        <v>0</v>
      </c>
      <c r="H10" s="76">
        <v>0</v>
      </c>
      <c r="I10" s="75">
        <v>-2</v>
      </c>
      <c r="J10" s="90">
        <v>0</v>
      </c>
      <c r="K10" s="95">
        <v>0</v>
      </c>
      <c r="L10" s="18"/>
      <c r="N10" s="884">
        <f t="shared" si="0"/>
        <v>0</v>
      </c>
    </row>
    <row r="11" spans="1:14" s="67" customFormat="1" ht="15.95" customHeight="1">
      <c r="A11" s="96" t="s">
        <v>79</v>
      </c>
      <c r="B11" s="93">
        <v>-24495</v>
      </c>
      <c r="C11" s="75">
        <v>-33486</v>
      </c>
      <c r="D11" s="76">
        <v>-16861</v>
      </c>
      <c r="E11" s="75">
        <v>-15031</v>
      </c>
      <c r="F11" s="76">
        <v>-934</v>
      </c>
      <c r="G11" s="75">
        <v>-3118</v>
      </c>
      <c r="H11" s="76">
        <v>-6700</v>
      </c>
      <c r="I11" s="75">
        <v>-15337</v>
      </c>
      <c r="J11" s="90">
        <v>0</v>
      </c>
      <c r="K11" s="95">
        <v>0</v>
      </c>
      <c r="L11" s="18"/>
      <c r="N11" s="884">
        <f t="shared" si="0"/>
        <v>0</v>
      </c>
    </row>
    <row r="12" spans="1:14" s="67" customFormat="1" ht="15.95" customHeight="1">
      <c r="A12" s="96" t="s">
        <v>78</v>
      </c>
      <c r="B12" s="93">
        <v>0</v>
      </c>
      <c r="C12" s="75"/>
      <c r="D12" s="76">
        <v>0</v>
      </c>
      <c r="E12" s="75">
        <v>0</v>
      </c>
      <c r="F12" s="76">
        <v>0</v>
      </c>
      <c r="G12" s="75">
        <v>0</v>
      </c>
      <c r="H12" s="76">
        <v>0</v>
      </c>
      <c r="I12" s="75">
        <v>0</v>
      </c>
      <c r="J12" s="90">
        <v>0</v>
      </c>
      <c r="K12" s="95">
        <v>0</v>
      </c>
      <c r="L12" s="5"/>
      <c r="N12" s="884">
        <f t="shared" si="0"/>
        <v>0</v>
      </c>
    </row>
    <row r="13" spans="1:14" s="67" customFormat="1" ht="15.95" customHeight="1">
      <c r="A13" s="92" t="s">
        <v>77</v>
      </c>
      <c r="B13" s="93">
        <v>-193</v>
      </c>
      <c r="C13" s="85">
        <v>-4</v>
      </c>
      <c r="D13" s="76">
        <v>3</v>
      </c>
      <c r="E13" s="85">
        <v>-1</v>
      </c>
      <c r="F13" s="76">
        <v>-196</v>
      </c>
      <c r="G13" s="85">
        <v>-1</v>
      </c>
      <c r="H13" s="76">
        <v>0</v>
      </c>
      <c r="I13" s="85">
        <v>-2</v>
      </c>
      <c r="J13" s="90">
        <v>0</v>
      </c>
      <c r="K13" s="89">
        <v>0</v>
      </c>
      <c r="L13" s="19"/>
      <c r="N13" s="884">
        <f t="shared" si="0"/>
        <v>0</v>
      </c>
    </row>
    <row r="14" spans="1:14" s="67" customFormat="1" ht="15.95" customHeight="1">
      <c r="A14" s="92" t="s">
        <v>76</v>
      </c>
      <c r="B14" s="93">
        <v>-115</v>
      </c>
      <c r="C14" s="85">
        <v>-153</v>
      </c>
      <c r="D14" s="76">
        <v>-114</v>
      </c>
      <c r="E14" s="85">
        <v>-134</v>
      </c>
      <c r="F14" s="76">
        <v>4</v>
      </c>
      <c r="G14" s="85">
        <v>-14</v>
      </c>
      <c r="H14" s="76">
        <v>-5</v>
      </c>
      <c r="I14" s="85">
        <v>-5</v>
      </c>
      <c r="J14" s="90">
        <v>0</v>
      </c>
      <c r="K14" s="89">
        <v>0</v>
      </c>
      <c r="L14" s="20"/>
      <c r="N14" s="884">
        <f t="shared" si="0"/>
        <v>0</v>
      </c>
    </row>
    <row r="15" spans="1:14" s="67" customFormat="1" ht="15.95" customHeight="1">
      <c r="A15" s="92" t="s">
        <v>75</v>
      </c>
      <c r="B15" s="93">
        <v>2</v>
      </c>
      <c r="C15" s="85">
        <v>0</v>
      </c>
      <c r="D15" s="76">
        <v>2</v>
      </c>
      <c r="E15" s="85">
        <v>0</v>
      </c>
      <c r="F15" s="76">
        <v>0</v>
      </c>
      <c r="G15" s="85">
        <v>0</v>
      </c>
      <c r="H15" s="76">
        <v>0</v>
      </c>
      <c r="I15" s="85">
        <v>0</v>
      </c>
      <c r="J15" s="90">
        <v>0</v>
      </c>
      <c r="K15" s="89">
        <v>0</v>
      </c>
      <c r="L15" s="20"/>
      <c r="N15" s="884">
        <f t="shared" si="0"/>
        <v>0</v>
      </c>
    </row>
    <row r="16" spans="1:14" s="67" customFormat="1" ht="15.95" customHeight="1">
      <c r="A16" s="92" t="s">
        <v>74</v>
      </c>
      <c r="B16" s="93">
        <v>-5682</v>
      </c>
      <c r="C16" s="85">
        <v>-19600</v>
      </c>
      <c r="D16" s="76">
        <v>0</v>
      </c>
      <c r="E16" s="85">
        <v>0</v>
      </c>
      <c r="F16" s="76">
        <v>3224</v>
      </c>
      <c r="G16" s="85">
        <v>-6786</v>
      </c>
      <c r="H16" s="76">
        <v>-8906</v>
      </c>
      <c r="I16" s="85">
        <v>-12814</v>
      </c>
      <c r="J16" s="90">
        <v>0</v>
      </c>
      <c r="K16" s="89">
        <v>0</v>
      </c>
      <c r="L16" s="20"/>
      <c r="N16" s="884">
        <f t="shared" si="0"/>
        <v>0</v>
      </c>
    </row>
    <row r="17" spans="1:14" s="67" customFormat="1" ht="15.95" customHeight="1">
      <c r="A17" s="92" t="s">
        <v>73</v>
      </c>
      <c r="B17" s="93">
        <v>-90</v>
      </c>
      <c r="C17" s="85">
        <v>-86</v>
      </c>
      <c r="D17" s="76">
        <v>-73</v>
      </c>
      <c r="E17" s="85">
        <v>-1178</v>
      </c>
      <c r="F17" s="76">
        <v>-3335</v>
      </c>
      <c r="G17" s="85">
        <v>-24</v>
      </c>
      <c r="H17" s="76">
        <v>-10</v>
      </c>
      <c r="I17" s="85">
        <v>-1</v>
      </c>
      <c r="J17" s="90">
        <v>3328</v>
      </c>
      <c r="K17" s="89">
        <v>1117</v>
      </c>
      <c r="L17" s="20"/>
      <c r="N17" s="884">
        <f t="shared" si="0"/>
        <v>0</v>
      </c>
    </row>
    <row r="18" spans="1:14" s="67" customFormat="1" ht="15.95" customHeight="1">
      <c r="A18" s="94" t="s">
        <v>82</v>
      </c>
      <c r="B18" s="93"/>
      <c r="C18" s="85"/>
      <c r="D18" s="76"/>
      <c r="E18" s="85"/>
      <c r="F18" s="76"/>
      <c r="G18" s="85">
        <v>0</v>
      </c>
      <c r="H18" s="76"/>
      <c r="I18" s="85"/>
      <c r="J18" s="90"/>
      <c r="K18" s="89"/>
      <c r="L18" s="20"/>
      <c r="N18" s="884">
        <f t="shared" si="0"/>
        <v>0</v>
      </c>
    </row>
    <row r="19" spans="1:14" s="67" customFormat="1" ht="15.95" customHeight="1">
      <c r="A19" s="21" t="s">
        <v>81</v>
      </c>
      <c r="B19" s="93">
        <v>1126</v>
      </c>
      <c r="C19" s="85">
        <v>3780</v>
      </c>
      <c r="D19" s="76">
        <v>0</v>
      </c>
      <c r="E19" s="85">
        <v>2448</v>
      </c>
      <c r="F19" s="76">
        <v>1126</v>
      </c>
      <c r="G19" s="85">
        <v>1332</v>
      </c>
      <c r="H19" s="76">
        <v>0</v>
      </c>
      <c r="I19" s="85">
        <v>0</v>
      </c>
      <c r="J19" s="90">
        <v>0</v>
      </c>
      <c r="K19" s="89">
        <v>0</v>
      </c>
      <c r="L19" s="20"/>
      <c r="N19" s="884">
        <f t="shared" si="0"/>
        <v>0</v>
      </c>
    </row>
    <row r="20" spans="1:14" s="67" customFormat="1" ht="15.95" customHeight="1">
      <c r="A20" s="21" t="s">
        <v>80</v>
      </c>
      <c r="B20" s="93">
        <v>130</v>
      </c>
      <c r="C20" s="85">
        <v>12</v>
      </c>
      <c r="D20" s="76">
        <v>130</v>
      </c>
      <c r="E20" s="85">
        <v>9</v>
      </c>
      <c r="F20" s="76">
        <v>0</v>
      </c>
      <c r="G20" s="85">
        <v>0</v>
      </c>
      <c r="H20" s="76">
        <v>0</v>
      </c>
      <c r="I20" s="85">
        <v>3</v>
      </c>
      <c r="J20" s="90">
        <v>0</v>
      </c>
      <c r="K20" s="89">
        <v>0</v>
      </c>
      <c r="L20" s="19"/>
      <c r="N20" s="884">
        <f t="shared" si="0"/>
        <v>0</v>
      </c>
    </row>
    <row r="21" spans="1:14" s="67" customFormat="1" ht="15.95" customHeight="1">
      <c r="A21" s="21" t="s">
        <v>79</v>
      </c>
      <c r="B21" s="93">
        <v>23566</v>
      </c>
      <c r="C21" s="85">
        <v>30973</v>
      </c>
      <c r="D21" s="76">
        <v>11533</v>
      </c>
      <c r="E21" s="85">
        <v>14963</v>
      </c>
      <c r="F21" s="76">
        <v>3977</v>
      </c>
      <c r="G21" s="85">
        <v>2394</v>
      </c>
      <c r="H21" s="76">
        <v>8056</v>
      </c>
      <c r="I21" s="85">
        <v>13616</v>
      </c>
      <c r="J21" s="90">
        <v>0</v>
      </c>
      <c r="K21" s="89">
        <v>0</v>
      </c>
      <c r="L21" s="19"/>
      <c r="N21" s="884">
        <f t="shared" si="0"/>
        <v>0</v>
      </c>
    </row>
    <row r="22" spans="1:14" s="67" customFormat="1" ht="15.95" customHeight="1">
      <c r="A22" s="92" t="s">
        <v>78</v>
      </c>
      <c r="B22" s="93">
        <v>648</v>
      </c>
      <c r="C22" s="85">
        <v>340</v>
      </c>
      <c r="D22" s="76">
        <v>648</v>
      </c>
      <c r="E22" s="85">
        <v>340</v>
      </c>
      <c r="F22" s="76">
        <v>0</v>
      </c>
      <c r="G22" s="85">
        <v>0</v>
      </c>
      <c r="H22" s="76">
        <v>0</v>
      </c>
      <c r="I22" s="85">
        <v>0</v>
      </c>
      <c r="J22" s="90">
        <v>0</v>
      </c>
      <c r="K22" s="89">
        <v>0</v>
      </c>
      <c r="L22" s="20"/>
      <c r="N22" s="884">
        <f t="shared" si="0"/>
        <v>0</v>
      </c>
    </row>
    <row r="23" spans="1:14" s="67" customFormat="1" ht="15.95" customHeight="1">
      <c r="A23" s="92" t="s">
        <v>77</v>
      </c>
      <c r="B23" s="93">
        <v>225</v>
      </c>
      <c r="C23" s="85">
        <v>45</v>
      </c>
      <c r="D23" s="76">
        <v>-2</v>
      </c>
      <c r="E23" s="85">
        <v>42</v>
      </c>
      <c r="F23" s="91">
        <v>227</v>
      </c>
      <c r="G23" s="85">
        <v>3</v>
      </c>
      <c r="H23" s="91">
        <v>0</v>
      </c>
      <c r="I23" s="85">
        <v>0</v>
      </c>
      <c r="J23" s="90">
        <v>0</v>
      </c>
      <c r="K23" s="89">
        <v>0</v>
      </c>
      <c r="L23" s="20"/>
      <c r="N23" s="884">
        <f t="shared" si="0"/>
        <v>0</v>
      </c>
    </row>
    <row r="24" spans="1:14" s="67" customFormat="1" ht="15.95" customHeight="1">
      <c r="A24" s="92" t="s">
        <v>76</v>
      </c>
      <c r="B24" s="93">
        <v>18</v>
      </c>
      <c r="C24" s="85">
        <v>20</v>
      </c>
      <c r="D24" s="76">
        <v>20</v>
      </c>
      <c r="E24" s="85">
        <v>19</v>
      </c>
      <c r="F24" s="76">
        <v>-2</v>
      </c>
      <c r="G24" s="85">
        <v>1</v>
      </c>
      <c r="H24" s="76">
        <v>0</v>
      </c>
      <c r="I24" s="85">
        <v>0</v>
      </c>
      <c r="J24" s="90">
        <v>0</v>
      </c>
      <c r="K24" s="89">
        <v>0</v>
      </c>
      <c r="L24" s="20"/>
      <c r="N24" s="884">
        <f t="shared" si="0"/>
        <v>0</v>
      </c>
    </row>
    <row r="25" spans="1:14" s="67" customFormat="1" ht="15.95" customHeight="1">
      <c r="A25" s="92" t="s">
        <v>75</v>
      </c>
      <c r="B25" s="93">
        <v>4</v>
      </c>
      <c r="C25" s="85">
        <v>0</v>
      </c>
      <c r="D25" s="76">
        <v>4</v>
      </c>
      <c r="E25" s="85">
        <v>0</v>
      </c>
      <c r="F25" s="76">
        <v>0</v>
      </c>
      <c r="G25" s="85">
        <v>0</v>
      </c>
      <c r="H25" s="76">
        <v>0</v>
      </c>
      <c r="I25" s="85">
        <v>0</v>
      </c>
      <c r="J25" s="90">
        <v>0</v>
      </c>
      <c r="K25" s="89">
        <v>0</v>
      </c>
      <c r="L25" s="20"/>
      <c r="N25" s="884">
        <f t="shared" si="0"/>
        <v>0</v>
      </c>
    </row>
    <row r="26" spans="1:14" s="67" customFormat="1" ht="15.95" customHeight="1">
      <c r="A26" s="92" t="s">
        <v>74</v>
      </c>
      <c r="B26" s="93">
        <v>7845</v>
      </c>
      <c r="C26" s="85">
        <v>19484</v>
      </c>
      <c r="D26" s="76">
        <v>0</v>
      </c>
      <c r="E26" s="85">
        <v>0</v>
      </c>
      <c r="F26" s="76">
        <v>-2704</v>
      </c>
      <c r="G26" s="85">
        <v>6643</v>
      </c>
      <c r="H26" s="76">
        <v>10549</v>
      </c>
      <c r="I26" s="85">
        <v>12841</v>
      </c>
      <c r="J26" s="90">
        <v>0</v>
      </c>
      <c r="K26" s="89">
        <v>0</v>
      </c>
      <c r="L26" s="19"/>
      <c r="N26" s="884">
        <f t="shared" si="0"/>
        <v>0</v>
      </c>
    </row>
    <row r="27" spans="1:14" s="67" customFormat="1" ht="15.95" customHeight="1">
      <c r="A27" s="92" t="s">
        <v>230</v>
      </c>
      <c r="B27" s="93">
        <v>82</v>
      </c>
      <c r="C27" s="85">
        <v>3315</v>
      </c>
      <c r="D27" s="76">
        <v>3410</v>
      </c>
      <c r="E27" s="85">
        <v>3315</v>
      </c>
      <c r="F27" s="76">
        <v>0</v>
      </c>
      <c r="G27" s="85">
        <v>0</v>
      </c>
      <c r="H27" s="76">
        <v>0</v>
      </c>
      <c r="I27" s="85">
        <v>0</v>
      </c>
      <c r="J27" s="90">
        <v>-3328</v>
      </c>
      <c r="K27" s="89">
        <v>0</v>
      </c>
      <c r="L27" s="19"/>
      <c r="N27" s="884">
        <f t="shared" si="0"/>
        <v>0</v>
      </c>
    </row>
    <row r="28" spans="1:14" s="67" customFormat="1" ht="15.95" customHeight="1">
      <c r="A28" s="92" t="s">
        <v>73</v>
      </c>
      <c r="B28" s="76">
        <v>-3</v>
      </c>
      <c r="C28" s="85">
        <v>1</v>
      </c>
      <c r="D28" s="76">
        <v>-3</v>
      </c>
      <c r="E28" s="85">
        <v>1</v>
      </c>
      <c r="F28" s="91">
        <v>0</v>
      </c>
      <c r="G28" s="85">
        <v>0</v>
      </c>
      <c r="H28" s="91">
        <v>0</v>
      </c>
      <c r="I28" s="85">
        <v>0</v>
      </c>
      <c r="J28" s="90">
        <v>0</v>
      </c>
      <c r="K28" s="89">
        <v>0</v>
      </c>
      <c r="L28" s="19"/>
      <c r="N28" s="884">
        <f t="shared" si="0"/>
        <v>0</v>
      </c>
    </row>
    <row r="29" spans="1:14" s="67" customFormat="1" ht="15.95" customHeight="1">
      <c r="A29" s="22" t="s">
        <v>72</v>
      </c>
      <c r="B29" s="81">
        <v>3065</v>
      </c>
      <c r="C29" s="88">
        <v>4634</v>
      </c>
      <c r="D29" s="81">
        <v>-1305</v>
      </c>
      <c r="E29" s="88">
        <v>4788</v>
      </c>
      <c r="F29" s="81">
        <v>1386</v>
      </c>
      <c r="G29" s="88">
        <v>430</v>
      </c>
      <c r="H29" s="81">
        <v>2984</v>
      </c>
      <c r="I29" s="88">
        <v>-1701</v>
      </c>
      <c r="J29" s="79">
        <v>0</v>
      </c>
      <c r="K29" s="87">
        <v>1117</v>
      </c>
      <c r="L29" s="19"/>
      <c r="N29" s="884">
        <f t="shared" si="0"/>
        <v>0</v>
      </c>
    </row>
    <row r="30" spans="1:14" s="67" customFormat="1" ht="15.95" customHeight="1">
      <c r="A30" s="18" t="s">
        <v>71</v>
      </c>
      <c r="B30" s="76">
        <v>39657</v>
      </c>
      <c r="C30" s="85">
        <v>39824</v>
      </c>
      <c r="D30" s="76">
        <v>35078</v>
      </c>
      <c r="E30" s="85">
        <v>36036</v>
      </c>
      <c r="F30" s="76">
        <v>2372</v>
      </c>
      <c r="G30" s="85">
        <v>2302</v>
      </c>
      <c r="H30" s="76">
        <v>2477</v>
      </c>
      <c r="I30" s="85">
        <v>1486</v>
      </c>
      <c r="J30" s="74">
        <v>-270</v>
      </c>
      <c r="K30" s="84">
        <v>0</v>
      </c>
      <c r="L30" s="86"/>
      <c r="N30" s="884">
        <f t="shared" si="0"/>
        <v>0</v>
      </c>
    </row>
    <row r="31" spans="1:14" s="67" customFormat="1" ht="15.95" customHeight="1">
      <c r="A31" s="18" t="s">
        <v>70</v>
      </c>
      <c r="B31" s="76">
        <v>-48247</v>
      </c>
      <c r="C31" s="85">
        <v>-56083</v>
      </c>
      <c r="D31" s="76">
        <v>-44212</v>
      </c>
      <c r="E31" s="85">
        <v>-50581</v>
      </c>
      <c r="F31" s="76">
        <v>-2550</v>
      </c>
      <c r="G31" s="85">
        <v>-3896</v>
      </c>
      <c r="H31" s="76">
        <v>-2485</v>
      </c>
      <c r="I31" s="85">
        <v>-1625</v>
      </c>
      <c r="J31" s="74">
        <v>1000</v>
      </c>
      <c r="K31" s="84">
        <v>19</v>
      </c>
      <c r="L31" s="18"/>
      <c r="N31" s="884">
        <f t="shared" si="0"/>
        <v>0</v>
      </c>
    </row>
    <row r="32" spans="1:14" s="67" customFormat="1" ht="15.95" customHeight="1">
      <c r="A32" s="18" t="s">
        <v>268</v>
      </c>
      <c r="B32" s="76">
        <v>0</v>
      </c>
      <c r="C32" s="85">
        <v>0</v>
      </c>
      <c r="D32" s="76">
        <v>0</v>
      </c>
      <c r="E32" s="85">
        <v>0</v>
      </c>
      <c r="F32" s="76">
        <v>1000</v>
      </c>
      <c r="G32" s="85">
        <v>0</v>
      </c>
      <c r="H32" s="76">
        <v>0</v>
      </c>
      <c r="I32" s="85">
        <v>0</v>
      </c>
      <c r="J32" s="74">
        <v>-1000</v>
      </c>
      <c r="K32" s="84">
        <v>0</v>
      </c>
      <c r="L32" s="18"/>
      <c r="N32" s="884">
        <f t="shared" si="0"/>
        <v>0</v>
      </c>
    </row>
    <row r="33" spans="1:14" s="67" customFormat="1" ht="15.95" customHeight="1">
      <c r="A33" s="18" t="s">
        <v>269</v>
      </c>
      <c r="B33" s="76">
        <v>1224</v>
      </c>
      <c r="C33" s="85">
        <v>0</v>
      </c>
      <c r="D33" s="76">
        <v>0</v>
      </c>
      <c r="E33" s="85">
        <v>0</v>
      </c>
      <c r="F33" s="76">
        <v>437</v>
      </c>
      <c r="G33" s="85">
        <v>0</v>
      </c>
      <c r="H33" s="76">
        <v>0</v>
      </c>
      <c r="I33" s="85">
        <v>0</v>
      </c>
      <c r="J33" s="74">
        <v>787</v>
      </c>
      <c r="K33" s="84">
        <v>0</v>
      </c>
      <c r="L33" s="18"/>
      <c r="N33" s="884">
        <f t="shared" si="0"/>
        <v>0</v>
      </c>
    </row>
    <row r="34" spans="1:14" s="67" customFormat="1" ht="15.95" customHeight="1">
      <c r="A34" s="18" t="s">
        <v>234</v>
      </c>
      <c r="B34" s="76">
        <v>-750</v>
      </c>
      <c r="C34" s="85">
        <v>-750</v>
      </c>
      <c r="D34" s="76">
        <v>0</v>
      </c>
      <c r="E34" s="85">
        <v>0</v>
      </c>
      <c r="F34" s="76">
        <v>0</v>
      </c>
      <c r="G34" s="85">
        <v>0</v>
      </c>
      <c r="H34" s="76">
        <v>0</v>
      </c>
      <c r="I34" s="85">
        <v>0</v>
      </c>
      <c r="J34" s="74">
        <v>-750</v>
      </c>
      <c r="K34" s="84">
        <v>-750</v>
      </c>
      <c r="L34" s="18"/>
      <c r="N34" s="884">
        <f t="shared" si="0"/>
        <v>0</v>
      </c>
    </row>
    <row r="35" spans="1:14" s="67" customFormat="1" ht="15.95" customHeight="1">
      <c r="A35" s="18" t="s">
        <v>69</v>
      </c>
      <c r="B35" s="76">
        <v>-375</v>
      </c>
      <c r="C35" s="85">
        <v>-375</v>
      </c>
      <c r="D35" s="76">
        <v>0</v>
      </c>
      <c r="E35" s="85">
        <v>0</v>
      </c>
      <c r="F35" s="76">
        <v>0</v>
      </c>
      <c r="G35" s="85">
        <v>0</v>
      </c>
      <c r="H35" s="76">
        <v>0</v>
      </c>
      <c r="I35" s="85">
        <v>0</v>
      </c>
      <c r="J35" s="74">
        <v>-375</v>
      </c>
      <c r="K35" s="84">
        <v>-375</v>
      </c>
      <c r="L35" s="18"/>
      <c r="N35" s="884">
        <f t="shared" si="0"/>
        <v>0</v>
      </c>
    </row>
    <row r="36" spans="1:14" s="67" customFormat="1" ht="15.95" customHeight="1">
      <c r="A36" s="18" t="s">
        <v>68</v>
      </c>
      <c r="B36" s="76">
        <v>-26</v>
      </c>
      <c r="C36" s="85">
        <v>-13</v>
      </c>
      <c r="D36" s="76">
        <v>0</v>
      </c>
      <c r="E36" s="85">
        <v>0</v>
      </c>
      <c r="F36" s="76">
        <v>0</v>
      </c>
      <c r="G36" s="85">
        <v>0</v>
      </c>
      <c r="H36" s="76">
        <v>-8</v>
      </c>
      <c r="I36" s="85">
        <v>-13</v>
      </c>
      <c r="J36" s="74">
        <v>-18</v>
      </c>
      <c r="K36" s="84">
        <v>0</v>
      </c>
      <c r="L36" s="18"/>
      <c r="N36" s="884">
        <f t="shared" si="0"/>
        <v>0</v>
      </c>
    </row>
    <row r="37" spans="1:14" s="67" customFormat="1" ht="15.95" customHeight="1">
      <c r="A37" s="4" t="s">
        <v>67</v>
      </c>
      <c r="B37" s="76">
        <v>275</v>
      </c>
      <c r="C37" s="75">
        <v>12</v>
      </c>
      <c r="D37" s="76">
        <v>0</v>
      </c>
      <c r="E37" s="75">
        <v>0</v>
      </c>
      <c r="F37" s="76">
        <v>0</v>
      </c>
      <c r="G37" s="75">
        <v>0</v>
      </c>
      <c r="H37" s="76">
        <v>0</v>
      </c>
      <c r="I37" s="75">
        <v>1</v>
      </c>
      <c r="J37" s="74">
        <v>275</v>
      </c>
      <c r="K37" s="73">
        <v>11</v>
      </c>
      <c r="L37" s="4"/>
      <c r="N37" s="884">
        <f t="shared" si="0"/>
        <v>0</v>
      </c>
    </row>
    <row r="38" spans="1:14" s="83" customFormat="1" ht="15.95" customHeight="1">
      <c r="A38" s="4" t="s">
        <v>66</v>
      </c>
      <c r="B38" s="76">
        <v>0</v>
      </c>
      <c r="C38" s="75">
        <v>0</v>
      </c>
      <c r="D38" s="76">
        <v>-1125</v>
      </c>
      <c r="E38" s="75">
        <v>-2125</v>
      </c>
      <c r="F38" s="76">
        <v>-107</v>
      </c>
      <c r="G38" s="75">
        <v>0</v>
      </c>
      <c r="H38" s="76">
        <v>-4</v>
      </c>
      <c r="I38" s="75">
        <v>0</v>
      </c>
      <c r="J38" s="74">
        <v>1236</v>
      </c>
      <c r="K38" s="73">
        <v>2125</v>
      </c>
      <c r="L38" s="59"/>
      <c r="N38" s="884">
        <f t="shared" si="0"/>
        <v>0</v>
      </c>
    </row>
    <row r="39" spans="1:14" s="67" customFormat="1" ht="15.95" customHeight="1">
      <c r="A39" s="56" t="s">
        <v>65</v>
      </c>
      <c r="B39" s="81">
        <v>-8242</v>
      </c>
      <c r="C39" s="80">
        <v>-17385</v>
      </c>
      <c r="D39" s="81">
        <v>-10259</v>
      </c>
      <c r="E39" s="80">
        <v>-16670</v>
      </c>
      <c r="F39" s="81">
        <v>1152</v>
      </c>
      <c r="G39" s="80">
        <v>-1594</v>
      </c>
      <c r="H39" s="81">
        <v>-20</v>
      </c>
      <c r="I39" s="80">
        <v>-151</v>
      </c>
      <c r="J39" s="79">
        <v>885</v>
      </c>
      <c r="K39" s="78">
        <v>1030</v>
      </c>
      <c r="L39" s="4"/>
      <c r="N39" s="884">
        <f t="shared" si="0"/>
        <v>0</v>
      </c>
    </row>
    <row r="40" spans="1:14" s="67" customFormat="1" ht="15.95" customHeight="1">
      <c r="A40" s="56" t="s">
        <v>64</v>
      </c>
      <c r="B40" s="81">
        <v>-15402</v>
      </c>
      <c r="C40" s="80">
        <v>-14348</v>
      </c>
      <c r="D40" s="81">
        <v>-14541</v>
      </c>
      <c r="E40" s="80">
        <v>-14216</v>
      </c>
      <c r="F40" s="81">
        <v>-539</v>
      </c>
      <c r="G40" s="80">
        <v>-5171</v>
      </c>
      <c r="H40" s="81">
        <v>838</v>
      </c>
      <c r="I40" s="80">
        <v>69</v>
      </c>
      <c r="J40" s="79">
        <v>-1160</v>
      </c>
      <c r="K40" s="78">
        <v>4970</v>
      </c>
      <c r="L40" s="4"/>
      <c r="N40" s="884">
        <f t="shared" si="0"/>
        <v>0</v>
      </c>
    </row>
    <row r="41" spans="1:14" s="67" customFormat="1" ht="15.95" customHeight="1">
      <c r="A41" s="4" t="s">
        <v>63</v>
      </c>
      <c r="B41" s="76">
        <v>31284</v>
      </c>
      <c r="C41" s="75">
        <v>38146</v>
      </c>
      <c r="D41" s="76">
        <v>28075</v>
      </c>
      <c r="E41" s="75">
        <v>34549</v>
      </c>
      <c r="F41" s="76">
        <v>6442</v>
      </c>
      <c r="G41" s="75">
        <v>10068</v>
      </c>
      <c r="H41" s="76">
        <v>1366</v>
      </c>
      <c r="I41" s="75">
        <v>1678</v>
      </c>
      <c r="J41" s="74">
        <v>-4599</v>
      </c>
      <c r="K41" s="73">
        <v>-8149</v>
      </c>
      <c r="L41" s="4"/>
      <c r="N41" s="884">
        <f t="shared" si="0"/>
        <v>0</v>
      </c>
    </row>
    <row r="42" spans="1:14" s="83" customFormat="1" ht="15.95" customHeight="1">
      <c r="A42" s="4" t="s">
        <v>62</v>
      </c>
      <c r="B42" s="76">
        <v>-68.054440786522832</v>
      </c>
      <c r="C42" s="75">
        <v>349</v>
      </c>
      <c r="D42" s="76">
        <v>-25</v>
      </c>
      <c r="E42" s="75">
        <v>279</v>
      </c>
      <c r="F42" s="76">
        <v>-34.054440786522832</v>
      </c>
      <c r="G42" s="75">
        <v>29</v>
      </c>
      <c r="H42" s="76">
        <v>-9</v>
      </c>
      <c r="I42" s="75">
        <v>41</v>
      </c>
      <c r="J42" s="74">
        <v>0</v>
      </c>
      <c r="K42" s="73">
        <v>0</v>
      </c>
      <c r="L42" s="59"/>
      <c r="N42" s="884">
        <f t="shared" si="0"/>
        <v>0</v>
      </c>
    </row>
    <row r="43" spans="1:14" s="67" customFormat="1" ht="15.95" customHeight="1">
      <c r="A43" s="82" t="s">
        <v>61</v>
      </c>
      <c r="B43" s="81">
        <v>15813.945559213476</v>
      </c>
      <c r="C43" s="80">
        <v>24150</v>
      </c>
      <c r="D43" s="81">
        <v>13509</v>
      </c>
      <c r="E43" s="80">
        <v>20612</v>
      </c>
      <c r="F43" s="81">
        <v>5868.9455592134773</v>
      </c>
      <c r="G43" s="80">
        <v>4929</v>
      </c>
      <c r="H43" s="81">
        <v>2195</v>
      </c>
      <c r="I43" s="80">
        <v>1788</v>
      </c>
      <c r="J43" s="79">
        <v>-5759</v>
      </c>
      <c r="K43" s="78">
        <v>-3179</v>
      </c>
      <c r="L43" s="4"/>
      <c r="N43" s="884">
        <f t="shared" si="0"/>
        <v>0</v>
      </c>
    </row>
    <row r="44" spans="1:14" s="67" customFormat="1" ht="15.95" customHeight="1">
      <c r="A44" s="77" t="s">
        <v>60</v>
      </c>
      <c r="B44" s="76">
        <v>574</v>
      </c>
      <c r="C44" s="75">
        <v>518</v>
      </c>
      <c r="D44" s="76">
        <v>574</v>
      </c>
      <c r="E44" s="75">
        <v>518</v>
      </c>
      <c r="F44" s="76">
        <v>0</v>
      </c>
      <c r="G44" s="75">
        <v>0</v>
      </c>
      <c r="H44" s="76">
        <v>0</v>
      </c>
      <c r="I44" s="75">
        <v>0</v>
      </c>
      <c r="J44" s="74">
        <v>0</v>
      </c>
      <c r="K44" s="73">
        <v>0</v>
      </c>
      <c r="L44" s="4"/>
      <c r="N44" s="884">
        <f t="shared" si="0"/>
        <v>0</v>
      </c>
    </row>
    <row r="45" spans="1:14" s="67" customFormat="1" ht="15.95" customHeight="1">
      <c r="A45" s="77" t="s">
        <v>59</v>
      </c>
      <c r="B45" s="76">
        <v>1015</v>
      </c>
      <c r="C45" s="75">
        <v>4633</v>
      </c>
      <c r="D45" s="76">
        <v>1015</v>
      </c>
      <c r="E45" s="75">
        <v>4633</v>
      </c>
      <c r="F45" s="76">
        <v>0</v>
      </c>
      <c r="G45" s="75">
        <v>0</v>
      </c>
      <c r="H45" s="76">
        <v>0</v>
      </c>
      <c r="I45" s="75">
        <v>0</v>
      </c>
      <c r="J45" s="74">
        <v>0</v>
      </c>
      <c r="K45" s="73">
        <v>0</v>
      </c>
      <c r="L45" s="4"/>
      <c r="N45" s="884">
        <f t="shared" si="0"/>
        <v>0</v>
      </c>
    </row>
    <row r="46" spans="1:14" s="67" customFormat="1" ht="15.95" customHeight="1">
      <c r="A46" s="77" t="s">
        <v>58</v>
      </c>
      <c r="B46" s="76">
        <v>13316</v>
      </c>
      <c r="C46" s="75">
        <v>17657</v>
      </c>
      <c r="D46" s="76">
        <v>11920</v>
      </c>
      <c r="E46" s="75">
        <v>15447</v>
      </c>
      <c r="F46" s="76">
        <v>7155</v>
      </c>
      <c r="G46" s="75">
        <v>3601</v>
      </c>
      <c r="H46" s="76">
        <v>0</v>
      </c>
      <c r="I46" s="75">
        <v>1788</v>
      </c>
      <c r="J46" s="74">
        <v>-5759</v>
      </c>
      <c r="K46" s="73">
        <v>-3179</v>
      </c>
      <c r="L46" s="4"/>
      <c r="N46" s="884">
        <f t="shared" si="0"/>
        <v>0</v>
      </c>
    </row>
    <row r="47" spans="1:14" s="67" customFormat="1" ht="15.75" customHeight="1">
      <c r="A47" s="72" t="s">
        <v>57</v>
      </c>
      <c r="B47" s="71">
        <v>909</v>
      </c>
      <c r="C47" s="70">
        <v>1342</v>
      </c>
      <c r="D47" s="71">
        <v>0</v>
      </c>
      <c r="E47" s="70">
        <v>14</v>
      </c>
      <c r="F47" s="71">
        <v>-1286</v>
      </c>
      <c r="G47" s="70">
        <v>1328</v>
      </c>
      <c r="H47" s="71">
        <v>2195</v>
      </c>
      <c r="I47" s="70">
        <v>0</v>
      </c>
      <c r="J47" s="69">
        <v>0</v>
      </c>
      <c r="K47" s="68">
        <v>0</v>
      </c>
      <c r="L47" s="4"/>
      <c r="N47" s="884">
        <f t="shared" si="0"/>
        <v>0</v>
      </c>
    </row>
    <row r="48" spans="1:14" ht="15.75" customHeight="1">
      <c r="A48" s="66"/>
      <c r="B48" s="65"/>
      <c r="C48" s="65"/>
      <c r="D48" s="65"/>
      <c r="E48" s="65"/>
      <c r="F48" s="65"/>
      <c r="G48" s="65"/>
      <c r="H48" s="65"/>
      <c r="I48" s="65"/>
      <c r="J48" s="65"/>
      <c r="K48" s="65">
        <v>0</v>
      </c>
    </row>
    <row r="49" spans="2:11" ht="13.5" customHeight="1"/>
    <row r="51" spans="2:11">
      <c r="B51" s="885"/>
      <c r="C51" s="885"/>
      <c r="D51" s="885"/>
      <c r="E51" s="885"/>
      <c r="F51" s="885"/>
      <c r="G51" s="885"/>
      <c r="H51" s="885"/>
      <c r="I51" s="885"/>
      <c r="J51" s="885"/>
      <c r="K51" s="885"/>
    </row>
    <row r="52" spans="2:11">
      <c r="B52" s="885"/>
      <c r="C52" s="885"/>
      <c r="D52" s="885"/>
      <c r="E52" s="885"/>
      <c r="F52" s="885"/>
      <c r="G52" s="885"/>
      <c r="H52" s="885"/>
      <c r="I52" s="885"/>
      <c r="J52" s="885"/>
      <c r="K52" s="885"/>
    </row>
    <row r="53" spans="2:11">
      <c r="B53" s="885"/>
      <c r="C53" s="885"/>
      <c r="D53" s="885"/>
      <c r="E53" s="885"/>
      <c r="F53" s="885"/>
      <c r="G53" s="885"/>
      <c r="H53" s="885"/>
      <c r="I53" s="885"/>
      <c r="J53" s="885"/>
      <c r="K53" s="885"/>
    </row>
    <row r="55" spans="2:11">
      <c r="B55" s="885"/>
      <c r="C55" s="885"/>
      <c r="D55" s="885"/>
      <c r="E55" s="885"/>
      <c r="F55" s="885"/>
      <c r="G55" s="885"/>
      <c r="H55" s="885"/>
      <c r="I55" s="885"/>
      <c r="J55" s="885"/>
      <c r="K55" s="885"/>
    </row>
    <row r="56" spans="2:11">
      <c r="B56" s="885"/>
      <c r="C56" s="885"/>
      <c r="D56" s="885"/>
      <c r="E56" s="885"/>
      <c r="F56" s="885"/>
      <c r="G56" s="885"/>
      <c r="H56" s="885"/>
      <c r="I56" s="885"/>
      <c r="J56" s="885"/>
      <c r="K56" s="885"/>
    </row>
    <row r="58" spans="2:11">
      <c r="B58" s="885"/>
      <c r="C58" s="885"/>
      <c r="D58" s="885"/>
      <c r="E58" s="885"/>
      <c r="F58" s="885"/>
      <c r="G58" s="885"/>
      <c r="H58" s="885"/>
      <c r="I58" s="885"/>
      <c r="J58" s="885"/>
      <c r="K58" s="885"/>
    </row>
    <row r="59" spans="2:11">
      <c r="B59" s="885"/>
      <c r="C59" s="885"/>
      <c r="D59" s="885"/>
      <c r="E59" s="885"/>
      <c r="F59" s="885"/>
      <c r="G59" s="885"/>
      <c r="H59" s="885"/>
      <c r="I59" s="885"/>
      <c r="J59" s="885"/>
      <c r="K59" s="885"/>
    </row>
    <row r="61" spans="2:11">
      <c r="B61" s="885"/>
      <c r="C61" s="885"/>
      <c r="D61" s="885"/>
      <c r="E61" s="885"/>
      <c r="F61" s="885"/>
      <c r="G61" s="885"/>
      <c r="H61" s="885"/>
      <c r="I61" s="885"/>
      <c r="J61" s="885"/>
      <c r="K61" s="885"/>
    </row>
    <row r="62" spans="2:11">
      <c r="B62" s="885"/>
      <c r="C62" s="885"/>
      <c r="D62" s="885"/>
      <c r="E62" s="885"/>
      <c r="F62" s="885"/>
      <c r="G62" s="885"/>
      <c r="H62" s="885"/>
      <c r="I62" s="885"/>
      <c r="J62" s="885"/>
      <c r="K62" s="885"/>
    </row>
    <row r="63" spans="2:11">
      <c r="B63" s="885"/>
      <c r="C63" s="885"/>
      <c r="D63" s="885"/>
      <c r="E63" s="885"/>
      <c r="F63" s="885"/>
      <c r="G63" s="885"/>
      <c r="H63" s="885"/>
      <c r="I63" s="885"/>
      <c r="J63" s="885"/>
      <c r="K63" s="885"/>
    </row>
    <row r="65" spans="2:11">
      <c r="B65" s="885"/>
      <c r="C65" s="885"/>
      <c r="D65" s="885"/>
      <c r="E65" s="885"/>
      <c r="F65" s="885"/>
      <c r="G65" s="885"/>
      <c r="H65" s="885"/>
      <c r="I65" s="885"/>
      <c r="J65" s="885"/>
      <c r="K65" s="885"/>
    </row>
    <row r="66" spans="2:11">
      <c r="B66" s="885"/>
      <c r="C66" s="885"/>
      <c r="D66" s="885"/>
      <c r="E66" s="885"/>
      <c r="F66" s="885"/>
      <c r="G66" s="885"/>
      <c r="H66" s="885"/>
      <c r="I66" s="885"/>
      <c r="J66" s="885"/>
      <c r="K66" s="885"/>
    </row>
  </sheetData>
  <mergeCells count="5">
    <mergeCell ref="B6:C6"/>
    <mergeCell ref="D6:E6"/>
    <mergeCell ref="F6:G6"/>
    <mergeCell ref="J6:K6"/>
    <mergeCell ref="H6:I6"/>
  </mergeCells>
  <pageMargins left="0.55118110236220497" right="0.35433070866141703" top="0.59055118110236204" bottom="0.98425196850393704" header="0.118110236220472" footer="0.511811023622047"/>
  <pageSetup paperSize="9" scale="61"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S62"/>
  <sheetViews>
    <sheetView showGridLines="0" showZeros="0" view="pageBreakPreview" zoomScale="70" zoomScaleNormal="70" zoomScaleSheetLayoutView="70" workbookViewId="0">
      <selection activeCell="I28" sqref="B8:I28"/>
    </sheetView>
  </sheetViews>
  <sheetFormatPr defaultRowHeight="9"/>
  <cols>
    <col min="1" max="1" width="62.28515625" style="99" customWidth="1"/>
    <col min="2" max="3" width="12.5703125" style="100" customWidth="1"/>
    <col min="4" max="9" width="12.5703125" style="99" customWidth="1"/>
    <col min="10" max="10" width="1.140625" style="99" customWidth="1"/>
    <col min="11" max="16384" width="9.140625" style="99"/>
  </cols>
  <sheetData>
    <row r="1" spans="1:19" s="10" customFormat="1" ht="50.1" customHeight="1">
      <c r="A1" s="9"/>
    </row>
    <row r="2" spans="1:19" s="11" customFormat="1" ht="39.950000000000003" customHeight="1">
      <c r="A2" s="1" t="s">
        <v>181</v>
      </c>
      <c r="C2" s="2"/>
      <c r="D2" s="2"/>
    </row>
    <row r="3" spans="1:19" s="11" customFormat="1" ht="1.5" customHeight="1">
      <c r="A3" s="162"/>
      <c r="B3" s="163"/>
      <c r="C3" s="161"/>
      <c r="D3" s="161"/>
      <c r="E3" s="163"/>
      <c r="F3" s="163"/>
      <c r="G3" s="163"/>
      <c r="H3" s="163"/>
      <c r="I3" s="163"/>
    </row>
    <row r="4" spans="1:19" s="14" customFormat="1" ht="20.100000000000001" customHeight="1">
      <c r="A4" s="12"/>
      <c r="B4" s="12"/>
      <c r="C4" s="12"/>
      <c r="D4" s="12"/>
      <c r="E4" s="13"/>
      <c r="F4" s="13"/>
      <c r="G4" s="13"/>
      <c r="H4" s="13"/>
      <c r="I4" s="13"/>
      <c r="J4" s="99"/>
      <c r="K4" s="99"/>
      <c r="L4" s="99"/>
      <c r="M4" s="99"/>
      <c r="N4" s="99"/>
      <c r="O4" s="99"/>
      <c r="P4" s="102"/>
      <c r="Q4" s="102"/>
      <c r="R4" s="102"/>
      <c r="S4" s="102"/>
    </row>
    <row r="5" spans="1:19" s="14" customFormat="1" ht="20.100000000000001" customHeight="1">
      <c r="A5" s="3" t="s">
        <v>180</v>
      </c>
      <c r="B5" s="124"/>
      <c r="C5" s="124"/>
      <c r="D5" s="124"/>
      <c r="E5" s="124"/>
      <c r="F5" s="124"/>
      <c r="G5" s="124"/>
      <c r="H5" s="124"/>
      <c r="I5" s="124"/>
      <c r="J5" s="99"/>
      <c r="K5" s="99"/>
      <c r="L5" s="99"/>
      <c r="M5" s="99"/>
      <c r="N5" s="99"/>
      <c r="O5" s="99"/>
      <c r="P5" s="99"/>
      <c r="Q5" s="99"/>
      <c r="R5" s="99"/>
      <c r="S5" s="99"/>
    </row>
    <row r="6" spans="1:19" s="4" customFormat="1" ht="15.95" customHeight="1">
      <c r="A6" s="123"/>
      <c r="B6" s="952" t="s">
        <v>118</v>
      </c>
      <c r="C6" s="955"/>
      <c r="D6" s="952" t="s">
        <v>261</v>
      </c>
      <c r="E6" s="955"/>
      <c r="F6" s="952" t="s">
        <v>278</v>
      </c>
      <c r="G6" s="953"/>
      <c r="H6" s="952" t="s">
        <v>259</v>
      </c>
      <c r="I6" s="953"/>
      <c r="J6" s="99"/>
      <c r="K6" s="99"/>
      <c r="L6" s="99"/>
      <c r="M6" s="99"/>
      <c r="N6" s="99"/>
      <c r="O6" s="99"/>
      <c r="P6" s="99"/>
      <c r="Q6" s="99"/>
      <c r="R6" s="99"/>
      <c r="S6" s="99"/>
    </row>
    <row r="7" spans="1:19" s="102" customFormat="1" ht="15.95" customHeight="1">
      <c r="A7" s="122" t="s">
        <v>14</v>
      </c>
      <c r="B7" s="104" t="s">
        <v>282</v>
      </c>
      <c r="C7" s="185" t="s">
        <v>275</v>
      </c>
      <c r="D7" s="104" t="s">
        <v>282</v>
      </c>
      <c r="E7" s="185" t="s">
        <v>275</v>
      </c>
      <c r="F7" s="104" t="s">
        <v>282</v>
      </c>
      <c r="G7" s="185" t="s">
        <v>275</v>
      </c>
      <c r="H7" s="215" t="s">
        <v>282</v>
      </c>
      <c r="I7" s="193" t="s">
        <v>275</v>
      </c>
      <c r="J7" s="99"/>
      <c r="K7" s="99"/>
      <c r="L7" s="99"/>
      <c r="M7" s="99"/>
      <c r="N7" s="99"/>
      <c r="O7" s="99"/>
      <c r="P7" s="99"/>
      <c r="Q7" s="99"/>
      <c r="R7" s="99"/>
      <c r="S7" s="99"/>
    </row>
    <row r="8" spans="1:19" s="102" customFormat="1" ht="15.95" customHeight="1">
      <c r="A8" s="23" t="s">
        <v>179</v>
      </c>
      <c r="B8" s="117">
        <v>45941</v>
      </c>
      <c r="C8" s="195">
        <v>49554</v>
      </c>
      <c r="D8" s="117">
        <v>32804.946000000004</v>
      </c>
      <c r="E8" s="195">
        <v>35073</v>
      </c>
      <c r="F8" s="117">
        <v>14291</v>
      </c>
      <c r="G8" s="195">
        <v>14973</v>
      </c>
      <c r="H8" s="117">
        <v>5532</v>
      </c>
      <c r="I8" s="218">
        <v>6889</v>
      </c>
      <c r="J8" s="99"/>
      <c r="K8" s="99"/>
      <c r="L8" s="99"/>
      <c r="M8" s="99"/>
      <c r="N8" s="99"/>
      <c r="O8" s="99"/>
      <c r="P8" s="99"/>
      <c r="Q8" s="99"/>
      <c r="R8" s="99"/>
      <c r="S8" s="99"/>
    </row>
    <row r="9" spans="1:19" s="102" customFormat="1" ht="15.95" customHeight="1">
      <c r="A9" s="23" t="s">
        <v>178</v>
      </c>
      <c r="B9" s="117">
        <v>1500.00000002</v>
      </c>
      <c r="C9" s="195">
        <v>2250</v>
      </c>
      <c r="D9" s="117">
        <v>0</v>
      </c>
      <c r="E9" s="195"/>
      <c r="F9" s="117">
        <v>0</v>
      </c>
      <c r="G9" s="195"/>
      <c r="H9" s="117">
        <v>0</v>
      </c>
      <c r="I9" s="218"/>
      <c r="J9" s="99"/>
      <c r="K9" s="99"/>
      <c r="L9" s="99"/>
      <c r="M9" s="99"/>
      <c r="N9" s="99"/>
      <c r="O9" s="99"/>
      <c r="P9" s="99"/>
      <c r="Q9" s="99"/>
      <c r="R9" s="99"/>
      <c r="S9" s="99"/>
    </row>
    <row r="10" spans="1:19" s="102" customFormat="1" ht="15.95" customHeight="1">
      <c r="A10" s="23" t="s">
        <v>177</v>
      </c>
      <c r="B10" s="117">
        <v>7493.4051370982925</v>
      </c>
      <c r="C10" s="195">
        <v>9073</v>
      </c>
      <c r="D10" s="117">
        <v>5122</v>
      </c>
      <c r="E10" s="195">
        <v>6666</v>
      </c>
      <c r="F10" s="117">
        <v>2393.6999999999998</v>
      </c>
      <c r="G10" s="195">
        <v>2394</v>
      </c>
      <c r="H10" s="117">
        <v>0</v>
      </c>
      <c r="I10" s="218"/>
      <c r="J10" s="99"/>
      <c r="K10" s="99"/>
      <c r="L10" s="99"/>
      <c r="M10" s="99"/>
      <c r="N10" s="99"/>
      <c r="O10" s="99"/>
      <c r="P10" s="99"/>
      <c r="Q10" s="99"/>
      <c r="R10" s="99"/>
      <c r="S10" s="99"/>
    </row>
    <row r="11" spans="1:19" s="102" customFormat="1" ht="15.95" customHeight="1">
      <c r="A11" s="23" t="s">
        <v>163</v>
      </c>
      <c r="B11" s="117">
        <v>4977</v>
      </c>
      <c r="C11" s="195">
        <v>4830</v>
      </c>
      <c r="D11" s="117">
        <v>0</v>
      </c>
      <c r="E11" s="195"/>
      <c r="F11" s="117">
        <v>0</v>
      </c>
      <c r="G11" s="195"/>
      <c r="H11" s="117">
        <v>0</v>
      </c>
      <c r="I11" s="218"/>
      <c r="J11" s="99"/>
      <c r="K11" s="99"/>
      <c r="L11" s="99"/>
      <c r="M11" s="99"/>
      <c r="N11" s="99"/>
      <c r="O11" s="99"/>
      <c r="P11" s="99"/>
      <c r="Q11" s="99"/>
      <c r="R11" s="99"/>
      <c r="S11" s="99"/>
    </row>
    <row r="12" spans="1:19" s="102" customFormat="1" ht="15.95" customHeight="1">
      <c r="A12" s="119" t="s">
        <v>176</v>
      </c>
      <c r="B12" s="118">
        <v>59911</v>
      </c>
      <c r="C12" s="196">
        <v>65706</v>
      </c>
      <c r="D12" s="118">
        <v>37927.517312608201</v>
      </c>
      <c r="E12" s="196">
        <v>41738</v>
      </c>
      <c r="F12" s="118">
        <v>16684.7</v>
      </c>
      <c r="G12" s="196">
        <v>17367</v>
      </c>
      <c r="H12" s="118">
        <v>5532</v>
      </c>
      <c r="I12" s="219">
        <v>6889</v>
      </c>
      <c r="J12" s="99"/>
      <c r="K12" s="99"/>
      <c r="L12" s="99"/>
      <c r="M12" s="99"/>
      <c r="N12" s="99"/>
      <c r="O12" s="99"/>
      <c r="P12" s="99"/>
      <c r="Q12" s="99"/>
      <c r="R12" s="99"/>
      <c r="S12" s="99"/>
    </row>
    <row r="13" spans="1:19" s="102" customFormat="1" ht="15.95" customHeight="1">
      <c r="A13" s="24" t="s">
        <v>175</v>
      </c>
      <c r="B13" s="121">
        <v>0</v>
      </c>
      <c r="C13" s="197"/>
      <c r="D13" s="121">
        <v>0</v>
      </c>
      <c r="E13" s="197"/>
      <c r="F13" s="121">
        <v>0</v>
      </c>
      <c r="G13" s="197"/>
      <c r="H13" s="121">
        <v>0</v>
      </c>
      <c r="I13" s="220"/>
      <c r="J13" s="99"/>
      <c r="K13" s="99"/>
      <c r="L13" s="99"/>
      <c r="M13" s="99"/>
      <c r="N13" s="99"/>
      <c r="O13" s="99"/>
      <c r="P13" s="99"/>
      <c r="Q13" s="99"/>
      <c r="R13" s="99"/>
      <c r="S13" s="99"/>
    </row>
    <row r="14" spans="1:19" s="60" customFormat="1" ht="15.95" customHeight="1">
      <c r="A14" s="120" t="s">
        <v>174</v>
      </c>
      <c r="B14" s="117">
        <v>-4227</v>
      </c>
      <c r="C14" s="195">
        <v>-5297</v>
      </c>
      <c r="D14" s="117">
        <v>-832.66399999999999</v>
      </c>
      <c r="E14" s="195">
        <v>-771</v>
      </c>
      <c r="F14" s="117">
        <v>0</v>
      </c>
      <c r="G14" s="195"/>
      <c r="H14" s="117">
        <v>0</v>
      </c>
      <c r="I14" s="218"/>
      <c r="J14" s="99"/>
      <c r="K14" s="99"/>
      <c r="L14" s="99"/>
      <c r="M14" s="99"/>
      <c r="N14" s="99"/>
      <c r="O14" s="99"/>
      <c r="P14" s="99"/>
      <c r="Q14" s="99"/>
      <c r="R14" s="99"/>
      <c r="S14" s="99"/>
    </row>
    <row r="15" spans="1:19" s="102" customFormat="1" ht="15.95" customHeight="1">
      <c r="A15" s="120" t="s">
        <v>173</v>
      </c>
      <c r="B15" s="117">
        <v>2914</v>
      </c>
      <c r="C15" s="195">
        <v>3284</v>
      </c>
      <c r="D15" s="117">
        <v>0</v>
      </c>
      <c r="E15" s="195"/>
      <c r="F15" s="117">
        <v>0</v>
      </c>
      <c r="G15" s="195"/>
      <c r="H15" s="117">
        <v>0</v>
      </c>
      <c r="I15" s="218"/>
      <c r="J15" s="99"/>
      <c r="K15" s="99"/>
      <c r="L15" s="99"/>
      <c r="M15" s="99"/>
      <c r="N15" s="99"/>
      <c r="O15" s="99"/>
      <c r="P15" s="99"/>
      <c r="Q15" s="99"/>
      <c r="R15" s="99"/>
      <c r="S15" s="99"/>
    </row>
    <row r="16" spans="1:19" s="102" customFormat="1" ht="15.95" customHeight="1">
      <c r="A16" s="120" t="s">
        <v>172</v>
      </c>
      <c r="B16" s="117">
        <v>-1878</v>
      </c>
      <c r="C16" s="195">
        <v>-1981</v>
      </c>
      <c r="D16" s="117">
        <v>776.11400000000003</v>
      </c>
      <c r="E16" s="195">
        <v>807</v>
      </c>
      <c r="F16" s="117">
        <v>-2726</v>
      </c>
      <c r="G16" s="195">
        <v>-2812</v>
      </c>
      <c r="H16" s="117">
        <v>5</v>
      </c>
      <c r="I16" s="218">
        <v>-13</v>
      </c>
      <c r="J16" s="99"/>
      <c r="K16" s="99"/>
      <c r="L16" s="99"/>
      <c r="M16" s="99"/>
      <c r="N16" s="99"/>
      <c r="O16" s="99"/>
      <c r="P16" s="99"/>
      <c r="Q16" s="99"/>
      <c r="R16" s="99"/>
      <c r="S16" s="99"/>
    </row>
    <row r="17" spans="1:19" s="102" customFormat="1" ht="15.95" customHeight="1">
      <c r="A17" s="155" t="s">
        <v>171</v>
      </c>
      <c r="B17" s="117">
        <v>-1159.87333743</v>
      </c>
      <c r="C17" s="195">
        <v>-1251</v>
      </c>
      <c r="D17" s="117">
        <v>-1057.3689999999999</v>
      </c>
      <c r="E17" s="195">
        <v>-1101</v>
      </c>
      <c r="F17" s="117">
        <v>-264.45</v>
      </c>
      <c r="G17" s="195">
        <v>-312.24299999999999</v>
      </c>
      <c r="H17" s="117">
        <v>0</v>
      </c>
      <c r="I17" s="218">
        <v>0</v>
      </c>
      <c r="J17" s="99"/>
      <c r="K17" s="99"/>
      <c r="L17" s="99"/>
      <c r="M17" s="99"/>
      <c r="N17" s="99"/>
      <c r="O17" s="99"/>
      <c r="P17" s="99"/>
      <c r="Q17" s="99"/>
      <c r="R17" s="99"/>
      <c r="S17" s="99"/>
    </row>
    <row r="18" spans="1:19" s="23" customFormat="1" ht="15.95" customHeight="1">
      <c r="A18" s="154" t="s">
        <v>258</v>
      </c>
      <c r="B18" s="115">
        <v>2671</v>
      </c>
      <c r="C18" s="198">
        <v>1115</v>
      </c>
      <c r="D18" s="115">
        <v>2671</v>
      </c>
      <c r="E18" s="198">
        <v>1115</v>
      </c>
      <c r="F18" s="115">
        <v>0</v>
      </c>
      <c r="G18" s="198"/>
      <c r="H18" s="115">
        <v>0</v>
      </c>
      <c r="I18" s="221"/>
      <c r="J18" s="99"/>
      <c r="K18" s="99"/>
      <c r="L18" s="99"/>
      <c r="M18" s="99"/>
      <c r="N18" s="99"/>
      <c r="O18" s="99"/>
      <c r="P18" s="99"/>
      <c r="Q18" s="99"/>
      <c r="R18" s="99"/>
      <c r="S18" s="99"/>
    </row>
    <row r="19" spans="1:19" s="102" customFormat="1" ht="15.95" customHeight="1">
      <c r="A19" s="23" t="s">
        <v>170</v>
      </c>
      <c r="B19" s="117">
        <v>-1679.87333743</v>
      </c>
      <c r="C19" s="195">
        <v>-4131</v>
      </c>
      <c r="D19" s="117">
        <v>1557.0810000000001</v>
      </c>
      <c r="E19" s="195">
        <v>49</v>
      </c>
      <c r="F19" s="117">
        <v>-2990.45</v>
      </c>
      <c r="G19" s="195">
        <v>-3124.2429999999999</v>
      </c>
      <c r="H19" s="117">
        <v>5</v>
      </c>
      <c r="I19" s="218">
        <v>-13</v>
      </c>
      <c r="J19" s="99"/>
      <c r="K19" s="99"/>
      <c r="L19" s="99"/>
      <c r="M19" s="99"/>
      <c r="N19" s="99"/>
      <c r="O19" s="99"/>
      <c r="P19" s="99"/>
      <c r="Q19" s="99"/>
      <c r="R19" s="99"/>
      <c r="S19" s="99"/>
    </row>
    <row r="20" spans="1:19" s="102" customFormat="1" ht="15.95" customHeight="1">
      <c r="A20" s="23" t="s">
        <v>169</v>
      </c>
      <c r="B20" s="117">
        <v>0</v>
      </c>
      <c r="C20" s="195"/>
      <c r="D20" s="117">
        <v>-1236.3259999899999</v>
      </c>
      <c r="E20" s="195">
        <v>-1403</v>
      </c>
      <c r="F20" s="117">
        <v>0</v>
      </c>
      <c r="G20" s="195"/>
      <c r="H20" s="117">
        <v>0</v>
      </c>
      <c r="I20" s="218"/>
      <c r="J20" s="99"/>
      <c r="K20" s="99"/>
      <c r="L20" s="99"/>
      <c r="M20" s="99"/>
      <c r="N20" s="99"/>
      <c r="O20" s="99"/>
      <c r="P20" s="99"/>
      <c r="Q20" s="99"/>
      <c r="R20" s="99"/>
      <c r="S20" s="99"/>
    </row>
    <row r="21" spans="1:19" s="102" customFormat="1" ht="15.95" customHeight="1">
      <c r="A21" s="23" t="s">
        <v>168</v>
      </c>
      <c r="B21" s="117">
        <v>0</v>
      </c>
      <c r="C21" s="195"/>
      <c r="D21" s="117">
        <v>0</v>
      </c>
      <c r="E21" s="195"/>
      <c r="F21" s="117">
        <v>0</v>
      </c>
      <c r="G21" s="195"/>
      <c r="H21" s="117">
        <v>0</v>
      </c>
      <c r="I21" s="218"/>
      <c r="J21" s="99"/>
      <c r="K21" s="99"/>
      <c r="L21" s="99"/>
      <c r="M21" s="99"/>
      <c r="N21" s="99"/>
      <c r="O21" s="99"/>
      <c r="P21" s="99"/>
      <c r="Q21" s="99"/>
      <c r="R21" s="99"/>
      <c r="S21" s="99"/>
    </row>
    <row r="22" spans="1:19" s="102" customFormat="1" ht="15.95" customHeight="1">
      <c r="A22" s="23" t="s">
        <v>8</v>
      </c>
      <c r="B22" s="117">
        <v>0</v>
      </c>
      <c r="C22" s="195"/>
      <c r="D22" s="117">
        <v>1065.4780000000001</v>
      </c>
      <c r="E22" s="195">
        <v>1030</v>
      </c>
      <c r="F22" s="117">
        <v>67</v>
      </c>
      <c r="G22" s="195">
        <v>65.483000000000175</v>
      </c>
      <c r="H22" s="117">
        <v>4359</v>
      </c>
      <c r="I22" s="218">
        <v>2967</v>
      </c>
      <c r="J22" s="99"/>
      <c r="K22" s="99"/>
      <c r="L22" s="99"/>
      <c r="M22" s="99"/>
      <c r="N22" s="99"/>
      <c r="O22" s="99"/>
      <c r="P22" s="99"/>
      <c r="Q22" s="99"/>
      <c r="R22" s="99"/>
      <c r="S22" s="99"/>
    </row>
    <row r="23" spans="1:19" s="102" customFormat="1" ht="15.95" customHeight="1">
      <c r="A23" s="116" t="s">
        <v>167</v>
      </c>
      <c r="B23" s="115">
        <v>0</v>
      </c>
      <c r="C23" s="198"/>
      <c r="D23" s="115">
        <v>-1081.5000000049999</v>
      </c>
      <c r="E23" s="198">
        <v>-1054</v>
      </c>
      <c r="F23" s="115">
        <v>0</v>
      </c>
      <c r="G23" s="198"/>
      <c r="H23" s="115">
        <v>0</v>
      </c>
      <c r="I23" s="221"/>
      <c r="J23" s="99"/>
      <c r="K23" s="99"/>
      <c r="L23" s="99"/>
      <c r="M23" s="99"/>
      <c r="N23" s="99"/>
      <c r="O23" s="99"/>
      <c r="P23" s="99"/>
      <c r="Q23" s="99"/>
      <c r="R23" s="99"/>
      <c r="S23" s="99"/>
    </row>
    <row r="24" spans="1:19" s="60" customFormat="1" ht="15.95" customHeight="1">
      <c r="A24" s="119" t="s">
        <v>166</v>
      </c>
      <c r="B24" s="118">
        <v>0</v>
      </c>
      <c r="C24" s="196"/>
      <c r="D24" s="118">
        <v>38232.250312613207</v>
      </c>
      <c r="E24" s="196">
        <v>40361</v>
      </c>
      <c r="F24" s="118">
        <v>0</v>
      </c>
      <c r="G24" s="196"/>
      <c r="H24" s="118">
        <v>0</v>
      </c>
      <c r="I24" s="219"/>
      <c r="J24" s="99"/>
      <c r="K24" s="99"/>
      <c r="L24" s="99"/>
      <c r="M24" s="99"/>
      <c r="N24" s="99"/>
      <c r="O24" s="99"/>
      <c r="P24" s="99"/>
      <c r="Q24" s="99"/>
      <c r="R24" s="99"/>
      <c r="S24" s="99"/>
    </row>
    <row r="25" spans="1:19" s="60" customFormat="1" ht="15.95" customHeight="1">
      <c r="A25" s="23" t="s">
        <v>165</v>
      </c>
      <c r="B25" s="117">
        <v>0</v>
      </c>
      <c r="C25" s="195"/>
      <c r="D25" s="117">
        <v>8263.4999999949996</v>
      </c>
      <c r="E25" s="195">
        <v>7465</v>
      </c>
      <c r="F25" s="117">
        <v>0</v>
      </c>
      <c r="G25" s="195"/>
      <c r="H25" s="117">
        <v>0</v>
      </c>
      <c r="I25" s="218"/>
      <c r="J25" s="99"/>
      <c r="K25" s="99"/>
      <c r="L25" s="99"/>
      <c r="M25" s="99"/>
      <c r="N25" s="99"/>
      <c r="O25" s="99"/>
      <c r="P25" s="99"/>
      <c r="Q25" s="99"/>
      <c r="R25" s="99"/>
      <c r="S25" s="99"/>
    </row>
    <row r="26" spans="1:19" s="102" customFormat="1" ht="15.95" customHeight="1">
      <c r="A26" s="23" t="s">
        <v>164</v>
      </c>
      <c r="B26" s="117">
        <v>0</v>
      </c>
      <c r="C26" s="195"/>
      <c r="D26" s="117">
        <v>0</v>
      </c>
      <c r="E26" s="195"/>
      <c r="F26" s="117">
        <v>-2687</v>
      </c>
      <c r="G26" s="195">
        <v>-3467</v>
      </c>
      <c r="H26" s="117">
        <v>0</v>
      </c>
      <c r="I26" s="218"/>
      <c r="J26" s="99"/>
      <c r="K26" s="99"/>
      <c r="L26" s="99"/>
      <c r="M26" s="99"/>
      <c r="N26" s="99"/>
      <c r="O26" s="99"/>
      <c r="P26" s="99"/>
      <c r="Q26" s="99"/>
      <c r="R26" s="99"/>
      <c r="S26" s="99"/>
    </row>
    <row r="27" spans="1:19" s="102" customFormat="1" ht="15.95" customHeight="1">
      <c r="A27" s="116" t="s">
        <v>163</v>
      </c>
      <c r="B27" s="115">
        <v>-4977</v>
      </c>
      <c r="C27" s="198">
        <v>-4830</v>
      </c>
      <c r="D27" s="115">
        <v>0</v>
      </c>
      <c r="E27" s="198"/>
      <c r="F27" s="115">
        <v>0</v>
      </c>
      <c r="G27" s="198"/>
      <c r="H27" s="115">
        <v>0</v>
      </c>
      <c r="I27" s="221"/>
      <c r="J27" s="99"/>
      <c r="K27" s="99"/>
      <c r="L27" s="99"/>
      <c r="M27" s="99"/>
      <c r="N27" s="99"/>
      <c r="O27" s="99"/>
      <c r="P27" s="99"/>
      <c r="Q27" s="99"/>
      <c r="R27" s="99"/>
      <c r="S27" s="99"/>
    </row>
    <row r="28" spans="1:19" s="102" customFormat="1" ht="15.95" customHeight="1">
      <c r="A28" s="114" t="s">
        <v>271</v>
      </c>
      <c r="B28" s="113">
        <v>53254.531799688295</v>
      </c>
      <c r="C28" s="199">
        <v>56746</v>
      </c>
      <c r="D28" s="113">
        <v>46495</v>
      </c>
      <c r="E28" s="199">
        <v>47826</v>
      </c>
      <c r="F28" s="113">
        <v>11074.25</v>
      </c>
      <c r="G28" s="199">
        <v>10841.24</v>
      </c>
      <c r="H28" s="113">
        <v>9896</v>
      </c>
      <c r="I28" s="222">
        <v>9843</v>
      </c>
      <c r="J28" s="99"/>
      <c r="K28" s="99"/>
      <c r="L28" s="99"/>
      <c r="M28" s="99"/>
      <c r="N28" s="99"/>
      <c r="O28" s="99"/>
      <c r="P28" s="99"/>
      <c r="Q28" s="99"/>
      <c r="R28" s="99"/>
      <c r="S28" s="99"/>
    </row>
    <row r="29" spans="1:19" s="102" customFormat="1" ht="15.95" customHeight="1">
      <c r="A29" s="954"/>
      <c r="B29" s="946"/>
      <c r="C29" s="946"/>
      <c r="D29" s="946"/>
      <c r="E29" s="946"/>
      <c r="F29" s="946"/>
      <c r="G29" s="946"/>
      <c r="H29" s="846">
        <v>0</v>
      </c>
      <c r="I29" s="99"/>
      <c r="J29" s="99"/>
      <c r="K29" s="99"/>
      <c r="L29" s="99"/>
      <c r="M29" s="99"/>
      <c r="N29" s="99"/>
      <c r="O29" s="99"/>
      <c r="P29" s="99"/>
      <c r="Q29" s="99"/>
      <c r="R29" s="99"/>
      <c r="S29" s="99"/>
    </row>
    <row r="30" spans="1:19" s="102" customFormat="1" ht="16.5" customHeight="1">
      <c r="A30" s="956"/>
      <c r="B30" s="956"/>
      <c r="C30" s="956"/>
      <c r="D30" s="956"/>
      <c r="E30" s="956"/>
      <c r="F30" s="956"/>
      <c r="G30" s="956"/>
      <c r="H30" s="847"/>
      <c r="I30" s="99"/>
      <c r="J30" s="99"/>
      <c r="K30" s="99"/>
      <c r="L30" s="99"/>
      <c r="M30" s="99"/>
      <c r="N30" s="99"/>
      <c r="O30" s="99"/>
      <c r="P30" s="99"/>
      <c r="Q30" s="99"/>
      <c r="R30" s="99"/>
      <c r="S30" s="99"/>
    </row>
    <row r="31" spans="1:19" s="102" customFormat="1" ht="15.95" customHeight="1">
      <c r="A31" s="937"/>
      <c r="B31" s="937"/>
      <c r="C31" s="937"/>
      <c r="D31" s="937"/>
      <c r="E31" s="937"/>
      <c r="F31" s="937"/>
      <c r="G31" s="937"/>
      <c r="H31" s="101"/>
      <c r="I31" s="99"/>
      <c r="J31" s="99"/>
      <c r="K31" s="99"/>
      <c r="L31" s="99"/>
      <c r="M31" s="99"/>
      <c r="N31" s="99"/>
      <c r="O31" s="99"/>
      <c r="P31" s="99"/>
      <c r="Q31" s="99"/>
      <c r="R31" s="99"/>
      <c r="S31" s="99"/>
    </row>
    <row r="32" spans="1:19" ht="13.5" customHeight="1"/>
    <row r="33" spans="2:3" ht="13.5" customHeight="1"/>
    <row r="34" spans="2:3" ht="13.5" customHeight="1">
      <c r="B34" s="99"/>
      <c r="C34" s="99"/>
    </row>
    <row r="35" spans="2:3">
      <c r="B35" s="99"/>
      <c r="C35" s="99"/>
    </row>
    <row r="36" spans="2:3">
      <c r="B36" s="99"/>
      <c r="C36" s="99"/>
    </row>
    <row r="37" spans="2:3">
      <c r="B37" s="99"/>
      <c r="C37" s="99"/>
    </row>
    <row r="38" spans="2:3">
      <c r="B38" s="99"/>
      <c r="C38" s="99"/>
    </row>
    <row r="39" spans="2:3">
      <c r="B39" s="99"/>
      <c r="C39" s="99"/>
    </row>
    <row r="40" spans="2:3">
      <c r="B40" s="99"/>
      <c r="C40" s="99"/>
    </row>
    <row r="41" spans="2:3">
      <c r="B41" s="99"/>
      <c r="C41" s="99"/>
    </row>
    <row r="42" spans="2:3">
      <c r="B42" s="99"/>
      <c r="C42" s="99"/>
    </row>
    <row r="43" spans="2:3">
      <c r="B43" s="99"/>
      <c r="C43" s="99"/>
    </row>
    <row r="44" spans="2:3">
      <c r="B44" s="99"/>
      <c r="C44" s="99"/>
    </row>
    <row r="45" spans="2:3">
      <c r="B45" s="99"/>
      <c r="C45" s="99"/>
    </row>
    <row r="46" spans="2:3">
      <c r="B46" s="99"/>
      <c r="C46" s="99"/>
    </row>
    <row r="47" spans="2:3">
      <c r="B47" s="99"/>
      <c r="C47" s="99"/>
    </row>
    <row r="48" spans="2:3">
      <c r="B48" s="99"/>
      <c r="C48" s="99"/>
    </row>
    <row r="49" spans="2:3">
      <c r="B49" s="99"/>
      <c r="C49" s="99"/>
    </row>
    <row r="50" spans="2:3">
      <c r="B50" s="99"/>
      <c r="C50" s="99"/>
    </row>
    <row r="51" spans="2:3">
      <c r="B51" s="99"/>
      <c r="C51" s="99"/>
    </row>
    <row r="52" spans="2:3">
      <c r="B52" s="99"/>
      <c r="C52" s="99"/>
    </row>
    <row r="53" spans="2:3">
      <c r="B53" s="99"/>
      <c r="C53" s="99"/>
    </row>
    <row r="54" spans="2:3">
      <c r="B54" s="99"/>
      <c r="C54" s="99"/>
    </row>
    <row r="55" spans="2:3">
      <c r="B55" s="99"/>
      <c r="C55" s="99"/>
    </row>
    <row r="56" spans="2:3">
      <c r="B56" s="99"/>
      <c r="C56" s="99"/>
    </row>
    <row r="57" spans="2:3">
      <c r="B57" s="99"/>
      <c r="C57" s="99"/>
    </row>
    <row r="58" spans="2:3">
      <c r="B58" s="99"/>
      <c r="C58" s="99"/>
    </row>
    <row r="59" spans="2:3">
      <c r="B59" s="99"/>
      <c r="C59" s="99"/>
    </row>
    <row r="60" spans="2:3">
      <c r="B60" s="99"/>
      <c r="C60" s="99"/>
    </row>
    <row r="61" spans="2:3">
      <c r="B61" s="99"/>
      <c r="C61" s="99"/>
    </row>
    <row r="62" spans="2:3">
      <c r="B62" s="99"/>
      <c r="C62" s="99"/>
    </row>
  </sheetData>
  <mergeCells count="7">
    <mergeCell ref="H6:I6"/>
    <mergeCell ref="A31:G31"/>
    <mergeCell ref="A29:G29"/>
    <mergeCell ref="B6:C6"/>
    <mergeCell ref="D6:E6"/>
    <mergeCell ref="A30:G30"/>
    <mergeCell ref="F6:G6"/>
  </mergeCells>
  <pageMargins left="0.55118110236220497" right="0.35433070866141703" top="0.59055118110236204" bottom="0.98425196850393704" header="0.118110236220472" footer="0.511811023622047"/>
  <pageSetup paperSize="9" scale="85"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O33"/>
  <sheetViews>
    <sheetView showGridLines="0" showZeros="0" view="pageBreakPreview" zoomScale="70" zoomScaleNormal="85" zoomScaleSheetLayoutView="70" workbookViewId="0">
      <selection activeCell="A2" sqref="A2:N33"/>
    </sheetView>
  </sheetViews>
  <sheetFormatPr defaultRowHeight="9"/>
  <cols>
    <col min="1" max="1" width="57.85546875" style="99" customWidth="1"/>
    <col min="2" max="2" width="11.140625" style="100" customWidth="1"/>
    <col min="3" max="3" width="12" style="100" customWidth="1"/>
    <col min="4" max="4" width="10.85546875" style="100" customWidth="1"/>
    <col min="5" max="5" width="11.7109375" style="99" customWidth="1"/>
    <col min="6" max="7" width="11.42578125" style="99" customWidth="1"/>
    <col min="8" max="8" width="11.140625" style="99" customWidth="1"/>
    <col min="9" max="9" width="11.42578125" style="99" customWidth="1"/>
    <col min="10" max="10" width="11.28515625" style="99" customWidth="1"/>
    <col min="11" max="11" width="11.7109375" style="99" customWidth="1"/>
    <col min="12" max="12" width="10.140625" style="99" customWidth="1"/>
    <col min="13" max="13" width="11.42578125" style="99" customWidth="1"/>
    <col min="14" max="14" width="11.85546875" style="63" customWidth="1"/>
    <col min="15" max="15" width="11.28515625" style="99" customWidth="1"/>
    <col min="16" max="16" width="1.28515625" style="99" customWidth="1"/>
    <col min="17" max="16384" width="9.140625" style="99"/>
  </cols>
  <sheetData>
    <row r="1" spans="1:15" s="10" customFormat="1" ht="50.1" customHeight="1">
      <c r="A1" s="9"/>
      <c r="H1" s="4"/>
    </row>
    <row r="2" spans="1:15" s="11" customFormat="1" ht="39.950000000000003" customHeight="1">
      <c r="A2" s="1" t="s">
        <v>206</v>
      </c>
      <c r="C2" s="2"/>
      <c r="D2" s="2"/>
      <c r="E2" s="2"/>
      <c r="N2" s="2"/>
    </row>
    <row r="3" spans="1:15" s="11" customFormat="1" ht="2.1" customHeight="1">
      <c r="A3" s="162"/>
      <c r="B3" s="163"/>
      <c r="C3" s="161"/>
      <c r="D3" s="161"/>
      <c r="E3" s="161"/>
      <c r="F3" s="163"/>
      <c r="G3" s="163"/>
      <c r="H3" s="163"/>
      <c r="I3" s="163"/>
      <c r="J3" s="163"/>
      <c r="K3" s="163"/>
      <c r="L3" s="163"/>
      <c r="M3" s="163"/>
      <c r="N3" s="161"/>
      <c r="O3" s="163"/>
    </row>
    <row r="4" spans="1:15" s="14" customFormat="1" ht="20.100000000000001" customHeight="1">
      <c r="A4" s="59"/>
      <c r="B4" s="59"/>
      <c r="C4" s="59"/>
      <c r="D4" s="59"/>
      <c r="E4" s="59"/>
      <c r="F4" s="8"/>
      <c r="G4" s="8"/>
      <c r="H4" s="8"/>
      <c r="I4" s="8"/>
      <c r="J4" s="8"/>
      <c r="K4" s="8"/>
      <c r="L4" s="8"/>
      <c r="M4" s="8"/>
      <c r="N4" s="59"/>
      <c r="O4" s="8"/>
    </row>
    <row r="5" spans="1:15" s="11" customFormat="1" ht="15.75">
      <c r="A5" s="3" t="s">
        <v>284</v>
      </c>
      <c r="B5" s="145"/>
      <c r="C5" s="145"/>
      <c r="D5" s="145"/>
      <c r="E5" s="145"/>
      <c r="F5" s="145"/>
      <c r="G5" s="145"/>
      <c r="H5" s="145"/>
      <c r="I5" s="145"/>
      <c r="J5" s="145"/>
      <c r="K5" s="145"/>
      <c r="L5" s="145"/>
      <c r="M5" s="145"/>
      <c r="N5" s="145"/>
      <c r="O5" s="145"/>
    </row>
    <row r="6" spans="1:15" s="11" customFormat="1" ht="15.95" customHeight="1">
      <c r="A6" s="2"/>
      <c r="B6" s="938" t="s">
        <v>205</v>
      </c>
      <c r="C6" s="939"/>
      <c r="D6" s="144"/>
      <c r="E6" s="938" t="s">
        <v>204</v>
      </c>
      <c r="F6" s="939"/>
      <c r="G6" s="939"/>
      <c r="H6" s="939"/>
      <c r="I6" s="939"/>
      <c r="J6" s="939"/>
      <c r="K6" s="939"/>
      <c r="L6" s="939"/>
      <c r="M6" s="939"/>
      <c r="N6" s="939"/>
      <c r="O6" s="153"/>
    </row>
    <row r="7" spans="1:15" s="23" customFormat="1" ht="15.95" customHeight="1">
      <c r="A7" s="143" t="s">
        <v>85</v>
      </c>
      <c r="B7" s="202">
        <v>2011</v>
      </c>
      <c r="C7" s="203">
        <v>2012</v>
      </c>
      <c r="D7" s="204">
        <v>2013</v>
      </c>
      <c r="E7" s="205">
        <v>2014</v>
      </c>
      <c r="F7" s="206">
        <v>2015</v>
      </c>
      <c r="G7" s="206">
        <v>2016</v>
      </c>
      <c r="H7" s="206">
        <v>2017</v>
      </c>
      <c r="I7" s="206">
        <v>2018</v>
      </c>
      <c r="J7" s="206">
        <v>2019</v>
      </c>
      <c r="K7" s="206">
        <v>2020</v>
      </c>
      <c r="L7" s="206">
        <v>2021</v>
      </c>
      <c r="M7" s="206">
        <v>2022</v>
      </c>
      <c r="N7" s="206" t="s">
        <v>257</v>
      </c>
    </row>
    <row r="8" spans="1:15" s="23" customFormat="1" ht="15.95" customHeight="1">
      <c r="A8" s="2" t="s">
        <v>203</v>
      </c>
      <c r="B8" s="200">
        <v>21295</v>
      </c>
      <c r="C8" s="201">
        <v>24349</v>
      </c>
      <c r="D8" s="230">
        <v>13760</v>
      </c>
      <c r="E8" s="225">
        <v>9124</v>
      </c>
      <c r="F8" s="226">
        <v>12647</v>
      </c>
      <c r="G8" s="226">
        <v>8246</v>
      </c>
      <c r="H8" s="226">
        <v>6360</v>
      </c>
      <c r="I8" s="226">
        <v>3648</v>
      </c>
      <c r="J8" s="226">
        <v>2254</v>
      </c>
      <c r="K8" s="226">
        <v>392.1054479033628</v>
      </c>
      <c r="L8" s="226">
        <v>2479.3204356272304</v>
      </c>
      <c r="M8" s="226">
        <v>2425.9412353832549</v>
      </c>
      <c r="N8" s="226">
        <v>2320</v>
      </c>
    </row>
    <row r="9" spans="1:15" s="23" customFormat="1" ht="15.95" customHeight="1">
      <c r="A9" s="2" t="s">
        <v>202</v>
      </c>
      <c r="B9" s="142">
        <v>7923</v>
      </c>
      <c r="C9" s="112">
        <v>7262</v>
      </c>
      <c r="D9" s="230">
        <v>2725</v>
      </c>
      <c r="E9" s="227">
        <v>2000</v>
      </c>
      <c r="F9" s="228">
        <v>2122.2239876798221</v>
      </c>
      <c r="G9" s="228">
        <v>3250.2922244068363</v>
      </c>
      <c r="H9" s="228">
        <v>1968.8895950719289</v>
      </c>
      <c r="I9" s="228">
        <v>5255.1893045862516</v>
      </c>
      <c r="J9" s="228">
        <v>1760</v>
      </c>
      <c r="K9" s="228">
        <v>3419.4623810572807</v>
      </c>
      <c r="L9" s="228">
        <v>2021.3157041237985</v>
      </c>
      <c r="M9" s="228">
        <v>2948.7711403063076</v>
      </c>
      <c r="N9" s="228">
        <v>6058.1935715859199</v>
      </c>
    </row>
    <row r="10" spans="1:15" s="23" customFormat="1" ht="15.95" customHeight="1">
      <c r="A10" s="2" t="s">
        <v>201</v>
      </c>
      <c r="B10" s="142">
        <v>2716</v>
      </c>
      <c r="C10" s="112">
        <v>1516</v>
      </c>
      <c r="D10" s="230">
        <v>5130</v>
      </c>
      <c r="E10" s="229">
        <v>479</v>
      </c>
      <c r="F10" s="230">
        <v>2000</v>
      </c>
      <c r="G10" s="230">
        <v>1024</v>
      </c>
      <c r="H10" s="230">
        <v>0</v>
      </c>
      <c r="I10" s="230">
        <v>4565</v>
      </c>
      <c r="J10" s="230"/>
      <c r="K10" s="231"/>
      <c r="L10" s="231"/>
      <c r="M10" s="231"/>
      <c r="N10" s="231"/>
    </row>
    <row r="11" spans="1:15" s="23" customFormat="1" ht="15.95" customHeight="1">
      <c r="A11" s="11" t="s">
        <v>200</v>
      </c>
      <c r="B11" s="142">
        <v>701</v>
      </c>
      <c r="C11" s="112">
        <v>1307</v>
      </c>
      <c r="D11" s="230">
        <v>1000</v>
      </c>
      <c r="E11" s="232"/>
      <c r="F11" s="231">
        <v>1701.075</v>
      </c>
      <c r="G11" s="231">
        <v>1750</v>
      </c>
      <c r="H11" s="231">
        <v>1750</v>
      </c>
      <c r="I11" s="231">
        <v>10</v>
      </c>
      <c r="J11" s="231"/>
      <c r="K11" s="231"/>
      <c r="L11" s="231"/>
      <c r="M11" s="231"/>
      <c r="N11" s="231">
        <v>123</v>
      </c>
    </row>
    <row r="12" spans="1:15" s="23" customFormat="1" ht="15.95" customHeight="1">
      <c r="A12" s="11" t="s">
        <v>199</v>
      </c>
      <c r="B12" s="142"/>
      <c r="C12" s="112"/>
      <c r="D12" s="224"/>
      <c r="E12" s="233">
        <v>2758.2840792542979</v>
      </c>
      <c r="F12" s="234">
        <v>1296.6535963984149</v>
      </c>
      <c r="G12" s="235"/>
      <c r="H12" s="235"/>
      <c r="I12" s="235"/>
      <c r="J12" s="235"/>
      <c r="K12" s="231"/>
      <c r="L12" s="231"/>
      <c r="M12" s="231"/>
      <c r="N12" s="231"/>
    </row>
    <row r="13" spans="1:15" s="23" customFormat="1" ht="15.95" customHeight="1">
      <c r="A13" s="11" t="s">
        <v>198</v>
      </c>
      <c r="B13" s="142"/>
      <c r="C13" s="112"/>
      <c r="D13" s="224"/>
      <c r="E13" s="232">
        <v>72.584742687087171</v>
      </c>
      <c r="F13" s="231"/>
      <c r="G13" s="231"/>
      <c r="H13" s="231"/>
      <c r="I13" s="231"/>
      <c r="J13" s="231"/>
      <c r="K13" s="231"/>
      <c r="L13" s="231"/>
      <c r="M13" s="231"/>
      <c r="N13" s="231">
        <v>118.3131305799521</v>
      </c>
    </row>
    <row r="14" spans="1:15" s="23" customFormat="1" ht="15.95" customHeight="1">
      <c r="A14" s="11" t="s">
        <v>197</v>
      </c>
      <c r="B14" s="142"/>
      <c r="C14" s="112"/>
      <c r="D14" s="224"/>
      <c r="E14" s="232"/>
      <c r="F14" s="231"/>
      <c r="G14" s="231"/>
      <c r="H14" s="231"/>
      <c r="I14" s="231"/>
      <c r="J14" s="231"/>
      <c r="K14" s="231"/>
      <c r="L14" s="231"/>
      <c r="M14" s="231"/>
      <c r="N14" s="231">
        <v>7493.2941370982935</v>
      </c>
    </row>
    <row r="15" spans="1:15" s="23" customFormat="1" ht="15.95" customHeight="1">
      <c r="A15" s="11" t="s">
        <v>196</v>
      </c>
      <c r="B15" s="142"/>
      <c r="C15" s="112"/>
      <c r="D15" s="230">
        <v>4045</v>
      </c>
      <c r="E15" s="232"/>
      <c r="F15" s="231">
        <v>725.8474268708718</v>
      </c>
      <c r="G15" s="231">
        <v>1026.451688829208</v>
      </c>
      <c r="H15" s="231">
        <v>586.98047470421716</v>
      </c>
      <c r="I15" s="231"/>
      <c r="J15" s="231">
        <v>612.23449992883138</v>
      </c>
      <c r="K15" s="231">
        <v>1000</v>
      </c>
      <c r="L15" s="231"/>
      <c r="M15" s="231"/>
      <c r="N15" s="231">
        <v>6178</v>
      </c>
    </row>
    <row r="16" spans="1:15" s="23" customFormat="1" ht="15.95" customHeight="1">
      <c r="A16" s="11" t="s">
        <v>195</v>
      </c>
      <c r="B16" s="142"/>
      <c r="C16" s="112"/>
      <c r="D16" s="112"/>
      <c r="E16" s="232"/>
      <c r="F16" s="231"/>
      <c r="G16" s="231"/>
      <c r="H16" s="231"/>
      <c r="I16" s="231"/>
      <c r="J16" s="231"/>
      <c r="K16" s="231"/>
      <c r="L16" s="231"/>
      <c r="M16" s="231"/>
      <c r="N16" s="231">
        <v>476.29</v>
      </c>
    </row>
    <row r="17" spans="1:15" s="23" customFormat="1" ht="15.95" customHeight="1">
      <c r="A17" s="57" t="s">
        <v>194</v>
      </c>
      <c r="B17" s="140"/>
      <c r="C17" s="141"/>
      <c r="D17" s="141"/>
      <c r="E17" s="848"/>
      <c r="F17" s="849"/>
      <c r="G17" s="849"/>
      <c r="H17" s="849"/>
      <c r="I17" s="849"/>
      <c r="J17" s="849"/>
      <c r="K17" s="849"/>
      <c r="L17" s="849"/>
      <c r="M17" s="849"/>
      <c r="N17" s="849">
        <v>1500</v>
      </c>
    </row>
    <row r="18" spans="1:15" s="23" customFormat="1" ht="15.95" customHeight="1">
      <c r="A18" s="126" t="s">
        <v>272</v>
      </c>
      <c r="B18" s="11"/>
      <c r="C18" s="11"/>
      <c r="D18" s="11"/>
      <c r="E18" s="27"/>
      <c r="F18" s="27"/>
      <c r="G18" s="7"/>
      <c r="H18" s="7"/>
      <c r="I18" s="7"/>
      <c r="J18" s="7"/>
      <c r="K18" s="7"/>
      <c r="L18" s="112"/>
      <c r="M18" s="7"/>
      <c r="N18" s="176"/>
      <c r="O18" s="7"/>
    </row>
    <row r="19" spans="1:15" s="23" customFormat="1" ht="15.95" customHeight="1">
      <c r="A19" s="2"/>
      <c r="B19" s="112"/>
      <c r="C19" s="112"/>
      <c r="D19" s="112"/>
      <c r="E19" s="112"/>
      <c r="F19" s="112"/>
      <c r="G19" s="112"/>
      <c r="H19" s="112"/>
      <c r="I19" s="112"/>
      <c r="J19" s="112"/>
      <c r="K19" s="112"/>
      <c r="L19" s="112"/>
      <c r="M19" s="112"/>
      <c r="N19" s="112"/>
      <c r="O19" s="112"/>
    </row>
    <row r="20" spans="1:15" s="23" customFormat="1" ht="15.75">
      <c r="A20" s="850" t="s">
        <v>193</v>
      </c>
      <c r="B20" s="851"/>
      <c r="C20" s="852"/>
      <c r="D20" s="208"/>
      <c r="E20" s="112"/>
      <c r="F20" s="11"/>
      <c r="G20" s="11"/>
      <c r="H20" s="11"/>
      <c r="I20" s="11"/>
      <c r="J20" s="11"/>
      <c r="K20" s="11"/>
      <c r="L20" s="139"/>
      <c r="M20" s="11"/>
      <c r="N20" s="2"/>
      <c r="O20" s="11"/>
    </row>
    <row r="21" spans="1:15" s="23" customFormat="1" ht="15.95" customHeight="1">
      <c r="A21" s="138"/>
      <c r="B21" s="104" t="s">
        <v>282</v>
      </c>
      <c r="C21" s="207" t="s">
        <v>275</v>
      </c>
      <c r="D21" s="37"/>
      <c r="E21" s="112"/>
      <c r="F21" s="11"/>
      <c r="G21" s="11"/>
      <c r="H21" s="11"/>
      <c r="I21" s="11"/>
      <c r="J21" s="11"/>
      <c r="K21" s="11"/>
      <c r="L21" s="11"/>
      <c r="M21" s="11"/>
      <c r="N21" s="2"/>
      <c r="O21" s="11"/>
    </row>
    <row r="22" spans="1:15" s="23" customFormat="1" ht="15.95" customHeight="1">
      <c r="A22" s="2" t="s">
        <v>192</v>
      </c>
      <c r="B22" s="137">
        <f>508376589/474783191</f>
        <v>1.0707552386790373</v>
      </c>
      <c r="C22" s="208">
        <v>1.0900000000000001</v>
      </c>
      <c r="D22" s="134"/>
      <c r="E22" s="112"/>
      <c r="F22" s="11"/>
      <c r="G22" s="11"/>
      <c r="H22" s="11"/>
      <c r="I22" s="11"/>
      <c r="J22" s="11"/>
      <c r="K22" s="11"/>
      <c r="L22" s="11"/>
      <c r="M22" s="11"/>
      <c r="N22" s="2"/>
      <c r="O22" s="11"/>
    </row>
    <row r="23" spans="1:15" s="23" customFormat="1" ht="15.75" customHeight="1">
      <c r="A23" s="136" t="s">
        <v>191</v>
      </c>
      <c r="B23" s="135">
        <f>(508376589-3654246-11781062-38991)/474783191</f>
        <v>1.038162890648755</v>
      </c>
      <c r="C23" s="209">
        <v>1.05</v>
      </c>
      <c r="D23" s="134"/>
      <c r="E23" s="112"/>
      <c r="F23" s="11"/>
      <c r="G23" s="11"/>
      <c r="H23" s="11"/>
      <c r="I23" s="11"/>
      <c r="J23" s="11"/>
      <c r="K23" s="11"/>
      <c r="L23" s="11"/>
      <c r="M23" s="11"/>
      <c r="N23" s="2"/>
      <c r="O23" s="11"/>
    </row>
    <row r="24" spans="1:15" s="23" customFormat="1" ht="15.95" customHeight="1">
      <c r="A24" s="133" t="s">
        <v>190</v>
      </c>
      <c r="B24" s="132"/>
      <c r="C24" s="210"/>
      <c r="D24" s="27"/>
      <c r="E24" s="112"/>
      <c r="F24" s="11"/>
      <c r="G24" s="11"/>
      <c r="H24" s="131"/>
      <c r="I24" s="11"/>
      <c r="J24" s="11"/>
      <c r="K24" s="11"/>
      <c r="L24" s="11"/>
      <c r="M24" s="11"/>
      <c r="N24" s="2"/>
      <c r="O24" s="11"/>
    </row>
    <row r="25" spans="1:15" s="23" customFormat="1" ht="15.95" customHeight="1">
      <c r="A25" s="11" t="s">
        <v>189</v>
      </c>
      <c r="B25" s="130">
        <v>0.46</v>
      </c>
      <c r="C25" s="211">
        <v>0.45</v>
      </c>
      <c r="D25" s="36"/>
      <c r="E25" s="112"/>
      <c r="F25" s="11"/>
      <c r="G25" s="11"/>
      <c r="H25" s="11"/>
      <c r="I25" s="11"/>
      <c r="J25" s="11"/>
      <c r="K25" s="11"/>
      <c r="L25" s="11"/>
      <c r="M25" s="11"/>
      <c r="N25" s="2"/>
      <c r="O25" s="11"/>
    </row>
    <row r="26" spans="1:15" s="23" customFormat="1" ht="15.95" customHeight="1">
      <c r="A26" s="11" t="s">
        <v>188</v>
      </c>
      <c r="B26" s="130">
        <v>0.23</v>
      </c>
      <c r="C26" s="211">
        <v>0.23</v>
      </c>
      <c r="D26" s="36"/>
      <c r="E26" s="112"/>
      <c r="F26" s="11"/>
      <c r="G26" s="11"/>
      <c r="H26" s="11"/>
      <c r="I26" s="11"/>
      <c r="J26" s="11"/>
      <c r="K26" s="11"/>
      <c r="L26" s="11"/>
      <c r="M26" s="11"/>
      <c r="N26" s="2"/>
      <c r="O26" s="11"/>
    </row>
    <row r="27" spans="1:15" s="23" customFormat="1" ht="15.95" customHeight="1">
      <c r="A27" s="11" t="s">
        <v>187</v>
      </c>
      <c r="B27" s="130">
        <v>0.05</v>
      </c>
      <c r="C27" s="211">
        <v>0.05</v>
      </c>
      <c r="D27" s="36"/>
      <c r="E27" s="112"/>
      <c r="F27" s="11"/>
      <c r="G27" s="11"/>
      <c r="H27" s="11"/>
      <c r="I27" s="11"/>
      <c r="J27" s="11"/>
      <c r="K27" s="11"/>
      <c r="L27" s="11"/>
      <c r="M27" s="11"/>
      <c r="N27" s="2"/>
      <c r="O27" s="11"/>
    </row>
    <row r="28" spans="1:15" s="23" customFormat="1" ht="15.95" customHeight="1">
      <c r="A28" s="11" t="s">
        <v>186</v>
      </c>
      <c r="B28" s="130">
        <v>0.04</v>
      </c>
      <c r="C28" s="211">
        <v>0.05</v>
      </c>
      <c r="D28" s="36"/>
      <c r="E28" s="112"/>
      <c r="F28" s="11"/>
      <c r="G28" s="11"/>
      <c r="H28" s="11"/>
      <c r="I28" s="11"/>
      <c r="J28" s="11"/>
      <c r="K28" s="11"/>
      <c r="L28" s="11"/>
      <c r="M28" s="11"/>
      <c r="N28" s="2"/>
      <c r="O28" s="11"/>
    </row>
    <row r="29" spans="1:15" s="23" customFormat="1" ht="15.95" customHeight="1">
      <c r="A29" s="11" t="s">
        <v>185</v>
      </c>
      <c r="B29" s="130">
        <v>0.2</v>
      </c>
      <c r="C29" s="211">
        <v>0.2</v>
      </c>
      <c r="D29" s="36"/>
      <c r="E29" s="112"/>
      <c r="F29" s="11"/>
      <c r="G29" s="11"/>
      <c r="H29" s="11"/>
      <c r="I29" s="11"/>
      <c r="J29" s="11"/>
      <c r="K29" s="11"/>
      <c r="L29" s="11"/>
      <c r="M29" s="11"/>
      <c r="N29" s="2"/>
      <c r="O29" s="11"/>
    </row>
    <row r="30" spans="1:15" s="23" customFormat="1" ht="15.95" customHeight="1">
      <c r="A30" s="23" t="s">
        <v>184</v>
      </c>
      <c r="B30" s="130">
        <v>0.02</v>
      </c>
      <c r="C30" s="211">
        <v>0.02</v>
      </c>
      <c r="D30" s="36"/>
      <c r="E30" s="112"/>
      <c r="F30" s="11"/>
      <c r="G30" s="11"/>
      <c r="H30" s="11"/>
      <c r="I30" s="11"/>
      <c r="J30" s="11"/>
      <c r="K30" s="11"/>
      <c r="L30" s="11"/>
      <c r="M30" s="11"/>
      <c r="N30" s="2"/>
      <c r="O30" s="11"/>
    </row>
    <row r="31" spans="1:15" s="26" customFormat="1" ht="15.95" customHeight="1">
      <c r="A31" s="129" t="s">
        <v>183</v>
      </c>
      <c r="B31" s="128">
        <f>SUM(B25:B30)</f>
        <v>1.0000000000000002</v>
      </c>
      <c r="C31" s="212">
        <v>1</v>
      </c>
      <c r="D31" s="127"/>
      <c r="E31" s="111"/>
      <c r="F31" s="55"/>
      <c r="G31" s="55"/>
      <c r="H31" s="55"/>
      <c r="I31" s="55"/>
      <c r="J31" s="55"/>
      <c r="K31" s="55"/>
      <c r="L31" s="55"/>
      <c r="M31" s="55"/>
      <c r="N31" s="61"/>
      <c r="O31" s="55"/>
    </row>
    <row r="32" spans="1:15" s="23" customFormat="1" ht="15.95" customHeight="1">
      <c r="A32" s="126" t="s">
        <v>182</v>
      </c>
      <c r="B32" s="11"/>
      <c r="C32" s="11"/>
      <c r="D32" s="11"/>
      <c r="E32" s="27"/>
      <c r="F32" s="27"/>
      <c r="G32" s="7"/>
      <c r="H32" s="7"/>
      <c r="I32" s="7"/>
      <c r="J32" s="7"/>
      <c r="K32" s="7"/>
      <c r="L32" s="112"/>
      <c r="M32" s="7"/>
      <c r="N32" s="176"/>
      <c r="O32" s="7"/>
    </row>
    <row r="33" spans="1:15" s="23" customFormat="1" ht="15.95" customHeight="1">
      <c r="A33" s="125"/>
      <c r="B33" s="112"/>
      <c r="C33" s="112"/>
      <c r="D33" s="112"/>
      <c r="E33" s="112"/>
      <c r="F33" s="112"/>
      <c r="G33" s="112"/>
      <c r="H33" s="112"/>
      <c r="I33" s="112"/>
      <c r="J33" s="112"/>
      <c r="K33" s="112"/>
      <c r="L33" s="112"/>
      <c r="M33" s="112"/>
      <c r="N33" s="112"/>
      <c r="O33" s="112"/>
    </row>
  </sheetData>
  <mergeCells count="6">
    <mergeCell ref="M6:N6"/>
    <mergeCell ref="B6:C6"/>
    <mergeCell ref="E6:F6"/>
    <mergeCell ref="G6:H6"/>
    <mergeCell ref="I6:J6"/>
    <mergeCell ref="K6:L6"/>
  </mergeCells>
  <pageMargins left="0.55118110236220497" right="0.35433070866141703" top="0.59055118110236204" bottom="0.98425196850393704" header="0.118110236220472" footer="0.511811023622047"/>
  <pageSetup paperSize="9" scale="67" orientation="landscape" r:id="rId1"/>
  <headerFooter alignWithMargins="0">
    <oddFooter>&amp;L&amp;"Frutiger Light,Regular"&amp;KB2B2B2UNAUDITED&amp;R&amp;"Frutiger Light,Regular"&amp;KFF6600ING GROUP&amp;"Arial,Standaard"&amp;K000000 &amp;"Frutiger Light,Regular"&amp;KB2B2B2STATISTICAL SUPPLEMENT 4Q2013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32</vt:i4>
      </vt:variant>
    </vt:vector>
  </HeadingPairs>
  <TitlesOfParts>
    <vt:vector size="59" baseType="lpstr">
      <vt:lpstr>Introduction</vt:lpstr>
      <vt:lpstr>Table of Contents</vt:lpstr>
      <vt:lpstr>1.1 ING Group P&amp;L</vt:lpstr>
      <vt:lpstr>1.2 Group Bal Sheet Ass GSS </vt:lpstr>
      <vt:lpstr>1.3 Bal Sheet Liabiliti GSS </vt:lpstr>
      <vt:lpstr>1.4 ING Group Equity</vt:lpstr>
      <vt:lpstr>1.5 ING Group Cash flow</vt:lpstr>
      <vt:lpstr>1.6 ING Group Capital base</vt:lpstr>
      <vt:lpstr>1.7 ING Group Funding</vt:lpstr>
      <vt:lpstr>1.8.1 ING Group Investments</vt:lpstr>
      <vt:lpstr>1.8.2 ING Bank Investments</vt:lpstr>
      <vt:lpstr>1.8.3.ING Insurance Investments</vt:lpstr>
      <vt:lpstr>2.1.1 Banking P&amp;L 4Q2013</vt:lpstr>
      <vt:lpstr>2.1.2 Banking P&amp;L 4Q2012</vt:lpstr>
      <vt:lpstr>2.1.3 Banking P&amp;L 3Q2013</vt:lpstr>
      <vt:lpstr>2.2 Banking Client Balances</vt:lpstr>
      <vt:lpstr>2.3 Banking add. info.</vt:lpstr>
      <vt:lpstr>2.4.1 Banking Geo split 4Q2013</vt:lpstr>
      <vt:lpstr>2.4.2 Banking Geo split 4Q2012</vt:lpstr>
      <vt:lpstr>2.4.3 Banking Geo split 3Q2013</vt:lpstr>
      <vt:lpstr>3.1 Ins. Client Balances</vt:lpstr>
      <vt:lpstr>3.2 Ins. add info by country</vt:lpstr>
      <vt:lpstr>3.3 Ins. add info non-life</vt:lpstr>
      <vt:lpstr>3.4 Ins. add. info IM</vt:lpstr>
      <vt:lpstr>4.1 Insurance Other P&amp;L</vt:lpstr>
      <vt:lpstr>4.2 Insurance Other</vt:lpstr>
      <vt:lpstr>Disclaimer</vt:lpstr>
      <vt:lpstr>'1.1 ING Group P&amp;L'!Print_Area</vt:lpstr>
      <vt:lpstr>'1.2 Group Bal Sheet Ass GSS '!Print_Area</vt:lpstr>
      <vt:lpstr>'1.3 Bal Sheet Liabiliti GSS '!Print_Area</vt:lpstr>
      <vt:lpstr>'1.4 ING Group Equity'!Print_Area</vt:lpstr>
      <vt:lpstr>'1.5 ING Group Cash flow'!Print_Area</vt:lpstr>
      <vt:lpstr>'1.6 ING Group Capital base'!Print_Area</vt:lpstr>
      <vt:lpstr>'1.7 ING Group Funding'!Print_Area</vt:lpstr>
      <vt:lpstr>'1.8.1 ING Group Investments'!Print_Area</vt:lpstr>
      <vt:lpstr>'1.8.2 ING Bank Investments'!Print_Area</vt:lpstr>
      <vt:lpstr>'1.8.3.ING Insurance Investments'!Print_Area</vt:lpstr>
      <vt:lpstr>'2.1.1 Banking P&amp;L 4Q2013'!Print_Area</vt:lpstr>
      <vt:lpstr>'2.1.2 Banking P&amp;L 4Q2012'!Print_Area</vt:lpstr>
      <vt:lpstr>'2.1.3 Banking P&amp;L 3Q2013'!Print_Area</vt:lpstr>
      <vt:lpstr>'2.2 Banking Client Balances'!Print_Area</vt:lpstr>
      <vt:lpstr>'2.3 Banking add. info.'!Print_Area</vt:lpstr>
      <vt:lpstr>'2.4.1 Banking Geo split 4Q2013'!Print_Area</vt:lpstr>
      <vt:lpstr>'2.4.2 Banking Geo split 4Q2012'!Print_Area</vt:lpstr>
      <vt:lpstr>'2.4.3 Banking Geo split 3Q2013'!Print_Area</vt:lpstr>
      <vt:lpstr>'3.1 Ins. Client Balances'!Print_Area</vt:lpstr>
      <vt:lpstr>'3.2 Ins. add info by country'!Print_Area</vt:lpstr>
      <vt:lpstr>'3.3 Ins. add info non-life'!Print_Area</vt:lpstr>
      <vt:lpstr>'3.4 Ins. add. info IM'!Print_Area</vt:lpstr>
      <vt:lpstr>'4.1 Insurance Other P&amp;L'!Print_Area</vt:lpstr>
      <vt:lpstr>'4.2 Insurance Other'!Print_Area</vt:lpstr>
      <vt:lpstr>Disclaimer!Print_Area</vt:lpstr>
      <vt:lpstr>Introduction!Print_Area</vt:lpstr>
      <vt:lpstr>'Table of Contents'!Print_Area</vt:lpstr>
      <vt:lpstr>'1.1 ING Group P&amp;L'!Print_Titles</vt:lpstr>
      <vt:lpstr>'2.2 Banking Client Balances'!Print_Titles</vt:lpstr>
      <vt:lpstr>'3.1 Ins. Client Balances'!Print_Titles</vt:lpstr>
      <vt:lpstr>Disclaimer!Print_Titles</vt:lpstr>
      <vt:lpstr>'Table of Contents'!Print_Titles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 E. (Liesbeth)</dc:creator>
  <cp:lastModifiedBy>Aiko Talens</cp:lastModifiedBy>
  <cp:lastPrinted>2014-02-11T12:59:27Z</cp:lastPrinted>
  <dcterms:created xsi:type="dcterms:W3CDTF">2008-04-17T11:01:11Z</dcterms:created>
  <dcterms:modified xsi:type="dcterms:W3CDTF">2014-02-11T14:18:19Z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hinkcellXlWorkbookDoNotDelete" linkTarget="&lt;?xml version=&quot;1.0&quot; encoding=&quot;UTF-16&quot; standalone=&quot;yes&quot;?&gt;&#10;&lt;root reqver=&quot;16160&quot;&gt;&lt;version val=&quot;17980&quot;/&gt;&lt;CXlWorkbook id=&quot;1&quot;&gt;&lt;m_cxllink/&gt;&lt;/CXlWorkbook&gt;&lt;/root&gt;">
    <vt:bool>false</vt:bool>
  </property>
</Properties>
</file>