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2018\03\"/>
    </mc:Choice>
  </mc:AlternateContent>
  <bookViews>
    <workbookView xWindow="0" yWindow="120" windowWidth="19440" windowHeight="1183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G185" i="29"/>
  <c r="G184" i="29"/>
  <c r="G183" i="29"/>
  <c r="G181" i="29"/>
  <c r="G180" i="29"/>
  <c r="D179" i="29"/>
  <c r="G182" i="29" s="1"/>
  <c r="C179" i="29"/>
  <c r="F184" i="29" s="1"/>
  <c r="G178" i="29"/>
  <c r="F178" i="29"/>
  <c r="G177" i="29"/>
  <c r="F177" i="29"/>
  <c r="G176" i="29"/>
  <c r="F176" i="29"/>
  <c r="G175" i="29"/>
  <c r="F175" i="29"/>
  <c r="G174" i="29"/>
  <c r="F174" i="29"/>
  <c r="G173" i="29"/>
  <c r="F173" i="29"/>
  <c r="G172" i="29"/>
  <c r="G179" i="29" s="1"/>
  <c r="F172" i="29"/>
  <c r="G171" i="29"/>
  <c r="F171" i="29"/>
  <c r="F179" i="29" s="1"/>
  <c r="G163" i="29"/>
  <c r="G159" i="29"/>
  <c r="D157" i="29"/>
  <c r="G161" i="29" s="1"/>
  <c r="C157" i="29"/>
  <c r="F162" i="29" s="1"/>
  <c r="F156" i="29"/>
  <c r="F155" i="29"/>
  <c r="F154" i="29"/>
  <c r="F153" i="29"/>
  <c r="F152" i="29"/>
  <c r="F151" i="29"/>
  <c r="F150" i="29"/>
  <c r="G149" i="29"/>
  <c r="F149" i="29"/>
  <c r="F157" i="29" s="1"/>
  <c r="D144" i="29"/>
  <c r="C144" i="29"/>
  <c r="F143" i="29" s="1"/>
  <c r="G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4" i="26"/>
  <c r="F158" i="26"/>
  <c r="F156" i="26"/>
  <c r="F154" i="26"/>
  <c r="C152" i="26"/>
  <c r="F165" i="26" s="1"/>
  <c r="F151" i="26"/>
  <c r="F149" i="26"/>
  <c r="F148" i="26"/>
  <c r="C82" i="26"/>
  <c r="C78" i="26"/>
  <c r="C49" i="26"/>
  <c r="C42" i="26"/>
  <c r="F40" i="26"/>
  <c r="D37" i="26"/>
  <c r="C37" i="26"/>
  <c r="F36" i="26" s="1"/>
  <c r="G36" i="26"/>
  <c r="G35" i="26"/>
  <c r="F34" i="26"/>
  <c r="F33" i="26"/>
  <c r="F32" i="26"/>
  <c r="F31" i="26"/>
  <c r="F30" i="26"/>
  <c r="F29" i="26"/>
  <c r="F28" i="26"/>
  <c r="F27" i="26"/>
  <c r="F26" i="26"/>
  <c r="F25" i="26"/>
  <c r="F24" i="26"/>
  <c r="F23" i="26"/>
  <c r="F22" i="26"/>
  <c r="F336" i="9"/>
  <c r="F335" i="9"/>
  <c r="F334" i="9"/>
  <c r="F332" i="9"/>
  <c r="D331" i="9"/>
  <c r="G337" i="9" s="1"/>
  <c r="C331" i="9"/>
  <c r="F337" i="9" s="1"/>
  <c r="G330" i="9"/>
  <c r="F330" i="9"/>
  <c r="G329" i="9"/>
  <c r="F329" i="9"/>
  <c r="G328" i="9"/>
  <c r="F328" i="9"/>
  <c r="G327" i="9"/>
  <c r="F327" i="9"/>
  <c r="G326" i="9"/>
  <c r="F326" i="9"/>
  <c r="G325" i="9"/>
  <c r="F325" i="9"/>
  <c r="G324" i="9"/>
  <c r="F324" i="9"/>
  <c r="F331" i="9" s="1"/>
  <c r="G323" i="9"/>
  <c r="G331" i="9" s="1"/>
  <c r="F323" i="9"/>
  <c r="F314" i="9"/>
  <c r="F310" i="9"/>
  <c r="D309" i="9"/>
  <c r="G315" i="9" s="1"/>
  <c r="C309" i="9"/>
  <c r="F312" i="9" s="1"/>
  <c r="F308" i="9"/>
  <c r="G307" i="9"/>
  <c r="G306" i="9"/>
  <c r="F306" i="9"/>
  <c r="G305" i="9"/>
  <c r="G304" i="9"/>
  <c r="F304" i="9"/>
  <c r="G303" i="9"/>
  <c r="G302" i="9"/>
  <c r="F302" i="9"/>
  <c r="G301" i="9"/>
  <c r="D296" i="9"/>
  <c r="G295" i="9" s="1"/>
  <c r="C296" i="9"/>
  <c r="F295" i="9" s="1"/>
  <c r="G294" i="9"/>
  <c r="F294" i="9"/>
  <c r="F293" i="9"/>
  <c r="G292" i="9"/>
  <c r="F292" i="9"/>
  <c r="F291" i="9"/>
  <c r="G290" i="9"/>
  <c r="F289" i="9"/>
  <c r="G288" i="9"/>
  <c r="F288" i="9"/>
  <c r="G286" i="9"/>
  <c r="F286" i="9"/>
  <c r="F285" i="9"/>
  <c r="G284" i="9"/>
  <c r="F284" i="9"/>
  <c r="F283" i="9"/>
  <c r="G282" i="9"/>
  <c r="F281" i="9"/>
  <c r="G280" i="9"/>
  <c r="F280" i="9"/>
  <c r="G279" i="9"/>
  <c r="F279" i="9"/>
  <c r="G278" i="9"/>
  <c r="F278" i="9"/>
  <c r="G277" i="9"/>
  <c r="F277" i="9"/>
  <c r="G276" i="9"/>
  <c r="F276" i="9"/>
  <c r="G275" i="9"/>
  <c r="F275" i="9"/>
  <c r="G274" i="9"/>
  <c r="F274" i="9"/>
  <c r="G273" i="9"/>
  <c r="F273" i="9"/>
  <c r="G272" i="9"/>
  <c r="F272" i="9"/>
  <c r="F235" i="9"/>
  <c r="F234" i="9"/>
  <c r="F233" i="9"/>
  <c r="F231" i="9"/>
  <c r="D230" i="9"/>
  <c r="G236" i="9" s="1"/>
  <c r="C230" i="9"/>
  <c r="F236" i="9" s="1"/>
  <c r="F229" i="9"/>
  <c r="G228" i="9"/>
  <c r="F228" i="9"/>
  <c r="F227" i="9"/>
  <c r="G226" i="9"/>
  <c r="F226" i="9"/>
  <c r="F225" i="9"/>
  <c r="G224" i="9"/>
  <c r="F224" i="9"/>
  <c r="F223" i="9"/>
  <c r="F230" i="9" s="1"/>
  <c r="G222" i="9"/>
  <c r="F222" i="9"/>
  <c r="F213" i="9"/>
  <c r="F209" i="9"/>
  <c r="D208" i="9"/>
  <c r="G214" i="9" s="1"/>
  <c r="C208" i="9"/>
  <c r="F211" i="9" s="1"/>
  <c r="F207" i="9"/>
  <c r="G206" i="9"/>
  <c r="F205" i="9"/>
  <c r="G204" i="9"/>
  <c r="G202" i="9"/>
  <c r="F202" i="9"/>
  <c r="G200" i="9"/>
  <c r="F200" i="9"/>
  <c r="D195" i="9"/>
  <c r="G194" i="9" s="1"/>
  <c r="C195" i="9"/>
  <c r="F194" i="9"/>
  <c r="G193" i="9"/>
  <c r="F193" i="9"/>
  <c r="F192" i="9"/>
  <c r="G191" i="9"/>
  <c r="F191" i="9"/>
  <c r="F190" i="9"/>
  <c r="G189" i="9"/>
  <c r="F189" i="9"/>
  <c r="F188" i="9"/>
  <c r="G187" i="9"/>
  <c r="F187" i="9"/>
  <c r="F186" i="9"/>
  <c r="G185" i="9"/>
  <c r="F185" i="9"/>
  <c r="F184" i="9"/>
  <c r="G183" i="9"/>
  <c r="F183" i="9"/>
  <c r="F182" i="9"/>
  <c r="G181" i="9"/>
  <c r="F181" i="9"/>
  <c r="F180" i="9"/>
  <c r="G179" i="9"/>
  <c r="F179" i="9"/>
  <c r="F178" i="9"/>
  <c r="G177" i="9"/>
  <c r="F177" i="9"/>
  <c r="F176" i="9"/>
  <c r="G175" i="9"/>
  <c r="F175" i="9"/>
  <c r="F174" i="9"/>
  <c r="G173" i="9"/>
  <c r="F173" i="9"/>
  <c r="F172" i="9"/>
  <c r="F195" i="9" s="1"/>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30" i="9"/>
  <c r="F29" i="9"/>
  <c r="F28" i="9"/>
  <c r="F19" i="9"/>
  <c r="C15" i="9"/>
  <c r="F25" i="9" s="1"/>
  <c r="F227" i="25"/>
  <c r="F224" i="25"/>
  <c r="G221" i="25"/>
  <c r="C220" i="25"/>
  <c r="F226" i="25" s="1"/>
  <c r="G219" i="25"/>
  <c r="F215" i="25"/>
  <c r="F214" i="25"/>
  <c r="F211" i="25"/>
  <c r="F210" i="25"/>
  <c r="F209" i="25"/>
  <c r="C208" i="25"/>
  <c r="C207" i="25"/>
  <c r="F207" i="25" s="1"/>
  <c r="F205" i="25"/>
  <c r="F204" i="25"/>
  <c r="F203" i="25"/>
  <c r="F201" i="25"/>
  <c r="F200" i="25"/>
  <c r="F199" i="25"/>
  <c r="F197" i="25"/>
  <c r="F196" i="25"/>
  <c r="F195" i="25"/>
  <c r="F193" i="25"/>
  <c r="F187" i="25"/>
  <c r="F186" i="25"/>
  <c r="F184" i="25"/>
  <c r="F182" i="25"/>
  <c r="F180" i="25"/>
  <c r="C179" i="25"/>
  <c r="F178" i="25"/>
  <c r="F177" i="25"/>
  <c r="F176" i="25"/>
  <c r="F175" i="25"/>
  <c r="F174" i="25"/>
  <c r="F179" i="25" s="1"/>
  <c r="D167" i="25"/>
  <c r="C167" i="25"/>
  <c r="F165" i="25" s="1"/>
  <c r="G166" i="25"/>
  <c r="G165" i="25"/>
  <c r="G164" i="25"/>
  <c r="G167" i="25" s="1"/>
  <c r="G161" i="25"/>
  <c r="G159" i="25"/>
  <c r="G157" i="25"/>
  <c r="G155" i="25"/>
  <c r="D153" i="25"/>
  <c r="G162" i="25" s="1"/>
  <c r="C153" i="25"/>
  <c r="F162" i="25" s="1"/>
  <c r="G152" i="25"/>
  <c r="G151" i="25"/>
  <c r="G150" i="25"/>
  <c r="G149" i="25"/>
  <c r="G148" i="25"/>
  <c r="G147" i="25"/>
  <c r="G146" i="25"/>
  <c r="G145" i="25"/>
  <c r="F145" i="25"/>
  <c r="G144" i="25"/>
  <c r="G143" i="25"/>
  <c r="F143" i="25"/>
  <c r="G142" i="25"/>
  <c r="G141" i="25"/>
  <c r="F141" i="25"/>
  <c r="G140" i="25"/>
  <c r="G139" i="25"/>
  <c r="F139" i="25"/>
  <c r="G138" i="25"/>
  <c r="G153" i="25" s="1"/>
  <c r="G135" i="25"/>
  <c r="G133" i="25"/>
  <c r="G131" i="25"/>
  <c r="G129" i="25"/>
  <c r="D127" i="25"/>
  <c r="G136" i="25" s="1"/>
  <c r="C127" i="25"/>
  <c r="F136" i="25" s="1"/>
  <c r="G126" i="25"/>
  <c r="G125" i="25"/>
  <c r="G124" i="25"/>
  <c r="G123" i="25"/>
  <c r="G122" i="25"/>
  <c r="G121" i="25"/>
  <c r="G120" i="25"/>
  <c r="G119" i="25"/>
  <c r="F119" i="25"/>
  <c r="G118" i="25"/>
  <c r="G117" i="25"/>
  <c r="F117" i="25"/>
  <c r="G116" i="25"/>
  <c r="G115" i="25"/>
  <c r="F115" i="25"/>
  <c r="G114" i="25"/>
  <c r="G113" i="25"/>
  <c r="F113" i="25"/>
  <c r="G112" i="25"/>
  <c r="G127" i="25" s="1"/>
  <c r="G104" i="25"/>
  <c r="G102" i="25"/>
  <c r="D100" i="25"/>
  <c r="G105" i="25" s="1"/>
  <c r="C100" i="25"/>
  <c r="F103" i="25" s="1"/>
  <c r="G99" i="25"/>
  <c r="G98" i="25"/>
  <c r="G97" i="25"/>
  <c r="G96" i="25"/>
  <c r="F96" i="25"/>
  <c r="G95" i="25"/>
  <c r="G94" i="25"/>
  <c r="F94" i="25"/>
  <c r="G93" i="25"/>
  <c r="G100" i="25" s="1"/>
  <c r="F81" i="25"/>
  <c r="F80" i="25"/>
  <c r="F79" i="25"/>
  <c r="D77" i="25"/>
  <c r="C77" i="25"/>
  <c r="F82" i="25" s="1"/>
  <c r="G76" i="25"/>
  <c r="F76" i="25"/>
  <c r="G75" i="25"/>
  <c r="F75" i="25"/>
  <c r="G74" i="25"/>
  <c r="F74" i="25"/>
  <c r="G73" i="25"/>
  <c r="F73" i="25"/>
  <c r="G72" i="25"/>
  <c r="F72" i="25"/>
  <c r="G71" i="25"/>
  <c r="F71" i="25"/>
  <c r="G70" i="25"/>
  <c r="G77" i="25" s="1"/>
  <c r="F70" i="25"/>
  <c r="F77" i="25" s="1"/>
  <c r="C58" i="25"/>
  <c r="F61" i="25" s="1"/>
  <c r="F55" i="25"/>
  <c r="F54" i="25" l="1"/>
  <c r="F63" i="25"/>
  <c r="F59" i="25"/>
  <c r="F56" i="25"/>
  <c r="F64" i="25"/>
  <c r="F60" i="25"/>
  <c r="F57" i="25"/>
  <c r="F53" i="25"/>
  <c r="F62" i="25"/>
  <c r="F24" i="9"/>
  <c r="F20" i="9"/>
  <c r="F16" i="9"/>
  <c r="F13" i="9"/>
  <c r="F22" i="9"/>
  <c r="F17" i="9"/>
  <c r="F12" i="9"/>
  <c r="F21" i="9"/>
  <c r="F23" i="9"/>
  <c r="F18" i="9"/>
  <c r="F14" i="9"/>
  <c r="F26" i="9"/>
  <c r="G144" i="29"/>
  <c r="F105" i="25"/>
  <c r="F130" i="25"/>
  <c r="F134" i="25"/>
  <c r="F156" i="25"/>
  <c r="F160" i="25"/>
  <c r="G217" i="25"/>
  <c r="F222" i="25"/>
  <c r="F214" i="9"/>
  <c r="F315" i="9"/>
  <c r="G151" i="29"/>
  <c r="G153" i="29"/>
  <c r="G155" i="29"/>
  <c r="G160" i="29"/>
  <c r="F93" i="25"/>
  <c r="F95" i="25"/>
  <c r="F97" i="25"/>
  <c r="F99" i="25"/>
  <c r="F102" i="25"/>
  <c r="F104" i="25"/>
  <c r="F112" i="25"/>
  <c r="F114" i="25"/>
  <c r="F116" i="25"/>
  <c r="F118" i="25"/>
  <c r="F120" i="25"/>
  <c r="F122" i="25"/>
  <c r="F124" i="25"/>
  <c r="F126" i="25"/>
  <c r="F129" i="25"/>
  <c r="F131" i="25"/>
  <c r="F133" i="25"/>
  <c r="F135" i="25"/>
  <c r="F138" i="25"/>
  <c r="F140" i="25"/>
  <c r="F142" i="25"/>
  <c r="F144" i="25"/>
  <c r="F146" i="25"/>
  <c r="F148" i="25"/>
  <c r="F150" i="25"/>
  <c r="F152" i="25"/>
  <c r="F155" i="25"/>
  <c r="F157" i="25"/>
  <c r="F159" i="25"/>
  <c r="F161" i="25"/>
  <c r="F164" i="25"/>
  <c r="F166" i="25"/>
  <c r="G218" i="25"/>
  <c r="F221" i="25"/>
  <c r="G223" i="25"/>
  <c r="F44" i="9"/>
  <c r="F201" i="9"/>
  <c r="F208" i="9" s="1"/>
  <c r="F204" i="9"/>
  <c r="F212" i="9"/>
  <c r="F313" i="9"/>
  <c r="F37" i="26"/>
  <c r="G33" i="26"/>
  <c r="G31" i="26"/>
  <c r="G29" i="26"/>
  <c r="G27" i="26"/>
  <c r="G25" i="26"/>
  <c r="G23" i="26"/>
  <c r="G34" i="26"/>
  <c r="G32" i="26"/>
  <c r="G30" i="26"/>
  <c r="G28" i="26"/>
  <c r="G26" i="26"/>
  <c r="G24" i="26"/>
  <c r="G22" i="26"/>
  <c r="G150" i="29"/>
  <c r="G157" i="29" s="1"/>
  <c r="G152" i="29"/>
  <c r="G154" i="29"/>
  <c r="G156" i="29"/>
  <c r="G158" i="29"/>
  <c r="G162" i="29"/>
  <c r="F98" i="25"/>
  <c r="F101" i="25"/>
  <c r="F121" i="25"/>
  <c r="F123" i="25"/>
  <c r="F125" i="25"/>
  <c r="F128" i="25"/>
  <c r="F132" i="25"/>
  <c r="F147" i="25"/>
  <c r="F149" i="25"/>
  <c r="F151" i="25"/>
  <c r="F154" i="25"/>
  <c r="F158" i="25"/>
  <c r="G226" i="25"/>
  <c r="G224" i="25"/>
  <c r="G222" i="25"/>
  <c r="F219" i="25"/>
  <c r="F217" i="25"/>
  <c r="F220" i="25" s="1"/>
  <c r="F225" i="25"/>
  <c r="G227" i="25"/>
  <c r="F210" i="9"/>
  <c r="F311" i="9"/>
  <c r="F78" i="25"/>
  <c r="G101" i="25"/>
  <c r="G103" i="25"/>
  <c r="G128" i="25"/>
  <c r="G130" i="25"/>
  <c r="G132" i="25"/>
  <c r="G134" i="25"/>
  <c r="G154" i="25"/>
  <c r="G156" i="25"/>
  <c r="G158" i="25"/>
  <c r="G160" i="25"/>
  <c r="F185" i="25"/>
  <c r="F181" i="25"/>
  <c r="F183" i="25"/>
  <c r="F212" i="25"/>
  <c r="F206" i="25"/>
  <c r="F202" i="25"/>
  <c r="F198" i="25"/>
  <c r="F194" i="25"/>
  <c r="F208" i="25" s="1"/>
  <c r="F213" i="25"/>
  <c r="F218" i="25"/>
  <c r="F223" i="25"/>
  <c r="G225" i="25"/>
  <c r="F203" i="9"/>
  <c r="F206" i="9"/>
  <c r="F232" i="9"/>
  <c r="F282" i="9"/>
  <c r="F287" i="9"/>
  <c r="F296" i="9" s="1"/>
  <c r="F290" i="9"/>
  <c r="F301" i="9"/>
  <c r="F309" i="9" s="1"/>
  <c r="F303" i="9"/>
  <c r="F305" i="9"/>
  <c r="F307" i="9"/>
  <c r="F333" i="9"/>
  <c r="F41" i="26"/>
  <c r="F39" i="26"/>
  <c r="F42" i="26" s="1"/>
  <c r="F144" i="29"/>
  <c r="G209" i="9"/>
  <c r="G211" i="9"/>
  <c r="G213" i="9"/>
  <c r="G231" i="9"/>
  <c r="G233" i="9"/>
  <c r="G235" i="9"/>
  <c r="G310" i="9"/>
  <c r="G312" i="9"/>
  <c r="G314" i="9"/>
  <c r="G332" i="9"/>
  <c r="G334" i="9"/>
  <c r="G336" i="9"/>
  <c r="F155" i="26"/>
  <c r="F159" i="26"/>
  <c r="F159" i="29"/>
  <c r="F161" i="29"/>
  <c r="F163" i="29"/>
  <c r="F181" i="29"/>
  <c r="F183" i="29"/>
  <c r="F185" i="29"/>
  <c r="G172" i="9"/>
  <c r="G195" i="9" s="1"/>
  <c r="G174" i="9"/>
  <c r="G176" i="9"/>
  <c r="G178" i="9"/>
  <c r="G180" i="9"/>
  <c r="G182" i="9"/>
  <c r="G184" i="9"/>
  <c r="G186" i="9"/>
  <c r="G188" i="9"/>
  <c r="G190" i="9"/>
  <c r="G192" i="9"/>
  <c r="G201" i="9"/>
  <c r="G208" i="9" s="1"/>
  <c r="G203" i="9"/>
  <c r="G205" i="9"/>
  <c r="G207" i="9"/>
  <c r="G210" i="9"/>
  <c r="G212" i="9"/>
  <c r="G223" i="9"/>
  <c r="G230" i="9" s="1"/>
  <c r="G225" i="9"/>
  <c r="G227" i="9"/>
  <c r="G229" i="9"/>
  <c r="G232" i="9"/>
  <c r="G234" i="9"/>
  <c r="G281" i="9"/>
  <c r="G296" i="9" s="1"/>
  <c r="G283" i="9"/>
  <c r="G285" i="9"/>
  <c r="G287" i="9"/>
  <c r="G289" i="9"/>
  <c r="G291" i="9"/>
  <c r="G293" i="9"/>
  <c r="G308" i="9"/>
  <c r="G309" i="9" s="1"/>
  <c r="G311" i="9"/>
  <c r="G313" i="9"/>
  <c r="G333" i="9"/>
  <c r="G335" i="9"/>
  <c r="F150" i="26"/>
  <c r="F152" i="26" s="1"/>
  <c r="F153" i="26"/>
  <c r="F157" i="26"/>
  <c r="F158" i="29"/>
  <c r="F160" i="29"/>
  <c r="F180" i="29"/>
  <c r="F182" i="29"/>
  <c r="F167" i="25" l="1"/>
  <c r="F153" i="25"/>
  <c r="F127" i="25"/>
  <c r="G37" i="26"/>
  <c r="F100" i="25"/>
  <c r="G220" i="25"/>
  <c r="F15" i="9"/>
  <c r="F58" i="25"/>
</calcChain>
</file>

<file path=xl/sharedStrings.xml><?xml version="1.0" encoding="utf-8"?>
<sst xmlns="http://schemas.openxmlformats.org/spreadsheetml/2006/main" count="2523" uniqueCount="1808">
  <si>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</si>
  <si>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</si>
  <si>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</si>
  <si>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</si>
  <si>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</si>
  <si>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</si>
  <si>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</si>
  <si>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</si>
  <si>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</si>
  <si>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</si>
  <si>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</si>
  <si>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</si>
  <si>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</si>
  <si>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</si>
  <si>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</si>
  <si>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</si>
  <si>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</si>
  <si>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</si>
  <si>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</si>
  <si>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</si>
  <si>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</si>
  <si>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</si>
  <si>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</si>
  <si>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</si>
  <si>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</si>
  <si>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</si>
  <si>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</si>
  <si>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</si>
  <si>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</si>
  <si>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</si>
  <si>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</si>
  <si>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</si>
  <si>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</si>
  <si>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</si>
  <si>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</si>
  <si>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</si>
  <si>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</si>
  <si>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</si>
  <si>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</si>
  <si>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</si>
  <si>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</si>
  <si>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</si>
  <si>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</si>
  <si>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</si>
  <si>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</si>
  <si>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</si>
  <si>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</si>
  <si>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</si>
  <si>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</si>
  <si>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</si>
  <si>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</si>
  <si>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</si>
  <si>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</si>
  <si>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</si>
  <si>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</si>
  <si>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</si>
  <si>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</si>
  <si>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</si>
  <si>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</si>
  <si>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</si>
  <si>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</si>
  <si>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</si>
  <si>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</si>
  <si>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</si>
  <si>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</si>
  <si>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</si>
  <si>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</si>
  <si>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</si>
  <si>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</si>
  <si>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</si>
  <si>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</si>
  <si>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</si>
  <si>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</si>
  <si>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</si>
  <si>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</si>
  <si>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</si>
  <si>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</si>
  <si>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</si>
  <si>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</si>
  <si>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</si>
  <si>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</si>
  <si>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</si>
  <si>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</si>
  <si>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</si>
  <si>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</si>
  <si>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</si>
  <si>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</si>
  <si>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</si>
  <si>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</si>
  <si>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</si>
  <si>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</si>
  <si>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</si>
  <si>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</si>
  <si>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</si>
  <si>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</si>
  <si>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</si>
  <si>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</si>
  <si>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</si>
  <si>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</si>
  <si>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</si>
  <si>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</si>
  <si>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</si>
  <si>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</si>
  <si>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</si>
  <si>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</si>
  <si>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</si>
  <si>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</si>
  <si>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</si>
  <si>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</si>
  <si>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</si>
  <si>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</si>
  <si>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</si>
  <si>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</si>
  <si>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</si>
  <si>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</si>
  <si>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</si>
  <si>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</si>
  <si>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</si>
  <si>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</si>
  <si>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</si>
  <si>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</si>
  <si>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</si>
  <si>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</si>
  <si>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</si>
  <si>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</si>
  <si>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</si>
  <si>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</si>
  <si>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</si>
  <si>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</si>
  <si>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</si>
  <si>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</si>
  <si>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</si>
  <si>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</si>
  <si>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</si>
  <si>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</si>
  <si>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</si>
  <si>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</si>
  <si>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</si>
  <si>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</si>
  <si>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</si>
  <si>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</si>
  <si>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</si>
  <si>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</si>
  <si>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</si>
  <si>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</si>
  <si>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</si>
  <si>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</si>
  <si>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</si>
  <si>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</si>
  <si>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</si>
  <si>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</si>
  <si>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</si>
  <si>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</si>
  <si>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</si>
  <si>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</si>
  <si>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</si>
  <si>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</si>
  <si>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</si>
  <si>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</si>
  <si>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</si>
  <si>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</si>
  <si>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</si>
  <si>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</si>
  <si>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</si>
  <si>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</si>
  <si>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</si>
  <si>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</si>
  <si>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</si>
  <si>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</si>
  <si>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</si>
  <si>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</si>
  <si>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</si>
  <si>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</si>
  <si>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</si>
  <si>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</si>
  <si>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</si>
  <si>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</si>
  <si>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</si>
  <si>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</si>
  <si>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</si>
  <si>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</si>
  <si>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</si>
  <si>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</si>
  <si>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</si>
  <si>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</si>
  <si>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</si>
  <si>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</si>
  <si>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</si>
  <si>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</si>
  <si>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</si>
  <si>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</si>
  <si>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</si>
  <si>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</si>
  <si>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</si>
  <si>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</si>
  <si>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</si>
  <si>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</si>
  <si>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</si>
  <si>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</si>
  <si>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</si>
  <si>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</si>
  <si>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</si>
  <si>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</si>
  <si>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</si>
  <si>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</si>
  <si>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</si>
  <si>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</si>
  <si>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</si>
  <si>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</si>
  <si>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</si>
  <si>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</si>
  <si>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</si>
  <si>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</si>
  <si>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</si>
  <si>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</si>
  <si>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</si>
  <si>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</si>
  <si>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</si>
  <si>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</si>
  <si>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</si>
  <si>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</si>
  <si>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</si>
  <si>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</si>
  <si>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</si>
  <si>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</si>
  <si>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</si>
  <si>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</si>
  <si>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</si>
  <si>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</si>
  <si>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</si>
  <si>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</si>
  <si>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</si>
  <si>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</si>
  <si>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</si>
  <si>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</si>
  <si>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</si>
  <si>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</si>
  <si>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</si>
  <si>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</si>
  <si>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</si>
  <si>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</si>
  <si>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</si>
  <si>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</si>
  <si>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</si>
  <si>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</si>
  <si>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</si>
  <si>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</si>
  <si>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</si>
  <si>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</si>
  <si>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</si>
  <si>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</si>
  <si>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</si>
  <si>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</si>
  <si>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</si>
  <si>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</si>
  <si>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</si>
  <si>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</si>
  <si>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</si>
  <si>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</si>
  <si>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</si>
  <si>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</si>
  <si>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</si>
  <si>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</si>
  <si>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</si>
  <si>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</si>
  <si>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</si>
  <si>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</si>
  <si>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</si>
  <si>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</si>
  <si>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</si>
  <si>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</si>
  <si>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</si>
  <si>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</si>
  <si>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</si>
  <si>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</si>
  <si>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</si>
  <si>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</si>
  <si>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</si>
  <si>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</si>
  <si>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</si>
  <si>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</si>
  <si>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</si>
  <si>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</si>
  <si>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</si>
  <si>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</si>
  <si>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</si>
  <si>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</si>
  <si>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</si>
  <si>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</si>
  <si>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</si>
  <si>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</si>
  <si>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</si>
  <si>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</si>
  <si>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</si>
  <si>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</si>
  <si>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</si>
  <si>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</si>
  <si>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</si>
  <si>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</si>
  <si>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</si>
  <si>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</si>
  <si>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</si>
  <si>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</si>
  <si>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</si>
  <si>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</si>
  <si>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</si>
  <si>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</si>
  <si>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</si>
  <si>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</si>
  <si>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</si>
  <si>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</si>
  <si>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</si>
  <si>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</si>
  <si>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</si>
  <si>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</si>
  <si>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</si>
  <si>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</si>
  <si>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</si>
  <si>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</si>
  <si>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</si>
  <si>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</si>
  <si>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</si>
  <si>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</si>
  <si>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</si>
  <si>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</si>
  <si>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</si>
  <si>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</si>
  <si>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</si>
  <si>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</si>
  <si>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</si>
  <si>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</si>
  <si>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</si>
  <si>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</si>
  <si>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</si>
  <si>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</si>
  <si>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</si>
  <si>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</si>
  <si>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</si>
  <si>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</si>
  <si>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</si>
  <si>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</si>
  <si>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</si>
  <si>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</si>
  <si>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</si>
  <si>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</si>
  <si>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</si>
  <si>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</si>
  <si>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</si>
  <si>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</si>
  <si>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</si>
  <si>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</si>
  <si>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</si>
  <si>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</si>
  <si>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</si>
  <si>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</si>
  <si>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</si>
  <si>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</si>
  <si>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</si>
  <si>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</si>
  <si>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</si>
  <si>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</si>
  <si>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</si>
  <si>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</si>
  <si>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</si>
  <si>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</si>
  <si>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</si>
  <si>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</si>
  <si>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</si>
  <si>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</si>
  <si>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</si>
  <si>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</si>
  <si>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</si>
  <si>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</si>
  <si>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</si>
  <si>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</si>
  <si>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</si>
  <si>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</si>
  <si>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</si>
  <si>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</si>
  <si>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</si>
  <si>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</si>
  <si>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</si>
  <si>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</si>
  <si>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</si>
  <si>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</si>
  <si>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</si>
  <si>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</si>
  <si>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</si>
  <si>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</si>
  <si>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</si>
  <si>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</si>
  <si>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</si>
  <si>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</si>
  <si>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</si>
  <si>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</si>
  <si>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</si>
  <si>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</si>
  <si>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</si>
  <si>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</si>
  <si>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</si>
  <si>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</si>
  <si>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</si>
  <si>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</si>
  <si>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</si>
  <si>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</si>
  <si>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</si>
  <si>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</si>
  <si>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</si>
  <si>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</si>
  <si>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</si>
  <si>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</si>
  <si>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</si>
  <si>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</si>
  <si>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</si>
  <si>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</si>
  <si>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</si>
  <si>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</si>
  <si>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</si>
  <si>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</si>
  <si>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</si>
  <si>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</si>
  <si>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</si>
  <si>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</si>
  <si>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</si>
  <si>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</si>
  <si>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</si>
  <si>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</si>
  <si>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</si>
  <si>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</si>
  <si>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</si>
  <si>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</si>
  <si>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</si>
  <si>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</si>
  <si>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</si>
  <si>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</si>
  <si>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</si>
  <si>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</si>
  <si>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</si>
  <si>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</si>
  <si>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</si>
  <si>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</si>
  <si>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</si>
  <si>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</si>
  <si>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</si>
  <si>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</si>
  <si>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</si>
  <si>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</si>
  <si>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</si>
  <si>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</si>
  <si>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</si>
  <si>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</si>
  <si>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</si>
  <si>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</si>
  <si>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</si>
  <si>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</si>
  <si>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</si>
  <si>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</si>
  <si>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</si>
  <si>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</si>
  <si>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</si>
  <si>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</si>
  <si>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</si>
  <si>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</si>
  <si>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</si>
  <si>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</si>
  <si>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</si>
  <si>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</si>
  <si>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</si>
  <si>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</si>
  <si>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</si>
  <si>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</si>
  <si>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</si>
  <si>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</si>
  <si>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</si>
  <si>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</si>
  <si>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</si>
  <si>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</si>
  <si>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</si>
  <si>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</si>
  <si>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</si>
  <si>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</si>
  <si>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</si>
  <si>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</si>
  <si>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</si>
  <si>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</si>
  <si>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</si>
  <si>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</si>
  <si>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</si>
  <si>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</si>
  <si>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</si>
  <si>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</si>
  <si>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</si>
  <si>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</si>
  <si>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</si>
  <si>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</si>
  <si>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</si>
  <si>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</si>
  <si>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</si>
  <si>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</si>
  <si>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</si>
  <si>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</si>
  <si>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</si>
  <si>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</si>
  <si>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</si>
  <si>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</si>
  <si>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</si>
  <si>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</si>
  <si>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</si>
  <si>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</si>
  <si>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</si>
  <si>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</si>
  <si>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</si>
  <si>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</si>
  <si>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</si>
  <si>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</si>
  <si>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</si>
  <si>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</si>
  <si>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</si>
  <si>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</si>
  <si>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</si>
  <si>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</si>
  <si>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</si>
  <si>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</si>
  <si>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</si>
  <si>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</si>
  <si>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</si>
  <si>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</si>
  <si>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</si>
  <si>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</si>
  <si>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</si>
  <si>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</si>
  <si>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</si>
  <si>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</si>
  <si>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</si>
  <si>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</si>
  <si>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</si>
  <si>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</si>
  <si>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</si>
  <si>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</si>
  <si>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</si>
  <si>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</si>
  <si>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</si>
  <si>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</si>
  <si>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</si>
  <si>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</si>
  <si>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</si>
  <si>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</si>
  <si>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</si>
  <si>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</si>
  <si>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</si>
  <si>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</si>
  <si>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</si>
  <si>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</si>
  <si>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</si>
  <si>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</si>
  <si>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</si>
  <si>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</si>
  <si>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</si>
  <si>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</si>
  <si>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</si>
  <si>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</si>
  <si>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</si>
  <si>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</si>
  <si>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</si>
  <si>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</si>
  <si>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</si>
  <si>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</si>
  <si>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</si>
  <si>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</si>
  <si>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</si>
  <si>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</si>
  <si>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</si>
  <si>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</si>
  <si>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</si>
  <si>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</si>
  <si>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</si>
  <si>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</si>
  <si>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</si>
  <si>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</si>
  <si>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</si>
  <si>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</si>
  <si>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</si>
  <si>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</si>
  <si>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</si>
  <si>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</si>
  <si>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</si>
  <si>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</si>
  <si>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</si>
  <si>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</si>
  <si>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</si>
  <si>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</si>
  <si>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</si>
  <si>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</si>
  <si>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</si>
  <si>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</si>
  <si>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</si>
  <si>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</si>
  <si>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</si>
  <si>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</si>
  <si>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</si>
  <si>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</si>
  <si>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</si>
  <si>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</si>
  <si>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</si>
  <si>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</si>
  <si>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</si>
  <si>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</si>
  <si>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</si>
  <si>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</si>
  <si>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</si>
  <si>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</si>
  <si>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</si>
  <si>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</si>
  <si>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</si>
  <si>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</si>
  <si>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</si>
  <si>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</si>
  <si>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</si>
  <si>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</si>
  <si>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</si>
  <si>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</si>
  <si>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</si>
  <si>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</si>
  <si>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</si>
  <si>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</si>
  <si>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</si>
  <si>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</si>
  <si>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</si>
  <si>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</si>
  <si>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</si>
  <si>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</si>
  <si>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</si>
  <si>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</si>
  <si>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</si>
  <si>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</si>
  <si>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</si>
  <si>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</si>
  <si>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</si>
  <si>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</si>
  <si>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</si>
  <si>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</si>
  <si>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</si>
  <si>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</si>
  <si>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</si>
  <si>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</si>
  <si>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</si>
  <si>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</si>
  <si>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</si>
  <si>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</si>
  <si>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</si>
  <si>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</si>
  <si>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</si>
  <si>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</si>
  <si>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</si>
  <si>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</si>
  <si>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</si>
  <si>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</si>
  <si>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</si>
  <si>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</si>
  <si>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</si>
  <si>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</si>
  <si>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</si>
  <si>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</si>
  <si>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</si>
  <si>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</si>
  <si>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</si>
  <si>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</si>
  <si>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</si>
  <si>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</si>
  <si>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</si>
  <si>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</si>
  <si>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</si>
  <si>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</si>
  <si>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</si>
  <si>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</si>
  <si>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</si>
  <si>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</si>
  <si>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</si>
  <si>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</si>
  <si>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</si>
  <si>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</si>
  <si>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</si>
  <si>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</si>
  <si>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</si>
  <si>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</si>
  <si>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</si>
  <si>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</si>
  <si>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</si>
  <si>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</si>
  <si>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</si>
  <si>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</si>
  <si>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</si>
  <si>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</si>
  <si>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</si>
  <si>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</si>
  <si>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</si>
  <si>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</si>
  <si>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</si>
  <si>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</si>
  <si>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</si>
  <si>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</si>
  <si>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</si>
  <si>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</si>
  <si>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</si>
  <si>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</si>
  <si>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</si>
  <si>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</si>
  <si>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</si>
  <si>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</si>
  <si>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</si>
  <si>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</si>
  <si>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</si>
  <si>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</si>
  <si>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</si>
  <si>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</si>
  <si>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</si>
  <si>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</si>
  <si>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</si>
  <si>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</si>
  <si>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</si>
  <si>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</si>
  <si>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</si>
  <si>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</si>
  <si>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</si>
  <si>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</si>
  <si>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</si>
  <si>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</si>
  <si>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</si>
  <si>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</si>
  <si>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</si>
  <si>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</si>
  <si>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</si>
  <si>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</si>
  <si>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</si>
  <si>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</si>
  <si>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</si>
  <si>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</si>
  <si>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</si>
  <si>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</si>
  <si>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</si>
  <si>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</si>
  <si>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</si>
  <si>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</si>
  <si>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</si>
  <si>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</si>
  <si>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</si>
  <si>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</si>
  <si>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</si>
  <si>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</si>
  <si>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</si>
  <si>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</si>
  <si>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</si>
  <si>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</si>
  <si>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</si>
  <si>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</si>
  <si>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</si>
  <si>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</si>
  <si>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</si>
  <si>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</si>
  <si>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</si>
  <si>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</si>
  <si>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</si>
  <si>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</si>
  <si>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</si>
  <si>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</si>
  <si>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</si>
  <si>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</si>
  <si>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</si>
  <si>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</si>
  <si>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</si>
  <si>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</si>
  <si>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</si>
  <si>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</si>
  <si>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</si>
  <si>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</si>
  <si>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</si>
  <si>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</si>
  <si>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</si>
  <si>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</si>
  <si>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</si>
  <si>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</si>
  <si>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</si>
  <si>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</si>
  <si>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</si>
  <si>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</si>
  <si>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</si>
  <si>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</si>
  <si>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</si>
  <si>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</si>
  <si>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</si>
  <si>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</si>
  <si>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</si>
  <si>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</si>
  <si>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</si>
  <si>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</si>
  <si>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</si>
  <si>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</si>
  <si>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</si>
  <si>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</si>
  <si>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</si>
  <si>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</si>
  <si>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</si>
  <si>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</si>
  <si>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</si>
  <si>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</si>
  <si>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</si>
  <si>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</si>
  <si>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</si>
  <si>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</si>
  <si>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</si>
  <si>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</si>
  <si>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</si>
  <si>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</si>
  <si>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</si>
  <si>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</si>
  <si>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</si>
  <si>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</si>
  <si>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</si>
  <si>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</si>
  <si>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</si>
  <si>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</si>
  <si>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</si>
  <si>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</si>
  <si>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</si>
  <si>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</si>
  <si>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</si>
  <si>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</si>
  <si>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</si>
  <si>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</si>
  <si>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</si>
  <si>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</si>
  <si>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</si>
  <si>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</si>
  <si>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</si>
  <si>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</si>
  <si>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</si>
  <si>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</si>
  <si>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</si>
  <si>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</si>
  <si>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</si>
  <si>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</si>
  <si>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</si>
  <si>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</si>
  <si>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</si>
  <si>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</si>
  <si>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</si>
  <si>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</si>
  <si>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</si>
  <si>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</si>
  <si>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</si>
  <si>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</si>
  <si>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</si>
  <si>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</si>
  <si>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</si>
  <si>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</si>
  <si>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</si>
  <si>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</si>
  <si>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</si>
  <si>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</si>
  <si>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</si>
  <si>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</si>
  <si>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</si>
  <si>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</si>
  <si>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</si>
  <si>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</si>
  <si>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</si>
  <si>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</si>
  <si>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</si>
  <si>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</si>
  <si>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</si>
  <si>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</si>
  <si>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</si>
  <si>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</si>
  <si>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</si>
  <si>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</si>
  <si>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</si>
  <si>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</si>
  <si>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</si>
  <si>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</si>
  <si>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</si>
  <si>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</si>
  <si>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</si>
  <si>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</si>
  <si>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</si>
  <si>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</si>
  <si>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</si>
  <si>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</si>
  <si>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</si>
  <si>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</si>
  <si>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</si>
  <si>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</si>
  <si>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</si>
  <si>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</si>
  <si>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</si>
  <si>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</si>
  <si>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</si>
  <si>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</si>
  <si>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</si>
  <si>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</si>
  <si>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</si>
  <si>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</si>
  <si>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</si>
  <si>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</si>
  <si>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</si>
  <si>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</si>
  <si>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</si>
  <si>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</si>
  <si>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</si>
  <si>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</si>
  <si>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</si>
  <si>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</si>
  <si>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</si>
  <si>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</si>
  <si>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</si>
  <si>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</si>
  <si>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</si>
  <si>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</si>
  <si>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</si>
  <si>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</si>
  <si>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</si>
  <si>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</si>
  <si>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</si>
  <si>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</si>
  <si>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</si>
  <si>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</si>
  <si>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</si>
  <si>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</si>
  <si>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</si>
  <si>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</si>
  <si>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</si>
  <si>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</si>
  <si>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</si>
  <si>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</si>
  <si>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</si>
  <si>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</si>
  <si>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</si>
  <si>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</si>
  <si>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</si>
  <si>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</si>
  <si>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</si>
  <si>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</si>
  <si>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</si>
  <si>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</si>
  <si>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</si>
  <si>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</si>
  <si>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</si>
  <si>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</si>
  <si>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</si>
  <si>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</si>
  <si>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</si>
  <si>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</si>
  <si>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</si>
  <si>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</si>
  <si>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</si>
  <si>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</si>
  <si>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</si>
  <si>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</si>
  <si>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</si>
  <si>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</si>
  <si>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</si>
  <si>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</si>
  <si>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</si>
  <si>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</si>
  <si>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</si>
  <si>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</si>
  <si>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</si>
  <si>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</si>
  <si>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</si>
  <si>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</si>
  <si>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</si>
  <si>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</si>
  <si>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</si>
  <si>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</si>
  <si>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</si>
  <si>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</si>
  <si>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</si>
  <si>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</si>
  <si>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</si>
  <si>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</si>
  <si>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</si>
  <si>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</si>
  <si>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</si>
  <si>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</si>
  <si>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</si>
  <si>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</si>
  <si>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</si>
  <si>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</si>
  <si>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</si>
  <si>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</si>
  <si>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</si>
  <si>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</si>
  <si>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</si>
  <si>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</si>
  <si>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</si>
  <si>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</si>
  <si>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</si>
  <si>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</si>
  <si>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</si>
  <si>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</si>
  <si>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</si>
  <si>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</si>
  <si>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</si>
  <si>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</si>
  <si>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</si>
  <si>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</si>
  <si>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</si>
  <si>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</si>
  <si>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</si>
  <si>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</si>
  <si>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</si>
  <si>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</si>
  <si>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</si>
  <si>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</si>
  <si>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</si>
  <si>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</si>
  <si>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</si>
  <si>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</si>
  <si>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</si>
  <si>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</si>
  <si>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</si>
  <si>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</si>
  <si>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</si>
  <si>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</si>
  <si>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</si>
  <si>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</si>
  <si>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</si>
  <si>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</si>
  <si>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</si>
  <si>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</si>
  <si>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</si>
  <si>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</si>
  <si>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</si>
  <si>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</si>
  <si>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</si>
  <si>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</si>
  <si>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</si>
  <si>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</si>
  <si>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</si>
  <si>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</si>
  <si>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</si>
  <si>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</si>
  <si>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</si>
  <si>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</si>
  <si>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</si>
  <si>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</si>
  <si>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</si>
  <si>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</si>
  <si>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</si>
  <si>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</si>
  <si>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</si>
  <si>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</si>
  <si>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</si>
  <si>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</si>
  <si>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</si>
  <si>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</si>
  <si>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</si>
  <si>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</si>
  <si>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</si>
  <si>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</si>
  <si>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</si>
  <si>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</si>
  <si>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</si>
  <si>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</si>
  <si>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</si>
  <si>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</si>
  <si>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</si>
  <si>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</si>
  <si>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</si>
  <si>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</si>
  <si>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</si>
  <si>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</si>
  <si>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</si>
  <si>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</si>
  <si>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</si>
  <si>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</si>
  <si>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</si>
  <si>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</si>
  <si>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</si>
  <si>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</si>
  <si>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</si>
  <si>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</si>
  <si>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</si>
  <si>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</si>
  <si>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</si>
  <si>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</si>
  <si>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</si>
  <si>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</si>
  <si>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</si>
  <si>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</si>
  <si>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</si>
  <si>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</si>
  <si>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</si>
  <si>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</si>
  <si>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</si>
  <si>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</si>
  <si>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</si>
  <si>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</si>
  <si>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</si>
  <si>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</si>
  <si>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</si>
  <si>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</si>
  <si>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</si>
  <si>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</si>
  <si>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</si>
  <si>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</si>
  <si>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</si>
  <si>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</si>
  <si>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</si>
  <si>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</si>
  <si>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</si>
  <si>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</si>
  <si>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</si>
  <si>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</si>
  <si>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</si>
  <si>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</si>
  <si>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</si>
  <si>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</si>
  <si>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</si>
  <si>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</si>
  <si>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</si>
  <si>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</si>
  <si>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</si>
  <si>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</si>
  <si>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</si>
  <si>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</si>
  <si>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</si>
  <si>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</si>
  <si>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</si>
  <si>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</si>
  <si>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</si>
  <si>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</si>
  <si>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</si>
  <si>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</si>
  <si>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</si>
  <si>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</si>
  <si>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</si>
  <si>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</si>
  <si>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</si>
  <si>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</si>
  <si>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</si>
  <si>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</si>
  <si>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</si>
  <si>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</si>
  <si>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</si>
  <si>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</si>
  <si>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</si>
  <si>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</si>
  <si>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</si>
  <si>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</si>
  <si>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</si>
  <si>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</si>
  <si>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</si>
  <si>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</si>
  <si>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</si>
  <si>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</si>
  <si>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</si>
  <si>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</si>
  <si>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</si>
  <si>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</si>
  <si>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</si>
  <si>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</si>
  <si>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</si>
  <si>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</si>
  <si>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</si>
  <si>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</si>
  <si>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</si>
  <si>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</si>
  <si>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</si>
  <si>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</si>
  <si>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</si>
  <si>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</si>
  <si>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</si>
  <si>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</si>
  <si>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</si>
  <si>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</si>
  <si>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</si>
  <si>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</si>
  <si>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</si>
  <si>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</si>
  <si>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</si>
  <si>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</si>
  <si>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</si>
  <si>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</si>
  <si>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</si>
  <si>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</si>
  <si>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</si>
  <si>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</si>
  <si>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</si>
  <si>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</si>
  <si>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</si>
  <si>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</si>
  <si>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</si>
  <si>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</si>
  <si>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</si>
  <si>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</si>
  <si>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</si>
  <si>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</si>
  <si>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</si>
  <si>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</si>
  <si>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</si>
  <si>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</si>
  <si>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</si>
  <si>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</si>
  <si>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</si>
  <si>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</si>
  <si>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</si>
  <si>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</si>
  <si>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</si>
  <si>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</si>
  <si>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</si>
  <si>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</si>
  <si>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</si>
  <si>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</si>
  <si>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</si>
  <si>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</si>
  <si>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</si>
  <si>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</si>
  <si>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</si>
  <si>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</si>
  <si>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</si>
  <si>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</si>
  <si>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</si>
  <si>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</si>
  <si>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</si>
  <si>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</si>
  <si>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</si>
  <si>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</si>
  <si>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</si>
  <si>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</si>
  <si>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</si>
  <si>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</si>
  <si>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</si>
  <si>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</si>
  <si>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</si>
  <si>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</si>
  <si>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</si>
  <si>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</si>
  <si>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</si>
  <si>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</si>
  <si>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</si>
  <si>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</si>
  <si>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</si>
  <si>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</si>
  <si>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</si>
  <si>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</si>
  <si>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</si>
  <si>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</si>
  <si>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</si>
  <si>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</si>
  <si>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</si>
  <si>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</si>
  <si>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</si>
  <si>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</si>
  <si>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</si>
  <si>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</si>
  <si>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</si>
  <si>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</si>
  <si>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</si>
  <si>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</si>
  <si>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</si>
  <si>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</si>
  <si>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</si>
  <si>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</si>
  <si>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</si>
  <si>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</si>
  <si>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</si>
  <si>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</si>
  <si>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</si>
  <si>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</si>
  <si>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</si>
  <si>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</si>
  <si>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</si>
  <si>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</si>
  <si>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</si>
  <si>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</si>
  <si>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</si>
  <si>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</si>
  <si>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</si>
  <si>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</si>
  <si>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</si>
  <si>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</si>
  <si>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</si>
  <si>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</si>
  <si>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</si>
  <si>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</si>
  <si>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</si>
  <si>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</si>
  <si>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</si>
  <si>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</si>
  <si>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</si>
  <si>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</si>
  <si>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</si>
  <si>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</si>
  <si>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</si>
  <si>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</si>
  <si>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</si>
  <si>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</si>
  <si>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</si>
  <si>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</si>
  <si>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</si>
  <si>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</si>
  <si>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</si>
  <si>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</si>
  <si>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</si>
  <si>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</si>
  <si>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</si>
  <si>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</si>
  <si>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</si>
  <si>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</si>
  <si>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</si>
  <si>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</si>
  <si>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</si>
  <si>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</si>
  <si>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</si>
  <si>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</si>
  <si>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</si>
  <si>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</si>
  <si>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</si>
  <si>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</si>
  <si>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</si>
  <si>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</si>
  <si>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</si>
  <si>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</si>
  <si>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</si>
  <si>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</si>
  <si>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</si>
  <si>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</si>
  <si>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</si>
  <si>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</si>
  <si>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</si>
  <si>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</si>
  <si>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</si>
  <si>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</si>
  <si>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</si>
  <si>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</si>
  <si>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</si>
  <si>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</si>
  <si>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</si>
  <si>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</si>
  <si>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</si>
  <si>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</si>
  <si>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</si>
  <si>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</si>
  <si>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</si>
  <si>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</si>
  <si>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</si>
  <si>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</si>
  <si>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</si>
  <si>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</si>
  <si>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</si>
  <si>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</si>
  <si>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</si>
  <si>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</si>
  <si>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</si>
  <si>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</si>
  <si>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</si>
  <si>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</si>
  <si>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</si>
  <si>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</si>
  <si>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</si>
  <si>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</si>
  <si>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</si>
  <si>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</si>
  <si>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</si>
  <si>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</si>
  <si>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</si>
  <si>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</si>
  <si>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</si>
  <si>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</si>
  <si>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</si>
  <si>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</si>
  <si>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</si>
  <si>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</si>
  <si>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</si>
  <si>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</si>
  <si>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</si>
  <si>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</si>
  <si>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</si>
  <si>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</si>
  <si>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</si>
  <si>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</si>
  <si>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</si>
  <si>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</si>
  <si>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</si>
  <si>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</si>
  <si>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</si>
  <si>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</si>
  <si>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</si>
  <si>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</si>
  <si>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</si>
  <si>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</si>
  <si>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</si>
  <si>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</si>
  <si>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</si>
  <si>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</si>
  <si>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</si>
  <si>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</si>
  <si>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</si>
  <si>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</si>
  <si>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</si>
  <si>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</si>
  <si>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</si>
  <si>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</si>
  <si>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</si>
  <si>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</si>
  <si>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</si>
  <si>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</si>
  <si>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</si>
  <si>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</si>
  <si>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</si>
  <si>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</si>
  <si>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</si>
  <si>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</si>
  <si>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</si>
  <si>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</si>
  <si>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</si>
  <si>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</si>
  <si>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</si>
  <si>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</si>
  <si>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</si>
  <si>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</si>
  <si>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</si>
  <si>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</si>
  <si>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</si>
  <si>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</si>
  <si>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</si>
  <si>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</si>
  <si>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</si>
  <si>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</si>
  <si>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</si>
  <si>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</si>
  <si>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</si>
  <si>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</si>
  <si>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</si>
  <si>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</si>
  <si>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</si>
  <si>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</si>
  <si>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</si>
  <si>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</si>
  <si>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</si>
  <si>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</si>
  <si>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</si>
  <si>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</si>
  <si>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</si>
  <si>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</si>
  <si>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</si>
  <si>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</si>
  <si>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</si>
  <si>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</si>
  <si>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</si>
  <si>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</si>
  <si>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</si>
  <si>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</si>
  <si>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</si>
  <si>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</si>
  <si>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</si>
  <si>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</si>
  <si>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</si>
  <si>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</si>
  <si>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</si>
  <si>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</si>
  <si>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</si>
  <si>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</si>
  <si>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</si>
  <si>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</si>
  <si>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</si>
  <si>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</si>
  <si>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</si>
  <si>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</si>
  <si>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</si>
  <si>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</si>
  <si>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</si>
  <si>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</si>
  <si>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</si>
  <si>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</si>
  <si>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</si>
  <si>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</si>
  <si>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</si>
  <si>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</si>
  <si>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</si>
  <si>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</si>
  <si>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</si>
  <si>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</si>
  <si>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</si>
  <si>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</si>
  <si>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</si>
  <si>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</si>
  <si>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</si>
  <si>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</si>
  <si>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</si>
  <si>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</si>
  <si>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</si>
  <si>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</si>
  <si>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</si>
  <si>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</si>
  <si>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</si>
  <si>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</si>
  <si>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</si>
  <si>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</si>
  <si>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</si>
  <si>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</si>
  <si>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</si>
  <si>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</si>
  <si>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</si>
  <si>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</si>
  <si>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</si>
  <si>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</si>
  <si>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</si>
  <si>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</si>
  <si>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</si>
  <si>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</si>
  <si>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</si>
  <si>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</si>
  <si>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</si>
  <si>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</si>
  <si>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</si>
  <si>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</si>
  <si>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</si>
  <si>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</si>
  <si>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</si>
  <si>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</si>
  <si>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</si>
  <si>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</si>
  <si>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</si>
  <si>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</si>
  <si>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</si>
  <si>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</si>
  <si>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</si>
  <si>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</si>
  <si>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</si>
  <si>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</si>
  <si>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</si>
  <si>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</si>
  <si>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</si>
  <si>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</si>
  <si>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</si>
  <si>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</si>
  <si>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</si>
  <si>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</si>
  <si>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</si>
  <si>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</si>
  <si>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</si>
  <si>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</si>
  <si>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</si>
  <si>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</si>
  <si>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</si>
  <si>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</si>
  <si>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</si>
  <si>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</si>
  <si>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</si>
  <si>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</si>
  <si>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</si>
  <si>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</si>
  <si>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</si>
  <si>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</si>
  <si>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</si>
  <si>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</si>
  <si>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</si>
  <si>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</si>
  <si>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</si>
  <si>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</si>
  <si>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</si>
  <si>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</si>
  <si>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</si>
  <si>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</si>
  <si>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</si>
  <si>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</si>
  <si>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</si>
  <si>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</si>
  <si>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</si>
  <si>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</si>
  <si>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</si>
  <si>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</si>
  <si>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</si>
  <si>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</si>
  <si>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</si>
  <si>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</si>
  <si>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</si>
  <si>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</si>
  <si>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</si>
  <si>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</si>
  <si>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</si>
  <si>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</si>
  <si>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</si>
  <si>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</si>
  <si>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</si>
  <si>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</si>
  <si>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</si>
  <si>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</si>
  <si>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</si>
  <si>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</si>
  <si>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</si>
  <si>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</si>
  <si>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</si>
  <si>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</si>
  <si>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</si>
  <si>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</si>
  <si>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</si>
  <si>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</si>
  <si>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</si>
  <si>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</si>
  <si>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</si>
  <si>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</si>
  <si>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</si>
  <si>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</si>
  <si>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</si>
  <si>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</si>
  <si>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</si>
  <si>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</si>
  <si>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</si>
  <si>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</si>
  <si>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</si>
  <si>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</si>
  <si>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</si>
  <si>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</si>
  <si>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</si>
  <si>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</si>
  <si>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</si>
  <si>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</si>
  <si>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</si>
  <si>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</si>
  <si>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</si>
  <si>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</si>
  <si>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</si>
  <si>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</si>
  <si>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</si>
  <si>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</si>
  <si>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</si>
  <si>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</si>
  <si>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</si>
  <si>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</si>
  <si>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</si>
  <si>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</si>
  <si>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</si>
  <si>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</si>
  <si>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</si>
  <si>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</si>
  <si>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</si>
  <si>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</si>
  <si>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</si>
  <si>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</si>
  <si>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</si>
  <si>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</si>
  <si>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</si>
  <si>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</si>
  <si>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</si>
  <si>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</si>
  <si>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</si>
  <si>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</si>
  <si>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</si>
  <si>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</si>
  <si>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</si>
  <si>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</si>
  <si>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</si>
  <si>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</si>
  <si>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</si>
  <si>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</si>
  <si>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</si>
  <si>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</si>
  <si>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</si>
  <si>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</si>
  <si>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</si>
  <si>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</si>
  <si>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</si>
  <si>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</si>
  <si>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</si>
  <si>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</si>
  <si>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</si>
  <si>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</si>
  <si>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</si>
  <si>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</si>
  <si>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</si>
  <si>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</si>
  <si>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</si>
  <si>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</si>
  <si>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</si>
  <si>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</si>
  <si>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</si>
  <si>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</si>
  <si>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</si>
  <si>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</si>
  <si>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</si>
  <si>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</si>
  <si>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</si>
  <si>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</si>
  <si>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</si>
  <si>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</si>
  <si>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</si>
  <si>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</si>
  <si>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</si>
  <si>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</si>
  <si>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</si>
  <si>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</si>
  <si>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</si>
  <si>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</si>
  <si>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</si>
  <si>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</si>
  <si>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</si>
  <si>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</si>
  <si>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</si>
  <si>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</si>
  <si>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</si>
  <si>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</si>
  <si>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</si>
  <si>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</si>
  <si>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</si>
  <si>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</si>
  <si>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</si>
  <si>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</si>
  <si>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</si>
  <si>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</si>
  <si>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</si>
  <si>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</si>
  <si>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</si>
  <si>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</si>
  <si>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</si>
  <si>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</si>
  <si>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</si>
  <si>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</si>
  <si>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</si>
  <si>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</si>
  <si>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</si>
  <si>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</si>
  <si>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</si>
  <si>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</si>
  <si>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</si>
  <si>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</si>
  <si>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</si>
  <si>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</si>
  <si>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</si>
  <si>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</si>
  <si>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</si>
  <si>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</si>
  <si>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</si>
  <si>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</si>
  <si>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</si>
  <si>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</si>
  <si>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</si>
  <si>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</si>
  <si>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</si>
  <si>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</si>
  <si>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</si>
  <si>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</si>
  <si>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</si>
  <si>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</si>
  <si>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</si>
  <si>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</si>
  <si>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</si>
  <si>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</si>
  <si>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</si>
  <si>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</si>
  <si>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</si>
  <si>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</si>
  <si>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</si>
  <si>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</si>
  <si>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</si>
  <si>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</si>
  <si>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</si>
  <si>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</si>
  <si>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</si>
  <si>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</si>
  <si>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</si>
  <si>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</si>
  <si>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</si>
  <si>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</si>
  <si>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</si>
  <si>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</si>
  <si>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</si>
  <si>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</si>
  <si>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</si>
  <si>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</si>
  <si>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</si>
  <si>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</si>
  <si>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</si>
  <si>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</si>
  <si>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</si>
  <si>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</si>
  <si>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</si>
  <si>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</si>
  <si>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</si>
  <si>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</si>
  <si>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</si>
  <si>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</si>
  <si>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</si>
  <si>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</si>
  <si>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</si>
  <si>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</si>
  <si>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</si>
  <si>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</si>
  <si>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</si>
  <si>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</si>
  <si>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</si>
  <si>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</si>
  <si>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</si>
  <si>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</si>
  <si>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</si>
  <si>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</si>
  <si>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</si>
  <si>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FX</t>
  </si>
  <si>
    <t>IRS</t>
  </si>
  <si>
    <t>TRS</t>
  </si>
  <si>
    <t>&lt; 30 days</t>
  </si>
  <si>
    <t>30 - 60 days</t>
  </si>
  <si>
    <t>60 - 90 days</t>
  </si>
  <si>
    <t>90 - 180 days</t>
  </si>
  <si>
    <t>Performing</t>
  </si>
  <si>
    <t>Reporting Date: 20-04-2018</t>
  </si>
  <si>
    <t>Cut-off Date: 31-03-2018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</si>
</sst>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1806</v>
      </c>
      <c r="G9" s="26"/>
      <c r="H9" s="26"/>
      <c r="I9" s="26"/>
      <c r="J9" s="27"/>
      <c r="K9" s="16"/>
      <c r="L9" s="16"/>
      <c r="M9" s="16"/>
      <c r="N9" s="16"/>
      <c r="O9" s="16"/>
      <c r="P9" s="16"/>
      <c r="Q9" s="16"/>
      <c r="R9" s="16"/>
    </row>
    <row r="10" spans="1:18" ht="21" x14ac:dyDescent="0.25">
      <c r="B10" s="25"/>
      <c r="C10" s="26"/>
      <c r="D10" s="26"/>
      <c r="E10" s="26"/>
      <c r="F10" s="124" t="s">
        <v>1807</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zoomScale="70" zoomScaleNormal="70" zoomScalePageLayoutView="80" workbookViewId="0">
      <selection activeCell="F52" sqref="F52"/>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43190</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27633.553127160001</v>
      </c>
      <c r="D38" s="125"/>
      <c r="F38" s="67"/>
      <c r="H38" s="65"/>
      <c r="L38" s="65"/>
      <c r="M38" s="65"/>
    </row>
    <row r="39" spans="1:13" x14ac:dyDescent="0.25">
      <c r="A39" s="102" t="s">
        <v>445</v>
      </c>
      <c r="B39" s="67" t="s">
        <v>129</v>
      </c>
      <c r="C39" s="125">
        <v>21108.239476610001</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0.30913585463253002</v>
      </c>
      <c r="E45" s="134"/>
      <c r="F45" s="106">
        <v>5.2600000000000001E-2</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27633.553127160001</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27633.553127160001</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16.819469170000001</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31.827282</v>
      </c>
      <c r="D70" s="125" t="s">
        <v>181</v>
      </c>
      <c r="E70" s="9"/>
      <c r="F70" s="137">
        <f t="shared" ref="F70:F76" si="1">IF($C$77=0,"",IF(C70="[for completion]","",C70/$C$77))</f>
        <v>1.1517622022160254E-3</v>
      </c>
      <c r="G70" s="135" t="str">
        <f t="shared" ref="G70:G76" si="2">IF($D$77=0,"",IF(D70="[Mark as ND1 if not relevant]","",D70/$D$77))</f>
        <v/>
      </c>
      <c r="H70" s="65"/>
      <c r="L70" s="65"/>
      <c r="M70" s="65"/>
    </row>
    <row r="71" spans="1:13" x14ac:dyDescent="0.25">
      <c r="A71" s="102" t="s">
        <v>471</v>
      </c>
      <c r="B71" s="9" t="s">
        <v>5</v>
      </c>
      <c r="C71" s="125">
        <v>67.626694000000001</v>
      </c>
      <c r="D71" s="125" t="s">
        <v>181</v>
      </c>
      <c r="E71" s="9"/>
      <c r="F71" s="137">
        <f t="shared" si="1"/>
        <v>2.4472674107085006E-3</v>
      </c>
      <c r="G71" s="135" t="str">
        <f t="shared" si="2"/>
        <v/>
      </c>
      <c r="H71" s="65"/>
      <c r="L71" s="65"/>
      <c r="M71" s="65"/>
    </row>
    <row r="72" spans="1:13" x14ac:dyDescent="0.25">
      <c r="A72" s="102" t="s">
        <v>472</v>
      </c>
      <c r="B72" s="9" t="s">
        <v>6</v>
      </c>
      <c r="C72" s="125">
        <v>60.535435999999997</v>
      </c>
      <c r="D72" s="125" t="s">
        <v>181</v>
      </c>
      <c r="E72" s="9"/>
      <c r="F72" s="137">
        <f t="shared" si="1"/>
        <v>2.19064974129639E-3</v>
      </c>
      <c r="G72" s="135" t="str">
        <f t="shared" si="2"/>
        <v/>
      </c>
      <c r="H72" s="65"/>
      <c r="L72" s="65"/>
      <c r="M72" s="65"/>
    </row>
    <row r="73" spans="1:13" x14ac:dyDescent="0.25">
      <c r="A73" s="102" t="s">
        <v>473</v>
      </c>
      <c r="B73" s="9" t="s">
        <v>7</v>
      </c>
      <c r="C73" s="125">
        <v>77.020831999999999</v>
      </c>
      <c r="D73" s="125" t="s">
        <v>181</v>
      </c>
      <c r="E73" s="9"/>
      <c r="F73" s="137">
        <f t="shared" si="1"/>
        <v>2.7872214498501791E-3</v>
      </c>
      <c r="G73" s="135" t="str">
        <f t="shared" si="2"/>
        <v/>
      </c>
      <c r="H73" s="65"/>
      <c r="L73" s="65"/>
      <c r="M73" s="65"/>
    </row>
    <row r="74" spans="1:13" x14ac:dyDescent="0.25">
      <c r="A74" s="102" t="s">
        <v>474</v>
      </c>
      <c r="B74" s="9" t="s">
        <v>8</v>
      </c>
      <c r="C74" s="125">
        <v>105.909683</v>
      </c>
      <c r="D74" s="125" t="s">
        <v>181</v>
      </c>
      <c r="E74" s="9"/>
      <c r="F74" s="137">
        <f t="shared" si="1"/>
        <v>3.8326480322159189E-3</v>
      </c>
      <c r="G74" s="135" t="str">
        <f t="shared" si="2"/>
        <v/>
      </c>
      <c r="H74" s="65"/>
      <c r="L74" s="65"/>
      <c r="M74" s="65"/>
    </row>
    <row r="75" spans="1:13" x14ac:dyDescent="0.25">
      <c r="A75" s="102" t="s">
        <v>475</v>
      </c>
      <c r="B75" s="9" t="s">
        <v>9</v>
      </c>
      <c r="C75" s="125">
        <v>1483.4907169999999</v>
      </c>
      <c r="D75" s="125" t="s">
        <v>181</v>
      </c>
      <c r="E75" s="9"/>
      <c r="F75" s="137">
        <f t="shared" si="1"/>
        <v>5.3684399917622569E-2</v>
      </c>
      <c r="G75" s="135" t="str">
        <f t="shared" si="2"/>
        <v/>
      </c>
      <c r="H75" s="65"/>
      <c r="L75" s="65"/>
      <c r="M75" s="65"/>
    </row>
    <row r="76" spans="1:13" x14ac:dyDescent="0.25">
      <c r="A76" s="102" t="s">
        <v>476</v>
      </c>
      <c r="B76" s="9" t="s">
        <v>10</v>
      </c>
      <c r="C76" s="125">
        <v>25807.142478999998</v>
      </c>
      <c r="D76" s="125" t="s">
        <v>181</v>
      </c>
      <c r="E76" s="9"/>
      <c r="F76" s="137">
        <f t="shared" si="1"/>
        <v>0.93390605124609039</v>
      </c>
      <c r="G76" s="135" t="str">
        <f t="shared" si="2"/>
        <v/>
      </c>
      <c r="H76" s="65"/>
      <c r="L76" s="65"/>
      <c r="M76" s="65"/>
    </row>
    <row r="77" spans="1:13" x14ac:dyDescent="0.25">
      <c r="A77" s="102" t="s">
        <v>477</v>
      </c>
      <c r="B77" s="10" t="s">
        <v>1</v>
      </c>
      <c r="C77" s="68">
        <f>SUM(C70:C76)</f>
        <v>27633.553122999998</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8.7168709999999994</v>
      </c>
      <c r="D79" s="126" t="s">
        <v>181</v>
      </c>
      <c r="E79" s="67"/>
      <c r="F79" s="135">
        <f>IF($C$77=0,"",IF(C79="[for completion]","",C79/$C$77))</f>
        <v>3.1544517497262273E-4</v>
      </c>
      <c r="G79" s="125"/>
      <c r="H79" s="65"/>
      <c r="L79" s="65"/>
      <c r="M79" s="65"/>
    </row>
    <row r="80" spans="1:13" hidden="1" outlineLevel="1" x14ac:dyDescent="0.25">
      <c r="A80" s="102" t="s">
        <v>480</v>
      </c>
      <c r="B80" s="82" t="s">
        <v>39</v>
      </c>
      <c r="C80" s="161">
        <v>23.110410999999999</v>
      </c>
      <c r="D80" s="126" t="s">
        <v>181</v>
      </c>
      <c r="E80" s="67"/>
      <c r="F80" s="135">
        <f>IF($C$77=0,"",IF(C80="[for completion]","",C80/$C$77))</f>
        <v>8.3631702724340246E-4</v>
      </c>
      <c r="G80" s="125"/>
      <c r="H80" s="65"/>
      <c r="L80" s="65"/>
      <c r="M80" s="65"/>
    </row>
    <row r="81" spans="1:13" hidden="1" outlineLevel="1" x14ac:dyDescent="0.25">
      <c r="A81" s="102" t="s">
        <v>481</v>
      </c>
      <c r="B81" s="82" t="s">
        <v>41</v>
      </c>
      <c r="C81" s="161">
        <v>34.234434999999998</v>
      </c>
      <c r="D81" s="126" t="s">
        <v>181</v>
      </c>
      <c r="E81" s="67"/>
      <c r="F81" s="135">
        <f>IF($C$77=0,"",IF(C81="[for completion]","",C81/$C$77))</f>
        <v>1.238871991872299E-3</v>
      </c>
      <c r="G81" s="125"/>
      <c r="H81" s="65"/>
      <c r="L81" s="65"/>
      <c r="M81" s="65"/>
    </row>
    <row r="82" spans="1:13" hidden="1" outlineLevel="1" x14ac:dyDescent="0.25">
      <c r="A82" s="102" t="s">
        <v>482</v>
      </c>
      <c r="B82" s="82" t="s">
        <v>42</v>
      </c>
      <c r="C82" s="161">
        <v>33.392259000000003</v>
      </c>
      <c r="D82" s="126" t="s">
        <v>181</v>
      </c>
      <c r="E82" s="67"/>
      <c r="F82" s="135">
        <f>IF($C$77=0,"",IF(C82="[for completion]","",C82/$C$77))</f>
        <v>1.2083954188362013E-3</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5.1714000000000002</v>
      </c>
      <c r="D89" s="126">
        <v>3.3999999999999998E-3</v>
      </c>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v>2722.7402000000002</v>
      </c>
      <c r="D93" s="125" t="s">
        <v>181</v>
      </c>
      <c r="E93" s="9"/>
      <c r="F93" s="135">
        <f t="shared" ref="F93:F99" si="3">IF($C$100=0,"",IF(C93="[for completion]","",C93/$C$100))</f>
        <v>0.12898945288614555</v>
      </c>
      <c r="G93" s="135" t="str">
        <f t="shared" ref="G93:G99" si="4">IF($D$100=0,"",IF(D93="[for completion]","",D93/$D$100))</f>
        <v/>
      </c>
      <c r="H93" s="65"/>
      <c r="L93" s="65"/>
      <c r="M93" s="65"/>
    </row>
    <row r="94" spans="1:13" x14ac:dyDescent="0.25">
      <c r="A94" s="102" t="s">
        <v>491</v>
      </c>
      <c r="B94" s="9" t="s">
        <v>5</v>
      </c>
      <c r="C94" s="125">
        <v>2500</v>
      </c>
      <c r="D94" s="125" t="s">
        <v>181</v>
      </c>
      <c r="E94" s="9"/>
      <c r="F94" s="135">
        <f t="shared" si="3"/>
        <v>0.11843716569629517</v>
      </c>
      <c r="G94" s="135" t="str">
        <f t="shared" si="4"/>
        <v/>
      </c>
      <c r="H94" s="65"/>
      <c r="L94" s="65"/>
      <c r="M94" s="65"/>
    </row>
    <row r="95" spans="1:13" x14ac:dyDescent="0.25">
      <c r="A95" s="102" t="s">
        <v>492</v>
      </c>
      <c r="B95" s="9" t="s">
        <v>6</v>
      </c>
      <c r="C95" s="125">
        <v>2291.5938000000001</v>
      </c>
      <c r="D95" s="125" t="s">
        <v>181</v>
      </c>
      <c r="E95" s="9"/>
      <c r="F95" s="135">
        <f t="shared" si="3"/>
        <v>0.10856394983968108</v>
      </c>
      <c r="G95" s="135" t="str">
        <f t="shared" si="4"/>
        <v/>
      </c>
      <c r="H95" s="65"/>
      <c r="L95" s="65"/>
      <c r="M95" s="65"/>
    </row>
    <row r="96" spans="1:13" x14ac:dyDescent="0.25">
      <c r="A96" s="102" t="s">
        <v>493</v>
      </c>
      <c r="B96" s="9" t="s">
        <v>7</v>
      </c>
      <c r="C96" s="125">
        <v>4158.5474000000004</v>
      </c>
      <c r="D96" s="125" t="s">
        <v>181</v>
      </c>
      <c r="E96" s="9"/>
      <c r="F96" s="135">
        <f t="shared" si="3"/>
        <v>0.197010626987879</v>
      </c>
      <c r="G96" s="135" t="str">
        <f t="shared" si="4"/>
        <v/>
      </c>
      <c r="H96" s="65"/>
      <c r="L96" s="65"/>
      <c r="M96" s="65"/>
    </row>
    <row r="97" spans="1:14" x14ac:dyDescent="0.25">
      <c r="A97" s="102" t="s">
        <v>494</v>
      </c>
      <c r="B97" s="9" t="s">
        <v>8</v>
      </c>
      <c r="C97" s="125">
        <v>1429.2858000000001</v>
      </c>
      <c r="D97" s="125" t="s">
        <v>181</v>
      </c>
      <c r="E97" s="9"/>
      <c r="F97" s="135">
        <f t="shared" si="3"/>
        <v>6.7712223648784722E-2</v>
      </c>
      <c r="G97" s="135" t="str">
        <f t="shared" si="4"/>
        <v/>
      </c>
      <c r="H97" s="65"/>
      <c r="L97" s="65"/>
      <c r="M97" s="65"/>
    </row>
    <row r="98" spans="1:14" x14ac:dyDescent="0.25">
      <c r="A98" s="102" t="s">
        <v>495</v>
      </c>
      <c r="B98" s="9" t="s">
        <v>9</v>
      </c>
      <c r="C98" s="125">
        <v>5461.5158000000001</v>
      </c>
      <c r="D98" s="125" t="s">
        <v>181</v>
      </c>
      <c r="E98" s="9"/>
      <c r="F98" s="135">
        <f t="shared" si="3"/>
        <v>0.25873858070301364</v>
      </c>
      <c r="G98" s="135" t="str">
        <f t="shared" si="4"/>
        <v/>
      </c>
      <c r="H98" s="65"/>
      <c r="L98" s="65"/>
      <c r="M98" s="65"/>
    </row>
    <row r="99" spans="1:14" x14ac:dyDescent="0.25">
      <c r="A99" s="102" t="s">
        <v>496</v>
      </c>
      <c r="B99" s="9" t="s">
        <v>10</v>
      </c>
      <c r="C99" s="125">
        <v>2544.556</v>
      </c>
      <c r="D99" s="125" t="s">
        <v>181</v>
      </c>
      <c r="E99" s="9"/>
      <c r="F99" s="135">
        <f t="shared" si="3"/>
        <v>0.12054800023820082</v>
      </c>
      <c r="G99" s="135" t="str">
        <f t="shared" si="4"/>
        <v/>
      </c>
      <c r="H99" s="65"/>
      <c r="L99" s="65"/>
      <c r="M99" s="65"/>
    </row>
    <row r="100" spans="1:14" x14ac:dyDescent="0.25">
      <c r="A100" s="102" t="s">
        <v>497</v>
      </c>
      <c r="B100" s="10" t="s">
        <v>1</v>
      </c>
      <c r="C100" s="68">
        <f>SUM(C93:C99)</f>
        <v>21108.239000000001</v>
      </c>
      <c r="D100" s="68">
        <f>SUM(D93:D99)</f>
        <v>0</v>
      </c>
      <c r="E100" s="67"/>
      <c r="F100" s="137">
        <f>SUM(F93:F99)</f>
        <v>0.99999999999999989</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v>2659.7402000000002</v>
      </c>
      <c r="D102" s="125" t="s">
        <v>181</v>
      </c>
      <c r="E102" s="67"/>
      <c r="F102" s="135">
        <f>IF($C$100=0,"",IF(C102="[for completion]","",C102/$C$100))</f>
        <v>0.12600483631059892</v>
      </c>
      <c r="G102" s="59" t="str">
        <f>IFERROR(IF($D$100=0,"",IF(D102="[for completion]","",D102/$D$100)),"ND2")</f>
        <v/>
      </c>
      <c r="H102" s="65"/>
      <c r="L102" s="65"/>
      <c r="M102" s="65"/>
    </row>
    <row r="103" spans="1:14" hidden="1" outlineLevel="1" x14ac:dyDescent="0.25">
      <c r="A103" s="102" t="s">
        <v>500</v>
      </c>
      <c r="B103" s="82" t="s">
        <v>39</v>
      </c>
      <c r="C103" s="68">
        <v>63</v>
      </c>
      <c r="D103" s="125" t="s">
        <v>181</v>
      </c>
      <c r="E103" s="67"/>
      <c r="F103" s="135">
        <f>IF($C$100=0,"",IF(C103="[for completion]","",C103/$C$100))</f>
        <v>2.9846165755466384E-3</v>
      </c>
      <c r="G103" s="59" t="str">
        <f>IFERROR(IF($D$100=0,"",IF(D103="[for completion]","",D103/$D$100)),"ND2")</f>
        <v/>
      </c>
      <c r="H103" s="65"/>
      <c r="L103" s="65"/>
      <c r="M103" s="65"/>
    </row>
    <row r="104" spans="1:14" hidden="1" outlineLevel="1" x14ac:dyDescent="0.25">
      <c r="A104" s="102" t="s">
        <v>501</v>
      </c>
      <c r="B104" s="82" t="s">
        <v>41</v>
      </c>
      <c r="C104" s="68">
        <v>1250</v>
      </c>
      <c r="D104" s="125" t="s">
        <v>181</v>
      </c>
      <c r="E104" s="67"/>
      <c r="F104" s="135">
        <f>IF($C$100=0,"",IF(C104="[for completion]","",C104/$C$100))</f>
        <v>5.9218582848147586E-2</v>
      </c>
      <c r="G104" s="59" t="str">
        <f>IFERROR(IF($D$100=0,"",IF(D104="[for completion]","",D104/$D$100)),"ND2")</f>
        <v/>
      </c>
      <c r="H104" s="65"/>
      <c r="L104" s="65"/>
      <c r="M104" s="65"/>
    </row>
    <row r="105" spans="1:14" hidden="1" outlineLevel="1" x14ac:dyDescent="0.25">
      <c r="A105" s="102" t="s">
        <v>502</v>
      </c>
      <c r="B105" s="82" t="s">
        <v>42</v>
      </c>
      <c r="C105" s="68">
        <v>1250</v>
      </c>
      <c r="D105" s="125" t="s">
        <v>181</v>
      </c>
      <c r="E105" s="67"/>
      <c r="F105" s="135">
        <f>IF($C$100=0,"",IF(C105="[for completion]","",C105/$C$100))</f>
        <v>5.9218582848147586E-2</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27956.29335973</v>
      </c>
      <c r="D112" s="125">
        <v>27956.29335973</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27956.29335973</v>
      </c>
      <c r="D127" s="125">
        <f>SUM(D112:D126)</f>
        <v>27956.29335973</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18999.100000000002</v>
      </c>
      <c r="D138" s="125">
        <v>18999.100000000002</v>
      </c>
      <c r="E138" s="59"/>
      <c r="F138" s="135">
        <f t="shared" ref="F138:F152" si="9">IF($C$153=0,"",IF(C138="[for completion]","",C138/$C$153))</f>
        <v>0.74546909884211399</v>
      </c>
      <c r="G138" s="135">
        <f t="shared" ref="G138:G152" si="10">IF($D$153=0,"",IF(D138="[for completion]","",D138/$D$153))</f>
        <v>0.90007980158898926</v>
      </c>
      <c r="H138" s="65"/>
      <c r="I138" s="66"/>
      <c r="J138" s="66"/>
      <c r="K138" s="66"/>
      <c r="L138" s="65"/>
      <c r="M138" s="65"/>
      <c r="N138" s="65"/>
    </row>
    <row r="139" spans="1:14" s="2" customFormat="1" x14ac:dyDescent="0.25">
      <c r="A139" s="102" t="s">
        <v>534</v>
      </c>
      <c r="B139" s="67" t="s">
        <v>1667</v>
      </c>
      <c r="C139" s="125">
        <v>1512</v>
      </c>
      <c r="D139" s="125">
        <v>1169.04197746</v>
      </c>
      <c r="E139" s="59"/>
      <c r="F139" s="135">
        <f t="shared" si="9"/>
        <v>5.9326456382106318E-2</v>
      </c>
      <c r="G139" s="135">
        <f t="shared" si="10"/>
        <v>5.538320610562586E-2</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v>4500</v>
      </c>
      <c r="D141" s="125">
        <v>583.80977669000004</v>
      </c>
      <c r="E141" s="59"/>
      <c r="F141" s="135">
        <f t="shared" si="9"/>
        <v>0.17656683447055452</v>
      </c>
      <c r="G141" s="135">
        <f t="shared" si="10"/>
        <v>2.765790947828304E-2</v>
      </c>
      <c r="H141" s="65"/>
      <c r="I141" s="66"/>
      <c r="J141" s="66"/>
      <c r="K141" s="66"/>
      <c r="L141" s="65"/>
      <c r="M141" s="65"/>
      <c r="N141" s="65"/>
    </row>
    <row r="142" spans="1:14" s="2" customFormat="1" x14ac:dyDescent="0.25">
      <c r="A142" s="102" t="s">
        <v>537</v>
      </c>
      <c r="B142" s="67" t="s">
        <v>1669</v>
      </c>
      <c r="C142" s="125">
        <v>475</v>
      </c>
      <c r="D142" s="125">
        <v>356.28772246</v>
      </c>
      <c r="E142" s="59"/>
      <c r="F142" s="135">
        <f t="shared" si="9"/>
        <v>1.8637610305225198E-2</v>
      </c>
      <c r="G142" s="135">
        <f t="shared" si="10"/>
        <v>1.687908282710179E-2</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25486.100000000002</v>
      </c>
      <c r="D153" s="125">
        <f>SUM(D138:D152)</f>
        <v>21108.239476610004</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21068.239476610001</v>
      </c>
      <c r="D164" s="66">
        <v>21068.239476610001</v>
      </c>
      <c r="E164" s="11"/>
      <c r="F164" s="11">
        <f>IF($C$167=0,"",IF(C164="[for completion]","",C164/$C$167))</f>
        <v>0.99810500539164704</v>
      </c>
      <c r="G164" s="11">
        <f>IF($D$164=0,"",IF(D164="[for completion]","",D164/$D$167))</f>
        <v>0.99810500539164704</v>
      </c>
      <c r="H164" s="65"/>
      <c r="L164" s="65"/>
      <c r="M164" s="65"/>
    </row>
    <row r="165" spans="1:13" x14ac:dyDescent="0.25">
      <c r="A165" s="102" t="s">
        <v>559</v>
      </c>
      <c r="B165" s="65" t="s">
        <v>16</v>
      </c>
      <c r="C165" s="125">
        <v>40</v>
      </c>
      <c r="D165" s="66">
        <v>40</v>
      </c>
      <c r="E165" s="11"/>
      <c r="F165" s="11">
        <f>IF($C$167=0,"",IF(C165="[for completion]","",C165/$C$167))</f>
        <v>1.8949946083530046E-3</v>
      </c>
      <c r="G165" s="11">
        <f>IF($D$164=0,"",IF(D165="[for completion]","",D165/$D$167))</f>
        <v>1.8949946083530046E-3</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21108.239476610001</v>
      </c>
      <c r="D167" s="133">
        <f>SUM(D164:D166)</f>
        <v>21108.239476610001</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v>322.74025972999999</v>
      </c>
      <c r="D174" s="55"/>
      <c r="E174" s="4"/>
      <c r="F174" s="135">
        <f>IF($C$179=0,"",IF(C174="[for completion]","",C174/$C$179))</f>
        <v>1</v>
      </c>
      <c r="G174" s="59"/>
      <c r="H174" s="65"/>
      <c r="I174" s="102"/>
      <c r="J174" s="102"/>
      <c r="K174" s="102"/>
      <c r="L174" s="65"/>
      <c r="M174" s="65"/>
    </row>
    <row r="175" spans="1:13" ht="30" x14ac:dyDescent="0.25">
      <c r="A175" s="102" t="s">
        <v>568</v>
      </c>
      <c r="B175" s="98" t="s">
        <v>1504</v>
      </c>
      <c r="C175" s="125"/>
      <c r="E175" s="61"/>
      <c r="F175" s="135">
        <f>IF($C$179=0,"",IF(C175="[for completion]","",C175/$C$179))</f>
        <v>0</v>
      </c>
      <c r="G175" s="59"/>
      <c r="H175" s="65"/>
      <c r="L175" s="65"/>
      <c r="M175" s="65"/>
    </row>
    <row r="176" spans="1:13" x14ac:dyDescent="0.25">
      <c r="A176" s="102" t="s">
        <v>569</v>
      </c>
      <c r="B176" s="67" t="s">
        <v>189</v>
      </c>
      <c r="C176" s="125"/>
      <c r="E176" s="61"/>
      <c r="F176" s="135">
        <f>IF($C$179=0,"",IF(C176="[for completion]","",C176/$C$179))</f>
        <v>0</v>
      </c>
      <c r="G176" s="59"/>
      <c r="H176" s="65"/>
      <c r="L176" s="65"/>
      <c r="M176" s="65"/>
    </row>
    <row r="177" spans="1:13" x14ac:dyDescent="0.25">
      <c r="A177" s="102" t="s">
        <v>570</v>
      </c>
      <c r="B177" s="67" t="s">
        <v>128</v>
      </c>
      <c r="C177" s="125"/>
      <c r="E177" s="61"/>
      <c r="F177" s="135">
        <f>IF($C$179=0,"",IF(C177="[for completion]","",C177/$C$179))</f>
        <v>0</v>
      </c>
      <c r="G177" s="59"/>
      <c r="H177" s="65"/>
      <c r="L177" s="65"/>
      <c r="M177" s="65"/>
    </row>
    <row r="178" spans="1:13" x14ac:dyDescent="0.25">
      <c r="A178" s="102" t="s">
        <v>571</v>
      </c>
      <c r="B178" s="67" t="s">
        <v>2</v>
      </c>
      <c r="C178" s="125"/>
      <c r="E178" s="61"/>
      <c r="F178" s="135">
        <f>IF($C$179=0,"",IF(C178="[for completion]","",C178/$C$179))</f>
        <v>0</v>
      </c>
      <c r="G178" s="59"/>
      <c r="H178" s="65"/>
      <c r="L178" s="65"/>
      <c r="M178" s="65"/>
    </row>
    <row r="179" spans="1:13" x14ac:dyDescent="0.25">
      <c r="A179" s="102" t="s">
        <v>572</v>
      </c>
      <c r="B179" s="10" t="s">
        <v>1</v>
      </c>
      <c r="C179" s="125">
        <f>SUM(C174:C178)</f>
        <v>322.74025972999999</v>
      </c>
      <c r="E179" s="61"/>
      <c r="F179" s="137">
        <f>SUM(F174:F178)</f>
        <v>1</v>
      </c>
      <c r="G179" s="59"/>
      <c r="H179" s="65"/>
      <c r="L179" s="65"/>
      <c r="M179" s="65"/>
    </row>
    <row r="180" spans="1:13" hidden="1" outlineLevel="1" x14ac:dyDescent="0.25">
      <c r="A180" s="102" t="s">
        <v>573</v>
      </c>
      <c r="B180" s="85" t="s">
        <v>190</v>
      </c>
      <c r="C180" s="126"/>
      <c r="E180" s="61"/>
      <c r="F180" s="59">
        <f t="shared" ref="F180:F187" si="13">IF($C$179=0,"",IF(C180="[for completion]","",C180/$C$179))</f>
        <v>0</v>
      </c>
      <c r="G180" s="59"/>
      <c r="H180" s="65"/>
      <c r="L180" s="65"/>
      <c r="M180" s="65"/>
    </row>
    <row r="181" spans="1:13" s="85" customFormat="1" ht="30" hidden="1" outlineLevel="1" x14ac:dyDescent="0.25">
      <c r="A181" s="102" t="s">
        <v>574</v>
      </c>
      <c r="B181" s="85" t="s">
        <v>210</v>
      </c>
      <c r="C181" s="126"/>
      <c r="F181" s="59">
        <f t="shared" si="13"/>
        <v>0</v>
      </c>
    </row>
    <row r="182" spans="1:13" ht="30" hidden="1" outlineLevel="1" x14ac:dyDescent="0.25">
      <c r="A182" s="102" t="s">
        <v>575</v>
      </c>
      <c r="B182" s="85" t="s">
        <v>211</v>
      </c>
      <c r="C182" s="126"/>
      <c r="E182" s="61"/>
      <c r="F182" s="59">
        <f t="shared" si="13"/>
        <v>0</v>
      </c>
      <c r="G182" s="59"/>
      <c r="H182" s="65"/>
      <c r="L182" s="65"/>
      <c r="M182" s="65"/>
    </row>
    <row r="183" spans="1:13" hidden="1" outlineLevel="1" x14ac:dyDescent="0.25">
      <c r="A183" s="102" t="s">
        <v>576</v>
      </c>
      <c r="B183" s="85" t="s">
        <v>191</v>
      </c>
      <c r="C183" s="126"/>
      <c r="E183" s="61"/>
      <c r="F183" s="59">
        <f t="shared" si="13"/>
        <v>0</v>
      </c>
      <c r="G183" s="59"/>
      <c r="H183" s="65"/>
      <c r="L183" s="65"/>
      <c r="M183" s="65"/>
    </row>
    <row r="184" spans="1:13" s="85" customFormat="1" hidden="1" outlineLevel="1" x14ac:dyDescent="0.25">
      <c r="A184" s="102" t="s">
        <v>577</v>
      </c>
      <c r="B184" s="85" t="s">
        <v>212</v>
      </c>
      <c r="C184" s="126"/>
      <c r="F184" s="59">
        <f t="shared" si="13"/>
        <v>0</v>
      </c>
    </row>
    <row r="185" spans="1:13" hidden="1" outlineLevel="1" x14ac:dyDescent="0.25">
      <c r="A185" s="102" t="s">
        <v>578</v>
      </c>
      <c r="B185" s="85" t="s">
        <v>213</v>
      </c>
      <c r="C185" s="126"/>
      <c r="E185" s="61"/>
      <c r="F185" s="59">
        <f t="shared" si="13"/>
        <v>0</v>
      </c>
      <c r="G185" s="59"/>
      <c r="H185" s="65"/>
      <c r="L185" s="65"/>
      <c r="M185" s="65"/>
    </row>
    <row r="186" spans="1:13" hidden="1" outlineLevel="1" x14ac:dyDescent="0.25">
      <c r="A186" s="102" t="s">
        <v>579</v>
      </c>
      <c r="B186" s="85" t="s">
        <v>184</v>
      </c>
      <c r="C186" s="126"/>
      <c r="E186" s="61"/>
      <c r="F186" s="59">
        <f t="shared" si="13"/>
        <v>0</v>
      </c>
      <c r="G186" s="59"/>
      <c r="H186" s="65"/>
      <c r="L186" s="65"/>
      <c r="M186" s="65"/>
    </row>
    <row r="187" spans="1:13" hidden="1" outlineLevel="1" x14ac:dyDescent="0.25">
      <c r="A187" s="102" t="s">
        <v>580</v>
      </c>
      <c r="B187" s="85" t="s">
        <v>185</v>
      </c>
      <c r="C187" s="126"/>
      <c r="E187" s="61"/>
      <c r="F187" s="59">
        <f t="shared" si="13"/>
        <v>0</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v>322.74025972999999</v>
      </c>
      <c r="E193" s="68"/>
      <c r="F193" s="135">
        <f t="shared" ref="F193:F207" si="14">IF($C$208=0,"",IF(C193="[for completion]","",C193/$C$208))</f>
        <v>1</v>
      </c>
      <c r="G193" s="59"/>
      <c r="H193" s="65"/>
      <c r="L193" s="65"/>
      <c r="M193" s="65"/>
    </row>
    <row r="194" spans="1:13" x14ac:dyDescent="0.25">
      <c r="A194" s="102" t="s">
        <v>586</v>
      </c>
      <c r="B194" s="67" t="s">
        <v>86</v>
      </c>
      <c r="C194" s="125"/>
      <c r="E194" s="61"/>
      <c r="F194" s="135">
        <f t="shared" si="14"/>
        <v>0</v>
      </c>
      <c r="G194" s="61"/>
      <c r="H194" s="65"/>
      <c r="L194" s="65"/>
      <c r="M194" s="65"/>
    </row>
    <row r="195" spans="1:13" x14ac:dyDescent="0.25">
      <c r="A195" s="102" t="s">
        <v>587</v>
      </c>
      <c r="B195" s="67" t="s">
        <v>122</v>
      </c>
      <c r="C195" s="125"/>
      <c r="E195" s="61"/>
      <c r="F195" s="135">
        <f t="shared" si="14"/>
        <v>0</v>
      </c>
      <c r="G195" s="61"/>
      <c r="H195" s="65"/>
      <c r="L195" s="65"/>
      <c r="M195" s="65"/>
    </row>
    <row r="196" spans="1:13" x14ac:dyDescent="0.25">
      <c r="A196" s="102" t="s">
        <v>588</v>
      </c>
      <c r="B196" s="67" t="s">
        <v>111</v>
      </c>
      <c r="C196" s="125"/>
      <c r="E196" s="61"/>
      <c r="F196" s="135">
        <f t="shared" si="14"/>
        <v>0</v>
      </c>
      <c r="G196" s="61"/>
      <c r="H196" s="65"/>
      <c r="L196" s="65"/>
      <c r="M196" s="65"/>
    </row>
    <row r="197" spans="1:13" x14ac:dyDescent="0.25">
      <c r="A197" s="102" t="s">
        <v>589</v>
      </c>
      <c r="B197" s="67" t="s">
        <v>115</v>
      </c>
      <c r="C197" s="125"/>
      <c r="E197" s="61"/>
      <c r="F197" s="135">
        <f t="shared" si="14"/>
        <v>0</v>
      </c>
      <c r="G197" s="61"/>
      <c r="H197" s="65"/>
      <c r="L197" s="65"/>
      <c r="M197" s="65"/>
    </row>
    <row r="198" spans="1:13" x14ac:dyDescent="0.25">
      <c r="A198" s="102" t="s">
        <v>590</v>
      </c>
      <c r="B198" s="67" t="s">
        <v>116</v>
      </c>
      <c r="C198" s="125"/>
      <c r="E198" s="61"/>
      <c r="F198" s="135">
        <f t="shared" si="14"/>
        <v>0</v>
      </c>
      <c r="G198" s="61"/>
      <c r="H198" s="65"/>
      <c r="L198" s="65"/>
      <c r="M198" s="65"/>
    </row>
    <row r="199" spans="1:13" x14ac:dyDescent="0.25">
      <c r="A199" s="102" t="s">
        <v>591</v>
      </c>
      <c r="B199" s="67" t="s">
        <v>135</v>
      </c>
      <c r="C199" s="125"/>
      <c r="E199" s="61"/>
      <c r="F199" s="135">
        <f t="shared" si="14"/>
        <v>0</v>
      </c>
      <c r="G199" s="61"/>
      <c r="H199" s="65"/>
      <c r="L199" s="65"/>
      <c r="M199" s="65"/>
    </row>
    <row r="200" spans="1:13" x14ac:dyDescent="0.25">
      <c r="A200" s="102" t="s">
        <v>592</v>
      </c>
      <c r="B200" s="67" t="s">
        <v>117</v>
      </c>
      <c r="C200" s="125"/>
      <c r="E200" s="61"/>
      <c r="F200" s="135">
        <f t="shared" si="14"/>
        <v>0</v>
      </c>
      <c r="G200" s="61"/>
      <c r="H200" s="65"/>
      <c r="L200" s="65"/>
      <c r="M200" s="65"/>
    </row>
    <row r="201" spans="1:13" x14ac:dyDescent="0.25">
      <c r="A201" s="102" t="s">
        <v>593</v>
      </c>
      <c r="B201" s="67" t="s">
        <v>118</v>
      </c>
      <c r="C201" s="125"/>
      <c r="E201" s="61"/>
      <c r="F201" s="135">
        <f t="shared" si="14"/>
        <v>0</v>
      </c>
      <c r="G201" s="61"/>
      <c r="H201" s="65"/>
      <c r="L201" s="65"/>
      <c r="M201" s="65"/>
    </row>
    <row r="202" spans="1:13" x14ac:dyDescent="0.25">
      <c r="A202" s="102" t="s">
        <v>594</v>
      </c>
      <c r="B202" s="67" t="s">
        <v>119</v>
      </c>
      <c r="C202" s="125"/>
      <c r="E202" s="61"/>
      <c r="F202" s="135">
        <f t="shared" si="14"/>
        <v>0</v>
      </c>
      <c r="G202" s="61"/>
      <c r="H202" s="65"/>
      <c r="L202" s="65"/>
      <c r="M202" s="65"/>
    </row>
    <row r="203" spans="1:13" x14ac:dyDescent="0.25">
      <c r="A203" s="102" t="s">
        <v>595</v>
      </c>
      <c r="B203" s="67" t="s">
        <v>120</v>
      </c>
      <c r="C203" s="125"/>
      <c r="E203" s="61"/>
      <c r="F203" s="135">
        <f t="shared" si="14"/>
        <v>0</v>
      </c>
      <c r="G203" s="61"/>
      <c r="H203" s="65"/>
      <c r="L203" s="65"/>
      <c r="M203" s="65"/>
    </row>
    <row r="204" spans="1:13" x14ac:dyDescent="0.25">
      <c r="A204" s="102" t="s">
        <v>596</v>
      </c>
      <c r="B204" s="67" t="s">
        <v>123</v>
      </c>
      <c r="C204" s="125"/>
      <c r="E204" s="61"/>
      <c r="F204" s="135">
        <f t="shared" si="14"/>
        <v>0</v>
      </c>
      <c r="G204" s="61"/>
      <c r="H204" s="65"/>
      <c r="L204" s="65"/>
      <c r="M204" s="65"/>
    </row>
    <row r="205" spans="1:13" x14ac:dyDescent="0.25">
      <c r="A205" s="102" t="s">
        <v>597</v>
      </c>
      <c r="B205" s="67" t="s">
        <v>121</v>
      </c>
      <c r="C205" s="125"/>
      <c r="E205" s="61"/>
      <c r="F205" s="135">
        <f t="shared" si="14"/>
        <v>0</v>
      </c>
      <c r="G205" s="61"/>
      <c r="H205" s="65"/>
      <c r="L205" s="65"/>
      <c r="M205" s="65"/>
    </row>
    <row r="206" spans="1:13" x14ac:dyDescent="0.25">
      <c r="A206" s="102" t="s">
        <v>598</v>
      </c>
      <c r="B206" s="67" t="s">
        <v>2</v>
      </c>
      <c r="C206" s="125"/>
      <c r="E206" s="61"/>
      <c r="F206" s="135">
        <f t="shared" si="14"/>
        <v>0</v>
      </c>
      <c r="G206" s="61"/>
      <c r="H206" s="65"/>
      <c r="L206" s="65"/>
      <c r="M206" s="65"/>
    </row>
    <row r="207" spans="1:13" x14ac:dyDescent="0.25">
      <c r="A207" s="102" t="s">
        <v>599</v>
      </c>
      <c r="B207" s="69" t="s">
        <v>192</v>
      </c>
      <c r="C207" s="125">
        <f>SUM(C194:C196)</f>
        <v>0</v>
      </c>
      <c r="E207" s="61"/>
      <c r="F207" s="135">
        <f t="shared" si="14"/>
        <v>0</v>
      </c>
      <c r="G207" s="61"/>
      <c r="H207" s="65"/>
      <c r="L207" s="65"/>
      <c r="M207" s="65"/>
    </row>
    <row r="208" spans="1:13" x14ac:dyDescent="0.25">
      <c r="A208" s="102" t="s">
        <v>600</v>
      </c>
      <c r="B208" s="10" t="s">
        <v>1</v>
      </c>
      <c r="C208" s="133">
        <f>SUM(C193:C206)</f>
        <v>322.74025972999999</v>
      </c>
      <c r="D208" s="67"/>
      <c r="E208" s="61"/>
      <c r="F208" s="137">
        <f>SUM(F193:F206)</f>
        <v>1</v>
      </c>
      <c r="G208" s="61"/>
      <c r="H208" s="65"/>
      <c r="L208" s="65"/>
      <c r="M208" s="65"/>
    </row>
    <row r="209" spans="1:13" hidden="1" outlineLevel="1" x14ac:dyDescent="0.25">
      <c r="A209" s="102" t="s">
        <v>601</v>
      </c>
      <c r="B209" s="84" t="s">
        <v>149</v>
      </c>
      <c r="C209" s="126"/>
      <c r="D209" s="126"/>
      <c r="E209" s="61"/>
      <c r="F209" s="59">
        <f t="shared" ref="F209:F215" si="15">IF($C$208=0,"",IF(C209="[for completion]","",C209/$C$208))</f>
        <v>0</v>
      </c>
      <c r="G209" s="61"/>
      <c r="H209" s="65"/>
      <c r="L209" s="65"/>
      <c r="M209" s="65"/>
    </row>
    <row r="210" spans="1:13" hidden="1" outlineLevel="1" x14ac:dyDescent="0.25">
      <c r="A210" s="102" t="s">
        <v>602</v>
      </c>
      <c r="B210" s="84" t="s">
        <v>149</v>
      </c>
      <c r="C210" s="126"/>
      <c r="D210" s="126"/>
      <c r="E210" s="61"/>
      <c r="F210" s="59">
        <f t="shared" si="15"/>
        <v>0</v>
      </c>
      <c r="G210" s="61"/>
      <c r="H210" s="65"/>
      <c r="L210" s="65"/>
      <c r="M210" s="65"/>
    </row>
    <row r="211" spans="1:13" hidden="1" outlineLevel="1" x14ac:dyDescent="0.25">
      <c r="A211" s="102" t="s">
        <v>603</v>
      </c>
      <c r="B211" s="84" t="s">
        <v>149</v>
      </c>
      <c r="C211" s="126"/>
      <c r="D211" s="126"/>
      <c r="E211" s="61"/>
      <c r="F211" s="59">
        <f t="shared" si="15"/>
        <v>0</v>
      </c>
      <c r="G211" s="61"/>
      <c r="H211" s="65"/>
      <c r="L211" s="65"/>
      <c r="M211" s="65"/>
    </row>
    <row r="212" spans="1:13" hidden="1" outlineLevel="1" x14ac:dyDescent="0.25">
      <c r="A212" s="102" t="s">
        <v>604</v>
      </c>
      <c r="B212" s="84" t="s">
        <v>149</v>
      </c>
      <c r="C212" s="126"/>
      <c r="D212" s="126"/>
      <c r="E212" s="61"/>
      <c r="F212" s="59">
        <f t="shared" si="15"/>
        <v>0</v>
      </c>
      <c r="G212" s="61"/>
      <c r="H212" s="65"/>
      <c r="L212" s="65"/>
      <c r="M212" s="65"/>
    </row>
    <row r="213" spans="1:13" hidden="1" outlineLevel="1" x14ac:dyDescent="0.25">
      <c r="A213" s="102" t="s">
        <v>605</v>
      </c>
      <c r="B213" s="84" t="s">
        <v>149</v>
      </c>
      <c r="C213" s="126"/>
      <c r="D213" s="126"/>
      <c r="E213" s="61"/>
      <c r="F213" s="59">
        <f t="shared" si="15"/>
        <v>0</v>
      </c>
      <c r="G213" s="61"/>
      <c r="H213" s="65"/>
      <c r="L213" s="65"/>
      <c r="M213" s="65"/>
    </row>
    <row r="214" spans="1:13" hidden="1" outlineLevel="1" x14ac:dyDescent="0.25">
      <c r="A214" s="102" t="s">
        <v>606</v>
      </c>
      <c r="B214" s="84" t="s">
        <v>149</v>
      </c>
      <c r="C214" s="126"/>
      <c r="D214" s="126"/>
      <c r="E214" s="61"/>
      <c r="F214" s="59">
        <f t="shared" si="15"/>
        <v>0</v>
      </c>
      <c r="G214" s="61"/>
      <c r="H214" s="65"/>
      <c r="L214" s="65"/>
      <c r="M214" s="65"/>
    </row>
    <row r="215" spans="1:13" hidden="1" outlineLevel="1" x14ac:dyDescent="0.25">
      <c r="A215" s="102" t="s">
        <v>607</v>
      </c>
      <c r="B215" s="84" t="s">
        <v>149</v>
      </c>
      <c r="C215" s="126"/>
      <c r="D215" s="126"/>
      <c r="E215" s="61"/>
      <c r="F215" s="59">
        <f t="shared" si="15"/>
        <v>0</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v>2109.1394</v>
      </c>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1689</v>
      </c>
      <c r="H339" s="65"/>
    </row>
    <row r="340" spans="1:8" ht="30" outlineLevel="1" x14ac:dyDescent="0.25">
      <c r="A340" s="102" t="s">
        <v>723</v>
      </c>
      <c r="B340" s="103" t="s">
        <v>1690</v>
      </c>
      <c r="C340" s="66" t="s">
        <v>1691</v>
      </c>
      <c r="H340" s="65"/>
    </row>
    <row r="341" spans="1:8" ht="30" outlineLevel="1" x14ac:dyDescent="0.25">
      <c r="A341" s="102" t="s">
        <v>724</v>
      </c>
      <c r="B341" s="103" t="s">
        <v>1692</v>
      </c>
      <c r="C341" s="66" t="s">
        <v>1691</v>
      </c>
      <c r="H341" s="65"/>
    </row>
    <row r="342" spans="1:8" outlineLevel="1" x14ac:dyDescent="0.25">
      <c r="A342" s="102" t="s">
        <v>725</v>
      </c>
      <c r="B342" s="103" t="s">
        <v>1693</v>
      </c>
      <c r="C342" s="66" t="s">
        <v>1694</v>
      </c>
      <c r="H342" s="65"/>
    </row>
    <row r="343" spans="1:8" outlineLevel="1" x14ac:dyDescent="0.25">
      <c r="A343" s="102" t="s">
        <v>726</v>
      </c>
      <c r="B343" s="103" t="s">
        <v>1688</v>
      </c>
      <c r="C343" s="66" t="s">
        <v>1689</v>
      </c>
      <c r="H343" s="65"/>
    </row>
    <row r="344" spans="1:8" outlineLevel="1" x14ac:dyDescent="0.25">
      <c r="A344" s="102" t="s">
        <v>727</v>
      </c>
      <c r="B344" s="103" t="s">
        <v>1695</v>
      </c>
      <c r="C344" s="66" t="s">
        <v>1696</v>
      </c>
      <c r="H344" s="65"/>
    </row>
    <row r="345" spans="1:8" outlineLevel="1" x14ac:dyDescent="0.25">
      <c r="A345" s="102" t="s">
        <v>728</v>
      </c>
      <c r="B345" s="103" t="s">
        <v>1695</v>
      </c>
      <c r="C345" s="66" t="s">
        <v>1696</v>
      </c>
      <c r="H345" s="65"/>
    </row>
    <row r="346" spans="1:8" outlineLevel="1" x14ac:dyDescent="0.25">
      <c r="A346" s="102" t="s">
        <v>729</v>
      </c>
      <c r="B346" s="103" t="s">
        <v>1697</v>
      </c>
      <c r="C346" s="66" t="s">
        <v>1698</v>
      </c>
      <c r="H346" s="65"/>
    </row>
    <row r="347" spans="1:8" outlineLevel="1" x14ac:dyDescent="0.25">
      <c r="A347" s="102" t="s">
        <v>730</v>
      </c>
      <c r="B347" s="103" t="s">
        <v>1699</v>
      </c>
      <c r="C347" s="66" t="s">
        <v>1661</v>
      </c>
      <c r="H347" s="65"/>
    </row>
    <row r="348" spans="1:8" ht="30" outlineLevel="1" x14ac:dyDescent="0.25">
      <c r="A348" s="102" t="s">
        <v>731</v>
      </c>
      <c r="B348" s="103" t="s">
        <v>1700</v>
      </c>
      <c r="C348" s="66" t="s">
        <v>1701</v>
      </c>
      <c r="H348" s="65"/>
    </row>
    <row r="349" spans="1:8" outlineLevel="1" x14ac:dyDescent="0.25">
      <c r="A349" s="102" t="s">
        <v>732</v>
      </c>
      <c r="B349" s="103" t="s">
        <v>1702</v>
      </c>
      <c r="C349" s="66" t="s">
        <v>1703</v>
      </c>
      <c r="H349" s="65"/>
    </row>
    <row r="350" spans="1:8" outlineLevel="1" x14ac:dyDescent="0.25">
      <c r="A350" s="102" t="s">
        <v>733</v>
      </c>
      <c r="B350" s="103" t="s">
        <v>1704</v>
      </c>
      <c r="C350" s="66" t="s">
        <v>1705</v>
      </c>
      <c r="H350" s="65"/>
    </row>
    <row r="351" spans="1:8" outlineLevel="1" x14ac:dyDescent="0.25">
      <c r="A351" s="102" t="s">
        <v>734</v>
      </c>
      <c r="B351" s="103" t="s">
        <v>1706</v>
      </c>
      <c r="C351" s="66" t="s">
        <v>1707</v>
      </c>
      <c r="H351" s="65"/>
    </row>
    <row r="352" spans="1:8" outlineLevel="1" x14ac:dyDescent="0.25">
      <c r="A352" s="102" t="s">
        <v>735</v>
      </c>
      <c r="B352" s="103" t="s">
        <v>1688</v>
      </c>
      <c r="C352" s="66" t="s">
        <v>1689</v>
      </c>
      <c r="H352" s="65"/>
    </row>
    <row r="353" spans="1:8" outlineLevel="1" x14ac:dyDescent="0.25">
      <c r="A353" s="102" t="s">
        <v>736</v>
      </c>
      <c r="B353" s="103" t="s">
        <v>1704</v>
      </c>
      <c r="C353" s="66" t="s">
        <v>1708</v>
      </c>
      <c r="H353" s="65"/>
    </row>
    <row r="354" spans="1:8" outlineLevel="1" x14ac:dyDescent="0.25">
      <c r="A354" s="102" t="s">
        <v>737</v>
      </c>
      <c r="B354" s="103" t="s">
        <v>1704</v>
      </c>
      <c r="C354" s="66" t="s">
        <v>1709</v>
      </c>
      <c r="H354" s="65"/>
    </row>
    <row r="355" spans="1:8" outlineLevel="1" x14ac:dyDescent="0.25">
      <c r="A355" s="102" t="s">
        <v>738</v>
      </c>
      <c r="B355" s="103" t="s">
        <v>1710</v>
      </c>
      <c r="C355" s="66" t="s">
        <v>1661</v>
      </c>
      <c r="H355" s="65"/>
    </row>
    <row r="356" spans="1:8" outlineLevel="1" x14ac:dyDescent="0.25">
      <c r="A356" s="102" t="s">
        <v>739</v>
      </c>
      <c r="B356" s="103" t="s">
        <v>1711</v>
      </c>
      <c r="C356" s="66" t="s">
        <v>1661</v>
      </c>
      <c r="H356" s="65"/>
    </row>
    <row r="357" spans="1:8" outlineLevel="1" x14ac:dyDescent="0.25">
      <c r="A357" s="102" t="s">
        <v>740</v>
      </c>
      <c r="B357" s="103" t="s">
        <v>1712</v>
      </c>
      <c r="C357" s="66" t="s">
        <v>1661</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27633.553127160001</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27633.553127160001</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167667</v>
      </c>
      <c r="D28" s="106" t="s">
        <v>181</v>
      </c>
      <c r="E28" s="125"/>
      <c r="F28" s="125">
        <f>IF(C28=0,"",C28)</f>
        <v>167667</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5.6499999999999996E-4</v>
      </c>
      <c r="D36" s="106" t="s">
        <v>181</v>
      </c>
      <c r="E36" s="126"/>
      <c r="F36" s="106">
        <f>IF(C36=0,"",C36)</f>
        <v>5.6499999999999996E-4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1713</v>
      </c>
      <c r="C99" s="134">
        <v>2.6369500000000001E-2</v>
      </c>
      <c r="D99" s="106"/>
      <c r="E99" s="106"/>
      <c r="F99" s="134">
        <f t="shared" ref="F99:F129" si="3">IF(C99=0,"",C99)</f>
        <v>2.6369500000000001E-2</v>
      </c>
      <c r="G99" s="52"/>
    </row>
    <row r="100" spans="1:7" s="51" customFormat="1" x14ac:dyDescent="0.25">
      <c r="A100" s="102" t="s">
        <v>847</v>
      </c>
      <c r="B100" s="67" t="s">
        <v>1714</v>
      </c>
      <c r="C100" s="134">
        <v>2.6975539999999999E-2</v>
      </c>
      <c r="D100" s="106"/>
      <c r="E100" s="106"/>
      <c r="F100" s="134">
        <f t="shared" si="3"/>
        <v>2.6975539999999999E-2</v>
      </c>
      <c r="G100" s="52"/>
    </row>
    <row r="101" spans="1:7" s="51" customFormat="1" x14ac:dyDescent="0.25">
      <c r="A101" s="102" t="s">
        <v>848</v>
      </c>
      <c r="B101" s="67" t="s">
        <v>1715</v>
      </c>
      <c r="C101" s="134">
        <v>2.7897709999999999E-2</v>
      </c>
      <c r="D101" s="106"/>
      <c r="E101" s="106"/>
      <c r="F101" s="134">
        <f t="shared" si="3"/>
        <v>2.7897709999999999E-2</v>
      </c>
      <c r="G101" s="52"/>
    </row>
    <row r="102" spans="1:7" s="51" customFormat="1" x14ac:dyDescent="0.25">
      <c r="A102" s="102" t="s">
        <v>849</v>
      </c>
      <c r="B102" s="67" t="s">
        <v>1716</v>
      </c>
      <c r="C102" s="134">
        <v>6.2536400000000006E-2</v>
      </c>
      <c r="D102" s="106"/>
      <c r="E102" s="106"/>
      <c r="F102" s="134">
        <f t="shared" si="3"/>
        <v>6.2536400000000006E-2</v>
      </c>
      <c r="G102" s="52"/>
    </row>
    <row r="103" spans="1:7" s="51" customFormat="1" x14ac:dyDescent="0.25">
      <c r="A103" s="102" t="s">
        <v>850</v>
      </c>
      <c r="B103" s="67" t="s">
        <v>1717</v>
      </c>
      <c r="C103" s="134">
        <v>0.1247297</v>
      </c>
      <c r="D103" s="106"/>
      <c r="E103" s="106"/>
      <c r="F103" s="134">
        <f t="shared" si="3"/>
        <v>0.1247297</v>
      </c>
      <c r="G103" s="52"/>
    </row>
    <row r="104" spans="1:7" s="51" customFormat="1" x14ac:dyDescent="0.25">
      <c r="A104" s="102" t="s">
        <v>851</v>
      </c>
      <c r="B104" s="67" t="s">
        <v>1718</v>
      </c>
      <c r="C104" s="134">
        <v>0.20538915999999999</v>
      </c>
      <c r="D104" s="106"/>
      <c r="E104" s="106"/>
      <c r="F104" s="134">
        <f t="shared" si="3"/>
        <v>0.20538915999999999</v>
      </c>
      <c r="G104" s="52"/>
    </row>
    <row r="105" spans="1:7" s="51" customFormat="1" x14ac:dyDescent="0.25">
      <c r="A105" s="102" t="s">
        <v>852</v>
      </c>
      <c r="B105" s="67" t="s">
        <v>1719</v>
      </c>
      <c r="C105" s="134">
        <v>0.22117507</v>
      </c>
      <c r="D105" s="106"/>
      <c r="E105" s="106"/>
      <c r="F105" s="134">
        <f t="shared" si="3"/>
        <v>0.22117507</v>
      </c>
      <c r="G105" s="52"/>
    </row>
    <row r="106" spans="1:7" s="51" customFormat="1" x14ac:dyDescent="0.25">
      <c r="A106" s="102" t="s">
        <v>853</v>
      </c>
      <c r="B106" s="67" t="s">
        <v>1720</v>
      </c>
      <c r="C106" s="134">
        <v>1.492778E-2</v>
      </c>
      <c r="D106" s="106"/>
      <c r="E106" s="106"/>
      <c r="F106" s="134">
        <f t="shared" si="3"/>
        <v>1.492778E-2</v>
      </c>
      <c r="G106" s="52"/>
    </row>
    <row r="107" spans="1:7" s="51" customFormat="1" x14ac:dyDescent="0.25">
      <c r="A107" s="102" t="s">
        <v>854</v>
      </c>
      <c r="B107" s="67" t="s">
        <v>1721</v>
      </c>
      <c r="C107" s="134">
        <v>0.12860247999999999</v>
      </c>
      <c r="D107" s="106"/>
      <c r="E107" s="106"/>
      <c r="F107" s="134">
        <f t="shared" si="3"/>
        <v>0.12860247999999999</v>
      </c>
      <c r="G107" s="52"/>
    </row>
    <row r="108" spans="1:7" s="51" customFormat="1" x14ac:dyDescent="0.25">
      <c r="A108" s="102" t="s">
        <v>855</v>
      </c>
      <c r="B108" s="67" t="s">
        <v>1722</v>
      </c>
      <c r="C108" s="134">
        <v>9.5339090000000001E-2</v>
      </c>
      <c r="D108" s="106"/>
      <c r="E108" s="106"/>
      <c r="F108" s="134">
        <f t="shared" si="3"/>
        <v>9.5339090000000001E-2</v>
      </c>
      <c r="G108" s="52"/>
    </row>
    <row r="109" spans="1:7" s="51" customFormat="1" x14ac:dyDescent="0.25">
      <c r="A109" s="102" t="s">
        <v>856</v>
      </c>
      <c r="B109" s="67" t="s">
        <v>1723</v>
      </c>
      <c r="C109" s="134">
        <v>3.43206E-2</v>
      </c>
      <c r="D109" s="106"/>
      <c r="E109" s="106"/>
      <c r="F109" s="134">
        <f t="shared" si="3"/>
        <v>3.43206E-2</v>
      </c>
      <c r="G109" s="52"/>
    </row>
    <row r="110" spans="1:7" s="51" customFormat="1" x14ac:dyDescent="0.25">
      <c r="A110" s="102" t="s">
        <v>857</v>
      </c>
      <c r="B110" s="67" t="s">
        <v>1724</v>
      </c>
      <c r="C110" s="134">
        <v>3.173695E-2</v>
      </c>
      <c r="D110" s="106"/>
      <c r="E110" s="106"/>
      <c r="F110" s="134">
        <f t="shared" si="3"/>
        <v>3.173695E-2</v>
      </c>
      <c r="G110" s="52"/>
    </row>
    <row r="111" spans="1:7" s="51" customFormat="1" x14ac:dyDescent="0.25">
      <c r="A111" s="102" t="s">
        <v>858</v>
      </c>
      <c r="B111" s="67" t="s">
        <v>1725</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1726</v>
      </c>
      <c r="C131" s="134">
        <v>0.87577815999999997</v>
      </c>
      <c r="D131" s="106" t="s">
        <v>181</v>
      </c>
      <c r="E131" s="106"/>
      <c r="F131" s="134">
        <f>IF(C131=0,"",C131)</f>
        <v>0.87577815999999997</v>
      </c>
    </row>
    <row r="132" spans="1:7" x14ac:dyDescent="0.25">
      <c r="A132" s="102" t="s">
        <v>878</v>
      </c>
      <c r="B132" s="5" t="s">
        <v>1727</v>
      </c>
      <c r="C132" s="134">
        <v>0.12422184</v>
      </c>
      <c r="D132" s="106" t="s">
        <v>181</v>
      </c>
      <c r="E132" s="106"/>
      <c r="F132" s="134">
        <f>IF(C132=0,"",C132)</f>
        <v>0.12422184</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1728</v>
      </c>
      <c r="C141" s="134">
        <v>0.79642179000000002</v>
      </c>
      <c r="D141" s="106" t="s">
        <v>181</v>
      </c>
      <c r="E141" s="106"/>
      <c r="F141" s="134">
        <f>IF(C141=0,"",C141)</f>
        <v>0.79642179000000002</v>
      </c>
    </row>
    <row r="142" spans="1:7" x14ac:dyDescent="0.25">
      <c r="A142" s="102" t="s">
        <v>887</v>
      </c>
      <c r="B142" s="66" t="s">
        <v>12</v>
      </c>
      <c r="C142" s="134">
        <v>0.18710813000000001</v>
      </c>
      <c r="D142" s="106" t="s">
        <v>181</v>
      </c>
      <c r="E142" s="106"/>
      <c r="F142" s="134">
        <f>IF(C142=0,"",C142)</f>
        <v>0.18710813000000001</v>
      </c>
    </row>
    <row r="143" spans="1:7" x14ac:dyDescent="0.25">
      <c r="A143" s="102" t="s">
        <v>888</v>
      </c>
      <c r="B143" s="66" t="s">
        <v>2</v>
      </c>
      <c r="C143" s="134">
        <v>1.6470080000000002E-2</v>
      </c>
      <c r="D143" s="106" t="s">
        <v>181</v>
      </c>
      <c r="E143" s="106"/>
      <c r="F143" s="134">
        <f>IF(C143=0,"",C143)</f>
        <v>1.6470080000000002E-2</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1729</v>
      </c>
      <c r="C151" s="134">
        <v>4.6617899999999999E-3</v>
      </c>
      <c r="D151" s="106" t="s">
        <v>181</v>
      </c>
      <c r="E151" s="106"/>
      <c r="F151" s="134">
        <f>IF(C151=0,"",C151)</f>
        <v>4.6617899999999999E-3</v>
      </c>
    </row>
    <row r="152" spans="1:7" x14ac:dyDescent="0.25">
      <c r="A152" s="102" t="s">
        <v>896</v>
      </c>
      <c r="B152" s="9" t="s">
        <v>1730</v>
      </c>
      <c r="C152" s="134">
        <v>3.1648599999999998E-3</v>
      </c>
      <c r="D152" s="106" t="s">
        <v>181</v>
      </c>
      <c r="E152" s="106"/>
      <c r="F152" s="134">
        <f>IF(C152=0,"",C152)</f>
        <v>3.1648599999999998E-3</v>
      </c>
    </row>
    <row r="153" spans="1:7" x14ac:dyDescent="0.25">
      <c r="A153" s="102" t="s">
        <v>897</v>
      </c>
      <c r="B153" s="9" t="s">
        <v>1731</v>
      </c>
      <c r="C153" s="134">
        <v>3.6037500000000002E-3</v>
      </c>
      <c r="D153" s="106" t="s">
        <v>181</v>
      </c>
      <c r="E153" s="106"/>
      <c r="F153" s="134">
        <f>IF(C153=0,"",C153)</f>
        <v>3.6037500000000002E-3</v>
      </c>
    </row>
    <row r="154" spans="1:7" x14ac:dyDescent="0.25">
      <c r="A154" s="102" t="s">
        <v>898</v>
      </c>
      <c r="B154" s="9" t="s">
        <v>1732</v>
      </c>
      <c r="C154" s="134">
        <v>2.5647509999999998E-2</v>
      </c>
      <c r="D154" s="126" t="s">
        <v>181</v>
      </c>
      <c r="E154" s="126"/>
      <c r="F154" s="134">
        <f>IF(C154=0,"",C154)</f>
        <v>2.5647509999999998E-2</v>
      </c>
    </row>
    <row r="155" spans="1:7" x14ac:dyDescent="0.25">
      <c r="A155" s="102" t="s">
        <v>899</v>
      </c>
      <c r="B155" s="9" t="s">
        <v>1733</v>
      </c>
      <c r="C155" s="134">
        <v>0.9629221</v>
      </c>
      <c r="D155" s="126" t="s">
        <v>181</v>
      </c>
      <c r="E155" s="126"/>
      <c r="F155" s="134">
        <f>IF(C155=0,"",C155)</f>
        <v>0.9629221</v>
      </c>
    </row>
    <row r="156" spans="1:7" s="64" customFormat="1" hidden="1" outlineLevel="1" x14ac:dyDescent="0.25">
      <c r="A156" s="102" t="s">
        <v>900</v>
      </c>
      <c r="B156" s="9" t="s">
        <v>1725</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4.676E-5</v>
      </c>
      <c r="D161" s="106" t="s">
        <v>181</v>
      </c>
      <c r="E161" s="106"/>
      <c r="F161" s="134">
        <f>IF(C161=0,"",C161)</f>
        <v>4.676E-5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88.450296323719115</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1734</v>
      </c>
      <c r="C171" s="125">
        <v>107.49909563</v>
      </c>
      <c r="D171" s="125">
        <v>8178</v>
      </c>
      <c r="E171" s="13"/>
      <c r="F171" s="134">
        <f t="shared" ref="F171:F194" si="4">IF($C$195=0,"",IF(C171="","",C171/$C$195))</f>
        <v>3.8901655221580283E-3</v>
      </c>
      <c r="G171" s="134">
        <f t="shared" ref="G171:G194" si="5">IF($D$195=0,"",IF(D171="","",D171/$D$195))</f>
        <v>2.6176384918970997E-2</v>
      </c>
    </row>
    <row r="172" spans="1:7" x14ac:dyDescent="0.25">
      <c r="A172" s="102" t="s">
        <v>911</v>
      </c>
      <c r="B172" s="67" t="s">
        <v>1735</v>
      </c>
      <c r="C172" s="125">
        <v>490.84605454000001</v>
      </c>
      <c r="D172" s="125">
        <v>16935</v>
      </c>
      <c r="E172" s="13"/>
      <c r="F172" s="134">
        <f t="shared" si="4"/>
        <v>1.7762683368342001E-2</v>
      </c>
      <c r="G172" s="134">
        <f t="shared" si="5"/>
        <v>5.4206050208213973E-2</v>
      </c>
    </row>
    <row r="173" spans="1:7" x14ac:dyDescent="0.25">
      <c r="A173" s="102" t="s">
        <v>912</v>
      </c>
      <c r="B173" s="67" t="s">
        <v>1736</v>
      </c>
      <c r="C173" s="125">
        <v>924.42829298000004</v>
      </c>
      <c r="D173" s="125">
        <v>22611</v>
      </c>
      <c r="E173" s="13"/>
      <c r="F173" s="134">
        <f t="shared" si="4"/>
        <v>3.3453110019044691E-2</v>
      </c>
      <c r="G173" s="134">
        <f t="shared" si="5"/>
        <v>7.2373959330258406E-2</v>
      </c>
    </row>
    <row r="174" spans="1:7" x14ac:dyDescent="0.25">
      <c r="A174" s="102" t="s">
        <v>913</v>
      </c>
      <c r="B174" s="67" t="s">
        <v>1737</v>
      </c>
      <c r="C174" s="125">
        <v>1509.7063016100001</v>
      </c>
      <c r="D174" s="125">
        <v>28853</v>
      </c>
      <c r="E174" s="13"/>
      <c r="F174" s="134">
        <f t="shared" si="4"/>
        <v>5.4633086619837005E-2</v>
      </c>
      <c r="G174" s="134">
        <f t="shared" si="5"/>
        <v>9.2353538037059202E-2</v>
      </c>
    </row>
    <row r="175" spans="1:7" x14ac:dyDescent="0.25">
      <c r="A175" s="102" t="s">
        <v>914</v>
      </c>
      <c r="B175" s="67" t="s">
        <v>1738</v>
      </c>
      <c r="C175" s="125">
        <v>4573.9666047999999</v>
      </c>
      <c r="D175" s="125">
        <v>66923</v>
      </c>
      <c r="E175" s="13"/>
      <c r="F175" s="134">
        <f t="shared" si="4"/>
        <v>0.16552220352381744</v>
      </c>
      <c r="G175" s="134">
        <f t="shared" si="5"/>
        <v>0.21420912300468281</v>
      </c>
    </row>
    <row r="176" spans="1:7" x14ac:dyDescent="0.25">
      <c r="A176" s="102" t="s">
        <v>915</v>
      </c>
      <c r="B176" s="67" t="s">
        <v>1739</v>
      </c>
      <c r="C176" s="125">
        <v>5535.8169569199999</v>
      </c>
      <c r="D176" s="125">
        <v>62680</v>
      </c>
      <c r="E176" s="13"/>
      <c r="F176" s="134">
        <f t="shared" si="4"/>
        <v>0.20032953892849376</v>
      </c>
      <c r="G176" s="134">
        <f t="shared" si="5"/>
        <v>0.20062800277832013</v>
      </c>
    </row>
    <row r="177" spans="1:7" x14ac:dyDescent="0.25">
      <c r="A177" s="102" t="s">
        <v>916</v>
      </c>
      <c r="B177" s="67" t="s">
        <v>1740</v>
      </c>
      <c r="C177" s="125">
        <v>4565.1637307800002</v>
      </c>
      <c r="D177" s="125">
        <v>43154</v>
      </c>
      <c r="E177" s="13"/>
      <c r="F177" s="134">
        <f t="shared" si="4"/>
        <v>0.16520364608100538</v>
      </c>
      <c r="G177" s="134">
        <f t="shared" si="5"/>
        <v>0.13812860293388046</v>
      </c>
    </row>
    <row r="178" spans="1:7" x14ac:dyDescent="0.25">
      <c r="A178" s="102" t="s">
        <v>917</v>
      </c>
      <c r="B178" s="67" t="s">
        <v>1741</v>
      </c>
      <c r="C178" s="125">
        <v>3283.3109722099998</v>
      </c>
      <c r="D178" s="125">
        <v>25941</v>
      </c>
      <c r="E178" s="13"/>
      <c r="F178" s="134">
        <f t="shared" si="4"/>
        <v>0.11881609857050755</v>
      </c>
      <c r="G178" s="134">
        <f t="shared" si="5"/>
        <v>8.3032722081563537E-2</v>
      </c>
    </row>
    <row r="179" spans="1:7" x14ac:dyDescent="0.25">
      <c r="A179" s="102" t="s">
        <v>918</v>
      </c>
      <c r="B179" s="67" t="s">
        <v>1742</v>
      </c>
      <c r="C179" s="125">
        <v>2069.76451778</v>
      </c>
      <c r="D179" s="125">
        <v>14304</v>
      </c>
      <c r="E179" s="13"/>
      <c r="F179" s="134">
        <f t="shared" si="4"/>
        <v>7.4900412127809388E-2</v>
      </c>
      <c r="G179" s="134">
        <f t="shared" si="5"/>
        <v>4.5784667385786397E-2</v>
      </c>
    </row>
    <row r="180" spans="1:7" x14ac:dyDescent="0.25">
      <c r="A180" s="102" t="s">
        <v>919</v>
      </c>
      <c r="B180" s="67" t="s">
        <v>1743</v>
      </c>
      <c r="C180" s="125">
        <v>1459.73944504</v>
      </c>
      <c r="D180" s="125">
        <v>8815</v>
      </c>
      <c r="E180" s="7"/>
      <c r="F180" s="134">
        <f t="shared" si="4"/>
        <v>5.2824891476054008E-2</v>
      </c>
      <c r="G180" s="134">
        <f t="shared" si="5"/>
        <v>2.8215313409235675E-2</v>
      </c>
    </row>
    <row r="181" spans="1:7" x14ac:dyDescent="0.25">
      <c r="A181" s="102" t="s">
        <v>920</v>
      </c>
      <c r="B181" s="67" t="s">
        <v>1744</v>
      </c>
      <c r="C181" s="125">
        <v>911.03218360999995</v>
      </c>
      <c r="D181" s="125">
        <v>4972</v>
      </c>
      <c r="E181" s="7"/>
      <c r="F181" s="134">
        <f t="shared" si="4"/>
        <v>3.2968333077463718E-2</v>
      </c>
      <c r="G181" s="134">
        <f t="shared" si="5"/>
        <v>1.5914525044891634E-2</v>
      </c>
    </row>
    <row r="182" spans="1:7" x14ac:dyDescent="0.25">
      <c r="A182" s="102" t="s">
        <v>921</v>
      </c>
      <c r="B182" s="67" t="s">
        <v>1745</v>
      </c>
      <c r="C182" s="125">
        <v>640.07803960000001</v>
      </c>
      <c r="D182" s="125">
        <v>3114</v>
      </c>
      <c r="E182" s="7"/>
      <c r="F182" s="134">
        <f t="shared" si="4"/>
        <v>2.3163074131458357E-2</v>
      </c>
      <c r="G182" s="134">
        <f t="shared" si="5"/>
        <v>9.9673835458150752E-3</v>
      </c>
    </row>
    <row r="183" spans="1:7" x14ac:dyDescent="0.25">
      <c r="A183" s="102" t="s">
        <v>922</v>
      </c>
      <c r="B183" s="67" t="s">
        <v>1746</v>
      </c>
      <c r="C183" s="125">
        <v>417.36436816999998</v>
      </c>
      <c r="D183" s="125">
        <v>1866</v>
      </c>
      <c r="E183" s="7"/>
      <c r="F183" s="134">
        <f t="shared" si="4"/>
        <v>1.5103536134113275E-2</v>
      </c>
      <c r="G183" s="134">
        <f t="shared" si="5"/>
        <v>5.9727481363169334E-3</v>
      </c>
    </row>
    <row r="184" spans="1:7" x14ac:dyDescent="0.25">
      <c r="A184" s="102" t="s">
        <v>923</v>
      </c>
      <c r="B184" s="67" t="s">
        <v>1747</v>
      </c>
      <c r="C184" s="125">
        <v>331.52446605</v>
      </c>
      <c r="D184" s="125">
        <v>1366</v>
      </c>
      <c r="E184" s="7"/>
      <c r="F184" s="134">
        <f t="shared" si="4"/>
        <v>1.1997171139174166E-2</v>
      </c>
      <c r="G184" s="134">
        <f t="shared" si="5"/>
        <v>4.372333308793639E-3</v>
      </c>
    </row>
    <row r="185" spans="1:7" x14ac:dyDescent="0.25">
      <c r="A185" s="102" t="s">
        <v>924</v>
      </c>
      <c r="B185" s="67" t="s">
        <v>1748</v>
      </c>
      <c r="C185" s="125">
        <v>229.05278931000001</v>
      </c>
      <c r="D185" s="125">
        <v>850</v>
      </c>
      <c r="E185" s="7"/>
      <c r="F185" s="134">
        <f t="shared" si="4"/>
        <v>8.2889373022708556E-3</v>
      </c>
      <c r="G185" s="134">
        <f t="shared" si="5"/>
        <v>2.7207052067895997E-3</v>
      </c>
    </row>
    <row r="186" spans="1:7" x14ac:dyDescent="0.25">
      <c r="A186" s="102" t="s">
        <v>925</v>
      </c>
      <c r="B186" s="67" t="s">
        <v>1749</v>
      </c>
      <c r="C186" s="125">
        <v>191.73434914000001</v>
      </c>
      <c r="D186" s="125">
        <v>652</v>
      </c>
      <c r="F186" s="134">
        <f t="shared" si="4"/>
        <v>6.938461668599228E-3</v>
      </c>
      <c r="G186" s="134">
        <f t="shared" si="5"/>
        <v>2.0869409350903756E-3</v>
      </c>
    </row>
    <row r="187" spans="1:7" x14ac:dyDescent="0.25">
      <c r="A187" s="102" t="s">
        <v>926</v>
      </c>
      <c r="B187" s="67" t="s">
        <v>1750</v>
      </c>
      <c r="C187" s="125">
        <v>137.08102224999999</v>
      </c>
      <c r="D187" s="125">
        <v>468</v>
      </c>
      <c r="E187" s="14"/>
      <c r="F187" s="134">
        <f t="shared" si="4"/>
        <v>4.9606730491443063E-3</v>
      </c>
      <c r="G187" s="134">
        <f t="shared" si="5"/>
        <v>1.4979882785618032E-3</v>
      </c>
    </row>
    <row r="188" spans="1:7" x14ac:dyDescent="0.25">
      <c r="A188" s="102" t="s">
        <v>927</v>
      </c>
      <c r="B188" s="67" t="s">
        <v>1751</v>
      </c>
      <c r="C188" s="125">
        <v>83.627157409999995</v>
      </c>
      <c r="D188" s="125">
        <v>271</v>
      </c>
      <c r="E188" s="14"/>
      <c r="F188" s="134">
        <f t="shared" si="4"/>
        <v>3.0262904312441073E-3</v>
      </c>
      <c r="G188" s="134">
        <f t="shared" si="5"/>
        <v>8.6742483651762535E-4</v>
      </c>
    </row>
    <row r="189" spans="1:7" x14ac:dyDescent="0.25">
      <c r="A189" s="102" t="s">
        <v>928</v>
      </c>
      <c r="B189" s="67" t="s">
        <v>1752</v>
      </c>
      <c r="C189" s="125">
        <v>56.359126119999999</v>
      </c>
      <c r="D189" s="125">
        <v>165</v>
      </c>
      <c r="E189" s="14"/>
      <c r="F189" s="134">
        <f t="shared" si="4"/>
        <v>2.0395178955328291E-3</v>
      </c>
      <c r="G189" s="134">
        <f t="shared" si="5"/>
        <v>5.2813689308268703E-4</v>
      </c>
    </row>
    <row r="190" spans="1:7" x14ac:dyDescent="0.25">
      <c r="A190" s="102" t="s">
        <v>929</v>
      </c>
      <c r="B190" s="67" t="s">
        <v>1753</v>
      </c>
      <c r="C190" s="125">
        <v>58.93251987</v>
      </c>
      <c r="D190" s="125">
        <v>150</v>
      </c>
      <c r="E190" s="14"/>
      <c r="F190" s="134">
        <f t="shared" si="4"/>
        <v>2.1326435872655622E-3</v>
      </c>
      <c r="G190" s="134">
        <f t="shared" si="5"/>
        <v>4.8012444825698824E-4</v>
      </c>
    </row>
    <row r="191" spans="1:7" x14ac:dyDescent="0.25">
      <c r="A191" s="102" t="s">
        <v>930</v>
      </c>
      <c r="B191" s="67" t="s">
        <v>1754</v>
      </c>
      <c r="C191" s="125">
        <v>22.265304180000001</v>
      </c>
      <c r="D191" s="125">
        <v>67</v>
      </c>
      <c r="E191" s="14"/>
      <c r="F191" s="134">
        <f t="shared" si="4"/>
        <v>8.0573439389219383E-4</v>
      </c>
      <c r="G191" s="134">
        <f t="shared" si="5"/>
        <v>2.1445558688812141E-4</v>
      </c>
    </row>
    <row r="192" spans="1:7" x14ac:dyDescent="0.25">
      <c r="A192" s="102" t="s">
        <v>931</v>
      </c>
      <c r="B192" s="67" t="s">
        <v>1755</v>
      </c>
      <c r="C192" s="125">
        <v>31.63298369</v>
      </c>
      <c r="D192" s="125">
        <v>77</v>
      </c>
      <c r="E192" s="14"/>
      <c r="F192" s="134">
        <f t="shared" si="4"/>
        <v>1.1447309560386973E-3</v>
      </c>
      <c r="G192" s="134">
        <f t="shared" si="5"/>
        <v>2.464638834385873E-4</v>
      </c>
    </row>
    <row r="193" spans="1:7" x14ac:dyDescent="0.25">
      <c r="A193" s="102" t="s">
        <v>932</v>
      </c>
      <c r="B193" s="67" t="s">
        <v>1756</v>
      </c>
      <c r="C193" s="125">
        <v>2.6268454700000001</v>
      </c>
      <c r="D193" s="125">
        <v>7</v>
      </c>
      <c r="E193" s="14"/>
      <c r="F193" s="134">
        <f t="shared" si="4"/>
        <v>9.5059996733397653E-5</v>
      </c>
      <c r="G193" s="134">
        <f t="shared" si="5"/>
        <v>2.2405807585326117E-5</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27633.553127160001</v>
      </c>
      <c r="D195" s="125">
        <f>SUM(D171:D194)</f>
        <v>312419</v>
      </c>
      <c r="E195" s="14"/>
      <c r="F195" s="134">
        <f>SUM(F171:F194)</f>
        <v>1</v>
      </c>
      <c r="G195" s="134">
        <f>SUM(G171:G194)</f>
        <v>1</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0.67093988000000004</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1757</v>
      </c>
      <c r="C200" s="125">
        <v>4036.6566538699999</v>
      </c>
      <c r="D200" s="125">
        <v>80235</v>
      </c>
      <c r="F200" s="134">
        <f t="shared" ref="F200:F207" si="6">IF($C$208=0,"",IF(C200="","",C200/$C$208))</f>
        <v>0.14607808975178507</v>
      </c>
      <c r="G200" s="134">
        <f t="shared" ref="G200:G207" si="7">IF($D$208=0,"",IF(D200="","",D200/$D$208))</f>
        <v>0.25681856737266301</v>
      </c>
    </row>
    <row r="201" spans="1:7" x14ac:dyDescent="0.25">
      <c r="A201" s="102" t="s">
        <v>937</v>
      </c>
      <c r="B201" s="66" t="s">
        <v>1758</v>
      </c>
      <c r="C201" s="125">
        <v>2631.3733457799999</v>
      </c>
      <c r="D201" s="125">
        <v>33825</v>
      </c>
      <c r="F201" s="134">
        <f t="shared" si="6"/>
        <v>9.522385100719169E-2</v>
      </c>
      <c r="G201" s="134">
        <f t="shared" si="7"/>
        <v>0.10826806308195085</v>
      </c>
    </row>
    <row r="202" spans="1:7" x14ac:dyDescent="0.25">
      <c r="A202" s="102" t="s">
        <v>938</v>
      </c>
      <c r="B202" s="66" t="s">
        <v>1759</v>
      </c>
      <c r="C202" s="125">
        <v>3384.0276212899998</v>
      </c>
      <c r="D202" s="125">
        <v>37572</v>
      </c>
      <c r="F202" s="134">
        <f t="shared" si="6"/>
        <v>0.12246082165828917</v>
      </c>
      <c r="G202" s="134">
        <f t="shared" si="7"/>
        <v>0.12026157179941041</v>
      </c>
    </row>
    <row r="203" spans="1:7" x14ac:dyDescent="0.25">
      <c r="A203" s="102" t="s">
        <v>939</v>
      </c>
      <c r="B203" s="66" t="s">
        <v>1760</v>
      </c>
      <c r="C203" s="125">
        <v>4000.08483123</v>
      </c>
      <c r="D203" s="125">
        <v>39830</v>
      </c>
      <c r="F203" s="134">
        <f t="shared" si="6"/>
        <v>0.1447546326316779</v>
      </c>
      <c r="G203" s="134">
        <f t="shared" si="7"/>
        <v>0.1274890451605056</v>
      </c>
    </row>
    <row r="204" spans="1:7" x14ac:dyDescent="0.25">
      <c r="A204" s="102" t="s">
        <v>940</v>
      </c>
      <c r="B204" s="66" t="s">
        <v>1761</v>
      </c>
      <c r="C204" s="125">
        <v>4485.6234309199999</v>
      </c>
      <c r="D204" s="125">
        <v>41205</v>
      </c>
      <c r="F204" s="134">
        <f t="shared" si="6"/>
        <v>0.16232525040405485</v>
      </c>
      <c r="G204" s="134">
        <f t="shared" si="7"/>
        <v>0.13189018593619467</v>
      </c>
    </row>
    <row r="205" spans="1:7" x14ac:dyDescent="0.25">
      <c r="A205" s="102" t="s">
        <v>941</v>
      </c>
      <c r="B205" s="66" t="s">
        <v>1762</v>
      </c>
      <c r="C205" s="125">
        <v>4320.01920935</v>
      </c>
      <c r="D205" s="125">
        <v>38662</v>
      </c>
      <c r="F205" s="134">
        <f t="shared" si="6"/>
        <v>0.1563323829357294</v>
      </c>
      <c r="G205" s="134">
        <f t="shared" si="7"/>
        <v>0.12375047612341118</v>
      </c>
    </row>
    <row r="206" spans="1:7" x14ac:dyDescent="0.25">
      <c r="A206" s="102" t="s">
        <v>942</v>
      </c>
      <c r="B206" s="66" t="s">
        <v>1763</v>
      </c>
      <c r="C206" s="125">
        <v>3114.4233383199999</v>
      </c>
      <c r="D206" s="125">
        <v>27118</v>
      </c>
      <c r="F206" s="134">
        <f t="shared" si="6"/>
        <v>0.11270441133604885</v>
      </c>
      <c r="G206" s="134">
        <f t="shared" si="7"/>
        <v>8.6800098585553376E-2</v>
      </c>
    </row>
    <row r="207" spans="1:7" x14ac:dyDescent="0.25">
      <c r="A207" s="102" t="s">
        <v>943</v>
      </c>
      <c r="B207" s="66" t="s">
        <v>164</v>
      </c>
      <c r="C207" s="125">
        <v>1661.3446964</v>
      </c>
      <c r="D207" s="125">
        <v>13972</v>
      </c>
      <c r="F207" s="134">
        <f t="shared" si="6"/>
        <v>6.0120560275223001E-2</v>
      </c>
      <c r="G207" s="134">
        <f t="shared" si="7"/>
        <v>4.4721991940310929E-2</v>
      </c>
    </row>
    <row r="208" spans="1:7" s="51" customFormat="1" x14ac:dyDescent="0.25">
      <c r="A208" s="102" t="s">
        <v>944</v>
      </c>
      <c r="B208" s="54" t="s">
        <v>1</v>
      </c>
      <c r="C208" s="125">
        <f>SUM(C200:C207)</f>
        <v>27633.553127160001</v>
      </c>
      <c r="D208" s="125">
        <f>SUM(D200:D207)</f>
        <v>312419</v>
      </c>
      <c r="E208" s="52"/>
      <c r="F208" s="134">
        <f>SUM(F200:F207)</f>
        <v>0.99999999999999978</v>
      </c>
      <c r="G208" s="134">
        <f>SUM(G200:G207)</f>
        <v>1</v>
      </c>
    </row>
    <row r="209" spans="1:7" s="64" customFormat="1" hidden="1" outlineLevel="1" x14ac:dyDescent="0.25">
      <c r="A209" s="102" t="s">
        <v>945</v>
      </c>
      <c r="B209" s="84" t="s">
        <v>1764</v>
      </c>
      <c r="C209" s="125">
        <v>1330.9402741500001</v>
      </c>
      <c r="D209" s="125">
        <v>11322</v>
      </c>
      <c r="E209" s="66"/>
      <c r="F209" s="135">
        <f t="shared" ref="F209:F214" si="8">IF($C$208=0,"",IF(C209="","",C209/$C$208))</f>
        <v>4.8163921158653603E-2</v>
      </c>
      <c r="G209" s="135">
        <f t="shared" ref="G209:G214" si="9">IF($D$208=0,"",IF(D209="","",D209/$D$208))</f>
        <v>3.6239793354437472E-2</v>
      </c>
    </row>
    <row r="210" spans="1:7" s="64" customFormat="1" hidden="1" outlineLevel="1" x14ac:dyDescent="0.25">
      <c r="A210" s="102" t="s">
        <v>946</v>
      </c>
      <c r="B210" s="84" t="s">
        <v>1765</v>
      </c>
      <c r="C210" s="125">
        <v>253.46821208</v>
      </c>
      <c r="D210" s="125">
        <v>2049</v>
      </c>
      <c r="E210" s="66"/>
      <c r="F210" s="135">
        <f t="shared" si="8"/>
        <v>9.1724799526730211E-3</v>
      </c>
      <c r="G210" s="135">
        <f t="shared" si="9"/>
        <v>6.5584999631904586E-3</v>
      </c>
    </row>
    <row r="211" spans="1:7" s="64" customFormat="1" hidden="1" outlineLevel="1" x14ac:dyDescent="0.25">
      <c r="A211" s="102" t="s">
        <v>947</v>
      </c>
      <c r="B211" s="84" t="s">
        <v>1766</v>
      </c>
      <c r="C211" s="125">
        <v>41.930761230000002</v>
      </c>
      <c r="D211" s="125">
        <v>350</v>
      </c>
      <c r="E211" s="66"/>
      <c r="F211" s="135">
        <f t="shared" si="8"/>
        <v>1.5173858040277782E-3</v>
      </c>
      <c r="G211" s="135">
        <f t="shared" si="9"/>
        <v>1.1202903792663058E-3</v>
      </c>
    </row>
    <row r="212" spans="1:7" s="64" customFormat="1" hidden="1" outlineLevel="1" x14ac:dyDescent="0.25">
      <c r="A212" s="102" t="s">
        <v>948</v>
      </c>
      <c r="B212" s="84" t="s">
        <v>1767</v>
      </c>
      <c r="C212" s="125">
        <v>16.844847120000001</v>
      </c>
      <c r="D212" s="125">
        <v>123</v>
      </c>
      <c r="E212" s="66"/>
      <c r="F212" s="135">
        <f t="shared" si="8"/>
        <v>6.0957948630369291E-4</v>
      </c>
      <c r="G212" s="135">
        <f t="shared" si="9"/>
        <v>3.9370204757073035E-4</v>
      </c>
    </row>
    <row r="213" spans="1:7" s="64" customFormat="1" hidden="1" outlineLevel="1" x14ac:dyDescent="0.25">
      <c r="A213" s="102" t="s">
        <v>949</v>
      </c>
      <c r="B213" s="84" t="s">
        <v>1768</v>
      </c>
      <c r="C213" s="125">
        <v>5.7576194799999998</v>
      </c>
      <c r="D213" s="125">
        <v>47</v>
      </c>
      <c r="E213" s="66"/>
      <c r="F213" s="135">
        <f t="shared" si="8"/>
        <v>2.0835610438894474E-4</v>
      </c>
      <c r="G213" s="135">
        <f t="shared" si="9"/>
        <v>1.5043899378718964E-4</v>
      </c>
    </row>
    <row r="214" spans="1:7" s="64" customFormat="1" hidden="1" outlineLevel="1" x14ac:dyDescent="0.25">
      <c r="A214" s="102" t="s">
        <v>950</v>
      </c>
      <c r="B214" s="84" t="s">
        <v>1769</v>
      </c>
      <c r="C214" s="125">
        <v>12.402982339999999</v>
      </c>
      <c r="D214" s="125">
        <v>81</v>
      </c>
      <c r="E214" s="66"/>
      <c r="F214" s="135">
        <f t="shared" si="8"/>
        <v>4.4883776917596473E-4</v>
      </c>
      <c r="G214" s="135">
        <f t="shared" si="9"/>
        <v>2.5926720205877361E-4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0.67096513000000002</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1770</v>
      </c>
      <c r="C222" s="125">
        <v>4035.9574529900001</v>
      </c>
      <c r="D222" s="125">
        <v>80221</v>
      </c>
      <c r="E222" s="102"/>
      <c r="F222" s="134">
        <f t="shared" ref="F222:F229" si="10">IF($C$230=0,"",IF(C222="","",C222/$C$230))</f>
        <v>0.14605278714676784</v>
      </c>
      <c r="G222" s="134">
        <f t="shared" ref="G222:G229" si="11">IF($D$230=0,"",IF(D222="","",D222/$D$230))</f>
        <v>0.25677375575749234</v>
      </c>
    </row>
    <row r="223" spans="1:7" s="51" customFormat="1" x14ac:dyDescent="0.25">
      <c r="A223" s="102" t="s">
        <v>956</v>
      </c>
      <c r="B223" s="66" t="s">
        <v>1771</v>
      </c>
      <c r="C223" s="125">
        <v>2630.9006293399998</v>
      </c>
      <c r="D223" s="125">
        <v>33821</v>
      </c>
      <c r="E223" s="102"/>
      <c r="F223" s="134">
        <f t="shared" si="10"/>
        <v>9.5206744396332602E-2</v>
      </c>
      <c r="G223" s="134">
        <f t="shared" si="11"/>
        <v>0.10825525976333066</v>
      </c>
    </row>
    <row r="224" spans="1:7" s="51" customFormat="1" x14ac:dyDescent="0.25">
      <c r="A224" s="102" t="s">
        <v>957</v>
      </c>
      <c r="B224" s="66" t="s">
        <v>1772</v>
      </c>
      <c r="C224" s="125">
        <v>3384.56355644</v>
      </c>
      <c r="D224" s="125">
        <v>37582</v>
      </c>
      <c r="E224" s="102"/>
      <c r="F224" s="134">
        <f t="shared" si="10"/>
        <v>0.12248021602091543</v>
      </c>
      <c r="G224" s="134">
        <f t="shared" si="11"/>
        <v>0.12029358009596088</v>
      </c>
    </row>
    <row r="225" spans="1:7" s="51" customFormat="1" x14ac:dyDescent="0.25">
      <c r="A225" s="102" t="s">
        <v>958</v>
      </c>
      <c r="B225" s="66" t="s">
        <v>1773</v>
      </c>
      <c r="C225" s="125">
        <v>4000.08795117</v>
      </c>
      <c r="D225" s="125">
        <v>39827</v>
      </c>
      <c r="E225" s="102"/>
      <c r="F225" s="134">
        <f t="shared" si="10"/>
        <v>0.14475474553572559</v>
      </c>
      <c r="G225" s="134">
        <f t="shared" si="11"/>
        <v>0.12747944267154046</v>
      </c>
    </row>
    <row r="226" spans="1:7" s="51" customFormat="1" x14ac:dyDescent="0.25">
      <c r="A226" s="102" t="s">
        <v>959</v>
      </c>
      <c r="B226" s="66" t="s">
        <v>1774</v>
      </c>
      <c r="C226" s="125">
        <v>4486.0507166899997</v>
      </c>
      <c r="D226" s="125">
        <v>41210</v>
      </c>
      <c r="E226" s="102"/>
      <c r="F226" s="134">
        <f t="shared" si="10"/>
        <v>0.16234071297479388</v>
      </c>
      <c r="G226" s="134">
        <f t="shared" si="11"/>
        <v>0.13190619008446988</v>
      </c>
    </row>
    <row r="227" spans="1:7" s="51" customFormat="1" x14ac:dyDescent="0.25">
      <c r="A227" s="102" t="s">
        <v>960</v>
      </c>
      <c r="B227" s="66" t="s">
        <v>1775</v>
      </c>
      <c r="C227" s="125">
        <v>4320.6336865800004</v>
      </c>
      <c r="D227" s="125">
        <v>38663</v>
      </c>
      <c r="E227" s="102"/>
      <c r="F227" s="134">
        <f t="shared" si="10"/>
        <v>0.15635461957056143</v>
      </c>
      <c r="G227" s="134">
        <f t="shared" si="11"/>
        <v>0.12375367695306623</v>
      </c>
    </row>
    <row r="228" spans="1:7" s="51" customFormat="1" x14ac:dyDescent="0.25">
      <c r="A228" s="102" t="s">
        <v>961</v>
      </c>
      <c r="B228" s="66" t="s">
        <v>1776</v>
      </c>
      <c r="C228" s="125">
        <v>3113.8394440400002</v>
      </c>
      <c r="D228" s="125">
        <v>27120</v>
      </c>
      <c r="E228" s="102"/>
      <c r="F228" s="134">
        <f t="shared" si="10"/>
        <v>0.11268328143366849</v>
      </c>
      <c r="G228" s="134">
        <f t="shared" si="11"/>
        <v>8.6806500244863471E-2</v>
      </c>
    </row>
    <row r="229" spans="1:7" s="51" customFormat="1" x14ac:dyDescent="0.25">
      <c r="A229" s="102" t="s">
        <v>962</v>
      </c>
      <c r="B229" s="66" t="s">
        <v>164</v>
      </c>
      <c r="C229" s="125">
        <v>1661.5196899099999</v>
      </c>
      <c r="D229" s="125">
        <v>13975</v>
      </c>
      <c r="E229" s="102"/>
      <c r="F229" s="134">
        <f t="shared" si="10"/>
        <v>6.0126892921234708E-2</v>
      </c>
      <c r="G229" s="134">
        <f t="shared" si="11"/>
        <v>4.4731594429276066E-2</v>
      </c>
    </row>
    <row r="230" spans="1:7" s="51" customFormat="1" x14ac:dyDescent="0.25">
      <c r="A230" s="102" t="s">
        <v>963</v>
      </c>
      <c r="B230" s="54" t="s">
        <v>1</v>
      </c>
      <c r="C230" s="125">
        <f>SUM(C222:C229)</f>
        <v>27633.553127160001</v>
      </c>
      <c r="D230" s="125">
        <f>SUM(D222:D229)</f>
        <v>312419</v>
      </c>
      <c r="E230" s="102"/>
      <c r="F230" s="134">
        <f>SUM(F222:F229)</f>
        <v>1</v>
      </c>
      <c r="G230" s="134">
        <f>SUM(G222:G229)</f>
        <v>1</v>
      </c>
    </row>
    <row r="231" spans="1:7" s="64" customFormat="1" hidden="1" outlineLevel="1" x14ac:dyDescent="0.25">
      <c r="A231" s="102" t="s">
        <v>964</v>
      </c>
      <c r="B231" s="84" t="s">
        <v>1764</v>
      </c>
      <c r="C231" s="125">
        <v>1331.9511522299999</v>
      </c>
      <c r="D231" s="125">
        <v>11332</v>
      </c>
      <c r="E231" s="66"/>
      <c r="F231" s="135">
        <f t="shared" ref="F231:F236" si="12">IF($C$230=0,"",IF(C231="","",C231/$C$230))</f>
        <v>4.8200502704115682E-2</v>
      </c>
      <c r="G231" s="135">
        <f t="shared" ref="G231:G236" si="13">IF($D$230=0,"",IF(D231="","",D231/$D$230))</f>
        <v>3.6271801650987937E-2</v>
      </c>
    </row>
    <row r="232" spans="1:7" s="64" customFormat="1" hidden="1" outlineLevel="1" x14ac:dyDescent="0.25">
      <c r="A232" s="102" t="s">
        <v>965</v>
      </c>
      <c r="B232" s="84" t="s">
        <v>1765</v>
      </c>
      <c r="C232" s="125">
        <v>252.63232751000001</v>
      </c>
      <c r="D232" s="125">
        <v>2042</v>
      </c>
      <c r="E232" s="66"/>
      <c r="F232" s="135">
        <f t="shared" si="12"/>
        <v>9.1422310532226492E-3</v>
      </c>
      <c r="G232" s="135">
        <f t="shared" si="13"/>
        <v>6.5360941556051331E-3</v>
      </c>
    </row>
    <row r="233" spans="1:7" s="64" customFormat="1" hidden="1" outlineLevel="1" x14ac:dyDescent="0.25">
      <c r="A233" s="102" t="s">
        <v>966</v>
      </c>
      <c r="B233" s="84" t="s">
        <v>1766</v>
      </c>
      <c r="C233" s="125">
        <v>41.930761230000002</v>
      </c>
      <c r="D233" s="125">
        <v>350</v>
      </c>
      <c r="E233" s="66"/>
      <c r="F233" s="135">
        <f t="shared" si="12"/>
        <v>1.5173858040277782E-3</v>
      </c>
      <c r="G233" s="135">
        <f t="shared" si="13"/>
        <v>1.1202903792663058E-3</v>
      </c>
    </row>
    <row r="234" spans="1:7" s="64" customFormat="1" hidden="1" outlineLevel="1" x14ac:dyDescent="0.25">
      <c r="A234" s="102" t="s">
        <v>967</v>
      </c>
      <c r="B234" s="84" t="s">
        <v>1767</v>
      </c>
      <c r="C234" s="125">
        <v>16.844847120000001</v>
      </c>
      <c r="D234" s="125">
        <v>123</v>
      </c>
      <c r="E234" s="66"/>
      <c r="F234" s="135">
        <f t="shared" si="12"/>
        <v>6.0957948630369291E-4</v>
      </c>
      <c r="G234" s="135">
        <f t="shared" si="13"/>
        <v>3.9370204757073035E-4</v>
      </c>
    </row>
    <row r="235" spans="1:7" s="64" customFormat="1" hidden="1" outlineLevel="1" x14ac:dyDescent="0.25">
      <c r="A235" s="102" t="s">
        <v>968</v>
      </c>
      <c r="B235" s="84" t="s">
        <v>1768</v>
      </c>
      <c r="C235" s="125">
        <v>5.7576194799999998</v>
      </c>
      <c r="D235" s="125">
        <v>47</v>
      </c>
      <c r="E235" s="66"/>
      <c r="F235" s="135">
        <f t="shared" si="12"/>
        <v>2.0835610438894474E-4</v>
      </c>
      <c r="G235" s="135">
        <f t="shared" si="13"/>
        <v>1.5043899378718964E-4</v>
      </c>
    </row>
    <row r="236" spans="1:7" s="64" customFormat="1" hidden="1" outlineLevel="1" x14ac:dyDescent="0.25">
      <c r="A236" s="102" t="s">
        <v>969</v>
      </c>
      <c r="B236" s="84" t="s">
        <v>1777</v>
      </c>
      <c r="C236" s="125">
        <v>12.402982339999999</v>
      </c>
      <c r="D236" s="125">
        <v>81</v>
      </c>
      <c r="E236" s="66"/>
      <c r="F236" s="135">
        <f t="shared" si="12"/>
        <v>4.4883776917596473E-4</v>
      </c>
      <c r="G236" s="135">
        <f t="shared" si="13"/>
        <v>2.5926720205877361E-4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1778</v>
      </c>
      <c r="C258" s="134">
        <v>0.92434227000000002</v>
      </c>
      <c r="E258" s="3"/>
      <c r="F258" s="3"/>
    </row>
    <row r="259" spans="1:7" x14ac:dyDescent="0.25">
      <c r="A259" s="102" t="s">
        <v>989</v>
      </c>
      <c r="B259" s="5" t="s">
        <v>1779</v>
      </c>
      <c r="C259" s="134">
        <v>7.5657730000000006E-2</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1792</v>
      </c>
      <c r="F6" s="155"/>
      <c r="G6" s="155"/>
      <c r="H6" s="155"/>
      <c r="I6" s="155"/>
      <c r="J6" s="155"/>
      <c r="K6" s="155"/>
      <c r="L6" s="155"/>
    </row>
    <row r="7" spans="1:13" s="97" customFormat="1" x14ac:dyDescent="0.25">
      <c r="A7" s="101" t="s">
        <v>1468</v>
      </c>
      <c r="B7" s="55" t="s">
        <v>234</v>
      </c>
      <c r="C7" s="102" t="s">
        <v>1794</v>
      </c>
      <c r="D7" s="99"/>
      <c r="E7" s="99"/>
      <c r="F7" s="155"/>
      <c r="G7" s="155"/>
      <c r="H7" s="155"/>
      <c r="I7" s="155"/>
      <c r="J7" s="155"/>
      <c r="K7" s="155"/>
      <c r="L7" s="155"/>
      <c r="M7" s="99"/>
    </row>
    <row r="8" spans="1:13" s="97" customFormat="1" x14ac:dyDescent="0.25">
      <c r="A8" s="101" t="s">
        <v>1469</v>
      </c>
      <c r="B8" s="55" t="s">
        <v>235</v>
      </c>
      <c r="C8" s="102" t="s">
        <v>1793</v>
      </c>
      <c r="D8" s="99"/>
      <c r="E8" s="99"/>
      <c r="F8" s="155"/>
      <c r="G8" s="155"/>
      <c r="H8" s="155"/>
      <c r="I8" s="155"/>
      <c r="J8" s="155"/>
      <c r="K8" s="155"/>
      <c r="L8" s="155"/>
      <c r="M8" s="99"/>
    </row>
    <row r="9" spans="1:13" x14ac:dyDescent="0.25">
      <c r="A9" s="101" t="s">
        <v>1470</v>
      </c>
      <c r="B9" s="13" t="s">
        <v>59</v>
      </c>
      <c r="C9" s="102" t="s">
        <v>1782</v>
      </c>
      <c r="F9" s="155"/>
      <c r="G9" s="155"/>
      <c r="H9" s="155"/>
      <c r="I9" s="155"/>
      <c r="J9" s="155"/>
      <c r="K9" s="155"/>
      <c r="L9" s="155"/>
    </row>
    <row r="10" spans="1:13" ht="44.25" customHeight="1" x14ac:dyDescent="0.25">
      <c r="A10" s="101" t="s">
        <v>1471</v>
      </c>
      <c r="B10" s="55" t="s">
        <v>1787</v>
      </c>
      <c r="C10" s="102" t="s">
        <v>1788</v>
      </c>
      <c r="F10" s="155"/>
      <c r="G10" s="155"/>
      <c r="H10" s="155"/>
      <c r="I10" s="155"/>
      <c r="J10" s="155"/>
      <c r="K10" s="155"/>
      <c r="L10" s="155"/>
    </row>
    <row r="11" spans="1:13" s="97" customFormat="1" ht="54.75" customHeight="1" x14ac:dyDescent="0.25">
      <c r="A11" s="101" t="s">
        <v>1472</v>
      </c>
      <c r="B11" s="55" t="s">
        <v>1789</v>
      </c>
      <c r="C11" s="102" t="s">
        <v>1790</v>
      </c>
      <c r="D11" s="99"/>
      <c r="E11" s="99"/>
      <c r="F11" s="155"/>
      <c r="G11" s="155"/>
      <c r="H11" s="155"/>
      <c r="I11" s="155"/>
      <c r="J11" s="155"/>
      <c r="K11" s="155"/>
      <c r="L11" s="155"/>
      <c r="M11" s="99"/>
    </row>
    <row r="12" spans="1:13" ht="45" x14ac:dyDescent="0.25">
      <c r="A12" s="101" t="s">
        <v>1473</v>
      </c>
      <c r="B12" s="13" t="s">
        <v>237</v>
      </c>
      <c r="C12" s="102" t="s">
        <v>1785</v>
      </c>
      <c r="F12" s="155"/>
      <c r="G12" s="155"/>
      <c r="H12" s="155"/>
      <c r="I12" s="155"/>
      <c r="J12" s="155"/>
      <c r="K12" s="155"/>
      <c r="L12" s="155"/>
    </row>
    <row r="13" spans="1:13" s="97" customFormat="1" x14ac:dyDescent="0.25">
      <c r="A13" s="101" t="s">
        <v>1474</v>
      </c>
      <c r="B13" s="55" t="s">
        <v>269</v>
      </c>
      <c r="C13" s="102" t="s">
        <v>1784</v>
      </c>
      <c r="D13" s="99"/>
      <c r="E13" s="99"/>
      <c r="F13" s="155"/>
      <c r="G13" s="155"/>
      <c r="H13" s="155"/>
      <c r="I13" s="155"/>
      <c r="J13" s="155"/>
      <c r="K13" s="155"/>
      <c r="L13" s="155"/>
      <c r="M13" s="99"/>
    </row>
    <row r="14" spans="1:13" s="97" customFormat="1" ht="30" x14ac:dyDescent="0.25">
      <c r="A14" s="101" t="s">
        <v>1475</v>
      </c>
      <c r="B14" s="55" t="s">
        <v>270</v>
      </c>
      <c r="C14" s="102" t="s">
        <v>1783</v>
      </c>
      <c r="D14" s="99"/>
      <c r="E14" s="99"/>
      <c r="F14" s="155"/>
      <c r="G14" s="155"/>
      <c r="H14" s="155"/>
      <c r="I14" s="155"/>
      <c r="J14" s="155"/>
      <c r="K14" s="155"/>
      <c r="L14" s="155"/>
      <c r="M14" s="99"/>
    </row>
    <row r="15" spans="1:13" s="97" customFormat="1" x14ac:dyDescent="0.25">
      <c r="A15" s="101" t="s">
        <v>1476</v>
      </c>
      <c r="B15" s="55" t="s">
        <v>236</v>
      </c>
      <c r="C15" s="102" t="s">
        <v>1786</v>
      </c>
      <c r="D15" s="99"/>
      <c r="E15" s="99"/>
      <c r="F15" s="155"/>
      <c r="G15" s="155"/>
      <c r="H15" s="155"/>
      <c r="I15" s="155"/>
      <c r="J15" s="155"/>
      <c r="K15" s="155"/>
      <c r="L15" s="155"/>
      <c r="M15" s="99"/>
    </row>
    <row r="16" spans="1:13" ht="30" x14ac:dyDescent="0.25">
      <c r="A16" s="101" t="s">
        <v>1477</v>
      </c>
      <c r="B16" s="15" t="s">
        <v>271</v>
      </c>
      <c r="C16" s="102" t="s">
        <v>1780</v>
      </c>
      <c r="F16" s="155"/>
      <c r="G16" s="155"/>
      <c r="H16" s="155"/>
      <c r="I16" s="155"/>
      <c r="J16" s="155"/>
      <c r="K16" s="155"/>
      <c r="L16" s="155"/>
    </row>
    <row r="17" spans="1:13" ht="30" customHeight="1" x14ac:dyDescent="0.25">
      <c r="A17" s="101" t="s">
        <v>1478</v>
      </c>
      <c r="B17" s="15" t="s">
        <v>148</v>
      </c>
      <c r="C17" s="102" t="s">
        <v>1781</v>
      </c>
      <c r="F17" s="155"/>
      <c r="G17" s="155"/>
      <c r="H17" s="155"/>
      <c r="I17" s="155"/>
      <c r="J17" s="155"/>
      <c r="K17" s="155"/>
      <c r="L17" s="155"/>
    </row>
    <row r="18" spans="1:13" x14ac:dyDescent="0.25">
      <c r="A18" s="101" t="s">
        <v>1479</v>
      </c>
      <c r="B18" s="15" t="s">
        <v>145</v>
      </c>
      <c r="C18" s="102" t="s">
        <v>1791</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1795</v>
      </c>
      <c r="C15" s="102" t="s">
        <v>1661</v>
      </c>
      <c r="D15" s="102" t="s">
        <v>1796</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1797</v>
      </c>
      <c r="C18" s="102" t="s">
        <v>1661</v>
      </c>
      <c r="D18" s="102" t="s">
        <v>1796</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1796</v>
      </c>
      <c r="E20" s="4"/>
      <c r="F20" s="4"/>
      <c r="G20" s="4"/>
      <c r="H20" s="65"/>
      <c r="L20" s="65"/>
      <c r="M20" s="65"/>
    </row>
    <row r="21" spans="1:13" x14ac:dyDescent="0.25">
      <c r="A21" s="102" t="s">
        <v>1581</v>
      </c>
      <c r="B21" s="98" t="s">
        <v>1582</v>
      </c>
      <c r="C21" s="102" t="s">
        <v>1661</v>
      </c>
      <c r="D21" s="102" t="s">
        <v>1796</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1691</v>
      </c>
      <c r="E23" s="4"/>
      <c r="F23" s="4"/>
      <c r="G23" s="4"/>
      <c r="H23" s="65"/>
      <c r="L23" s="65"/>
      <c r="M23" s="65"/>
    </row>
    <row r="24" spans="1:13" x14ac:dyDescent="0.25">
      <c r="A24" s="102" t="s">
        <v>1587</v>
      </c>
      <c r="B24" s="98" t="s">
        <v>1588</v>
      </c>
      <c r="C24" s="102" t="s">
        <v>1661</v>
      </c>
      <c r="D24" s="102" t="s">
        <v>1796</v>
      </c>
      <c r="E24" s="4"/>
      <c r="F24" s="4"/>
      <c r="G24" s="4"/>
      <c r="H24" s="65"/>
      <c r="L24" s="65"/>
      <c r="M24" s="65"/>
    </row>
    <row r="25" spans="1:13" hidden="1" outlineLevel="1" x14ac:dyDescent="0.25">
      <c r="A25" s="102" t="s">
        <v>1589</v>
      </c>
      <c r="B25" s="103" t="s">
        <v>1702</v>
      </c>
      <c r="C25" s="102" t="s">
        <v>1703</v>
      </c>
      <c r="E25" s="4"/>
      <c r="F25" s="4"/>
      <c r="G25" s="4"/>
      <c r="H25" s="65"/>
      <c r="L25" s="65"/>
      <c r="M25" s="65"/>
    </row>
    <row r="26" spans="1:13" hidden="1" outlineLevel="1" x14ac:dyDescent="0.25">
      <c r="A26" s="102" t="s">
        <v>1590</v>
      </c>
      <c r="B26" s="103" t="s">
        <v>1687</v>
      </c>
      <c r="C26" s="102" t="s">
        <v>1661</v>
      </c>
      <c r="D26" s="102" t="s">
        <v>1796</v>
      </c>
      <c r="E26" s="4"/>
      <c r="F26" s="4"/>
      <c r="G26" s="4"/>
      <c r="H26" s="65"/>
      <c r="L26" s="65"/>
      <c r="M26" s="65"/>
    </row>
    <row r="27" spans="1:13" hidden="1" outlineLevel="1" x14ac:dyDescent="0.25">
      <c r="A27" s="102" t="s">
        <v>1591</v>
      </c>
      <c r="B27" s="103" t="s">
        <v>1675</v>
      </c>
      <c r="C27" s="102" t="s">
        <v>1661</v>
      </c>
      <c r="D27" s="102" t="s">
        <v>1796</v>
      </c>
      <c r="E27" s="4"/>
      <c r="F27" s="4"/>
      <c r="G27" s="4"/>
      <c r="H27" s="65"/>
      <c r="L27" s="65"/>
      <c r="M27" s="65"/>
    </row>
    <row r="28" spans="1:13" hidden="1" outlineLevel="1" x14ac:dyDescent="0.25">
      <c r="A28" s="102" t="s">
        <v>1592</v>
      </c>
      <c r="B28" s="103" t="s">
        <v>1706</v>
      </c>
      <c r="C28" s="102" t="s">
        <v>1707</v>
      </c>
      <c r="E28" s="4"/>
      <c r="F28" s="4"/>
      <c r="G28" s="4"/>
      <c r="H28" s="65"/>
      <c r="L28" s="65"/>
      <c r="M28" s="65"/>
    </row>
    <row r="29" spans="1:13" hidden="1" outlineLevel="1" x14ac:dyDescent="0.25">
      <c r="A29" s="102" t="s">
        <v>1593</v>
      </c>
      <c r="B29" s="103" t="s">
        <v>1683</v>
      </c>
      <c r="C29" s="102" t="s">
        <v>1661</v>
      </c>
      <c r="D29" s="102" t="s">
        <v>1796</v>
      </c>
      <c r="E29" s="4"/>
      <c r="F29" s="4"/>
      <c r="G29" s="4"/>
      <c r="H29" s="65"/>
      <c r="L29" s="65"/>
      <c r="M29" s="65"/>
    </row>
    <row r="30" spans="1:13" hidden="1" outlineLevel="1" x14ac:dyDescent="0.25">
      <c r="A30" s="102" t="s">
        <v>1594</v>
      </c>
      <c r="B30" s="103" t="s">
        <v>1681</v>
      </c>
      <c r="C30" s="102" t="s">
        <v>1661</v>
      </c>
      <c r="D30" s="102" t="s">
        <v>1796</v>
      </c>
      <c r="E30" s="4"/>
      <c r="F30" s="4"/>
      <c r="G30" s="4"/>
      <c r="H30" s="65"/>
      <c r="L30" s="65"/>
      <c r="M30" s="65"/>
    </row>
    <row r="31" spans="1:13" hidden="1" outlineLevel="1" x14ac:dyDescent="0.25">
      <c r="A31" s="102" t="s">
        <v>1595</v>
      </c>
      <c r="B31" s="103" t="s">
        <v>1677</v>
      </c>
      <c r="C31" s="102" t="s">
        <v>1661</v>
      </c>
      <c r="D31" s="102" t="s">
        <v>1796</v>
      </c>
      <c r="E31" s="4"/>
      <c r="F31" s="4"/>
      <c r="G31" s="4"/>
      <c r="H31" s="65"/>
      <c r="L31" s="65"/>
      <c r="M31" s="65"/>
    </row>
    <row r="32" spans="1:13" hidden="1" outlineLevel="1" x14ac:dyDescent="0.25">
      <c r="A32" s="102" t="s">
        <v>1596</v>
      </c>
      <c r="B32" s="103" t="s">
        <v>1676</v>
      </c>
      <c r="C32" s="102" t="s">
        <v>1661</v>
      </c>
      <c r="D32" s="102" t="s">
        <v>1796</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1796</v>
      </c>
      <c r="E35" s="102" t="s">
        <v>1798</v>
      </c>
      <c r="F35" s="167"/>
      <c r="G35" s="167"/>
      <c r="H35" s="65"/>
      <c r="L35" s="65"/>
      <c r="M35" s="65"/>
    </row>
    <row r="36" spans="1:13" x14ac:dyDescent="0.25">
      <c r="A36" s="102" t="s">
        <v>1601</v>
      </c>
      <c r="B36" s="98" t="s">
        <v>1661</v>
      </c>
      <c r="C36" s="102" t="s">
        <v>181</v>
      </c>
      <c r="D36" s="102" t="s">
        <v>1796</v>
      </c>
      <c r="E36" s="102" t="s">
        <v>1799</v>
      </c>
      <c r="H36" s="65"/>
      <c r="L36" s="65"/>
      <c r="M36" s="65"/>
    </row>
    <row r="37" spans="1:13" x14ac:dyDescent="0.25">
      <c r="A37" s="102" t="s">
        <v>1602</v>
      </c>
      <c r="B37" s="98" t="s">
        <v>1661</v>
      </c>
      <c r="C37" s="102" t="s">
        <v>181</v>
      </c>
      <c r="D37" s="102" t="s">
        <v>1796</v>
      </c>
      <c r="E37" s="102" t="s">
        <v>1800</v>
      </c>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143.28</v>
      </c>
      <c r="H75" s="65"/>
    </row>
    <row r="76" spans="1:14" x14ac:dyDescent="0.25">
      <c r="A76" s="102" t="s">
        <v>1641</v>
      </c>
      <c r="B76" s="102" t="s">
        <v>1642</v>
      </c>
      <c r="C76" s="125">
        <v>212.52</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1801</v>
      </c>
      <c r="C82" s="106">
        <v>9.4459999999999998E-4</v>
      </c>
      <c r="D82" s="102" t="s">
        <v>181</v>
      </c>
      <c r="E82" s="102" t="s">
        <v>181</v>
      </c>
      <c r="F82" s="102" t="s">
        <v>181</v>
      </c>
      <c r="G82" s="106">
        <f>C82</f>
        <v>9.4459999999999998E-4</v>
      </c>
      <c r="H82" s="65"/>
    </row>
    <row r="83" spans="1:8" x14ac:dyDescent="0.25">
      <c r="A83" s="102" t="s">
        <v>1650</v>
      </c>
      <c r="B83" s="102" t="s">
        <v>1802</v>
      </c>
      <c r="C83" s="106">
        <v>3.8736600000000001E-3</v>
      </c>
      <c r="D83" s="102" t="s">
        <v>181</v>
      </c>
      <c r="E83" s="102" t="s">
        <v>181</v>
      </c>
      <c r="F83" s="102" t="s">
        <v>181</v>
      </c>
      <c r="G83" s="106">
        <f>C83</f>
        <v>3.8736600000000001E-3</v>
      </c>
      <c r="H83" s="65"/>
    </row>
    <row r="84" spans="1:8" x14ac:dyDescent="0.25">
      <c r="A84" s="102" t="s">
        <v>1651</v>
      </c>
      <c r="B84" s="102" t="s">
        <v>1803</v>
      </c>
      <c r="C84" s="106">
        <v>4.4476999999999999E-4</v>
      </c>
      <c r="D84" s="102" t="s">
        <v>181</v>
      </c>
      <c r="E84" s="102" t="s">
        <v>181</v>
      </c>
      <c r="F84" s="102" t="s">
        <v>181</v>
      </c>
      <c r="G84" s="106">
        <f>C84</f>
        <v>4.4476999999999999E-4</v>
      </c>
      <c r="H84" s="65"/>
    </row>
    <row r="85" spans="1:8" x14ac:dyDescent="0.25">
      <c r="A85" s="102" t="s">
        <v>1652</v>
      </c>
      <c r="B85" s="102" t="s">
        <v>1804</v>
      </c>
      <c r="C85" s="106">
        <v>3.5240000000000001E-5</v>
      </c>
      <c r="D85" s="102" t="s">
        <v>181</v>
      </c>
      <c r="E85" s="102" t="s">
        <v>181</v>
      </c>
      <c r="F85" s="102" t="s">
        <v>181</v>
      </c>
      <c r="G85" s="106">
        <f>C85</f>
        <v>3.5240000000000001E-5</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1805</v>
      </c>
      <c r="C87" s="106">
        <v>0.99470172999999995</v>
      </c>
      <c r="D87" s="102" t="str">
        <f>IF(B87="","","ND2")</f>
        <v>ND2</v>
      </c>
      <c r="E87" s="102" t="str">
        <f>IF(B87="","","ND2")</f>
        <v>ND2</v>
      </c>
      <c r="F87" s="102" t="str">
        <f>IF(B87="","","ND2")</f>
        <v>ND2</v>
      </c>
      <c r="G87" s="106">
        <f>IF(B87="","",C87)</f>
        <v>0.99470172999999995</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Ophoff, O.A.T. (Olav)</cp:lastModifiedBy>
  <dcterms:created xsi:type="dcterms:W3CDTF">2018-04-12T10:46:57Z</dcterms:created>
  <dcterms:modified xsi:type="dcterms:W3CDTF">2018-04-12T10:53:29Z</dcterms:modified>
</cp:coreProperties>
</file>