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D179" i="29" l="1"/>
  <c r="G185" i="29" s="1"/>
  <c r="C179" i="29"/>
  <c r="F185" i="29" s="1"/>
  <c r="G178" i="29"/>
  <c r="F178" i="29"/>
  <c r="G177" i="29"/>
  <c r="F177" i="29"/>
  <c r="G176" i="29"/>
  <c r="F176" i="29"/>
  <c r="G175" i="29"/>
  <c r="F175" i="29"/>
  <c r="G174" i="29"/>
  <c r="F174" i="29"/>
  <c r="G173" i="29"/>
  <c r="F173" i="29"/>
  <c r="G172" i="29"/>
  <c r="F172" i="29"/>
  <c r="G171" i="29"/>
  <c r="G179" i="29" s="1"/>
  <c r="F171" i="29"/>
  <c r="F179" i="29" s="1"/>
  <c r="D157" i="29"/>
  <c r="G163" i="29" s="1"/>
  <c r="C157" i="29"/>
  <c r="F162" i="29" s="1"/>
  <c r="G156" i="29"/>
  <c r="G155" i="29"/>
  <c r="F155" i="29"/>
  <c r="G154" i="29"/>
  <c r="G153" i="29"/>
  <c r="F153" i="29"/>
  <c r="G152" i="29"/>
  <c r="G151" i="29"/>
  <c r="F151" i="29"/>
  <c r="G150" i="29"/>
  <c r="G149" i="29"/>
  <c r="G157" i="29" s="1"/>
  <c r="F149" i="29"/>
  <c r="D144" i="29"/>
  <c r="G143" i="29" s="1"/>
  <c r="C144" i="29"/>
  <c r="F143" i="29"/>
  <c r="G142" i="29"/>
  <c r="F142" i="29"/>
  <c r="G141" i="29"/>
  <c r="F141" i="29"/>
  <c r="G140" i="29"/>
  <c r="F140" i="29"/>
  <c r="G139" i="29"/>
  <c r="F139" i="29"/>
  <c r="G138" i="29"/>
  <c r="F138" i="29"/>
  <c r="G137" i="29"/>
  <c r="F137" i="29"/>
  <c r="G136" i="29"/>
  <c r="F136" i="29"/>
  <c r="G135" i="29"/>
  <c r="F135" i="29"/>
  <c r="G134" i="29"/>
  <c r="F134" i="29"/>
  <c r="G133" i="29"/>
  <c r="F133" i="29"/>
  <c r="G132" i="29"/>
  <c r="F132" i="29"/>
  <c r="G131" i="29"/>
  <c r="F131" i="29"/>
  <c r="G130" i="29"/>
  <c r="F130" i="29"/>
  <c r="G129" i="29"/>
  <c r="F129" i="29"/>
  <c r="G128" i="29"/>
  <c r="F128" i="29"/>
  <c r="G127" i="29"/>
  <c r="F127" i="29"/>
  <c r="G126" i="29"/>
  <c r="F126" i="29"/>
  <c r="G125" i="29"/>
  <c r="F125" i="29"/>
  <c r="G124" i="29"/>
  <c r="F124" i="29"/>
  <c r="G123" i="29"/>
  <c r="F123" i="29"/>
  <c r="G122" i="29"/>
  <c r="F122" i="29"/>
  <c r="G121" i="29"/>
  <c r="F121" i="29"/>
  <c r="G120" i="29"/>
  <c r="F120" i="29"/>
  <c r="F144" i="29" s="1"/>
  <c r="C59" i="29"/>
  <c r="C55" i="29"/>
  <c r="C26" i="29"/>
  <c r="F165" i="26"/>
  <c r="F157" i="26"/>
  <c r="F153" i="26"/>
  <c r="C152" i="26"/>
  <c r="F150" i="26"/>
  <c r="C82" i="26"/>
  <c r="C78" i="26"/>
  <c r="C49" i="26"/>
  <c r="C42" i="26"/>
  <c r="F41" i="26"/>
  <c r="F40" i="26"/>
  <c r="F39" i="26"/>
  <c r="F42" i="26" s="1"/>
  <c r="D37" i="26"/>
  <c r="G36" i="26" s="1"/>
  <c r="C37" i="26"/>
  <c r="G35" i="26"/>
  <c r="G34" i="26"/>
  <c r="G33" i="26"/>
  <c r="G32" i="26"/>
  <c r="G31" i="26"/>
  <c r="G30" i="26"/>
  <c r="G29" i="26"/>
  <c r="G28" i="26"/>
  <c r="G27" i="26"/>
  <c r="G26" i="26"/>
  <c r="G25" i="26"/>
  <c r="G24" i="26"/>
  <c r="G23" i="26"/>
  <c r="G22" i="26"/>
  <c r="G337" i="9"/>
  <c r="G335" i="9"/>
  <c r="G333" i="9"/>
  <c r="D331" i="9"/>
  <c r="G336" i="9" s="1"/>
  <c r="C331" i="9"/>
  <c r="F337" i="9" s="1"/>
  <c r="F330" i="9"/>
  <c r="G329" i="9"/>
  <c r="F329" i="9"/>
  <c r="F328" i="9"/>
  <c r="G327" i="9"/>
  <c r="F327" i="9"/>
  <c r="F326" i="9"/>
  <c r="G325" i="9"/>
  <c r="F325" i="9"/>
  <c r="F324" i="9"/>
  <c r="G323" i="9"/>
  <c r="F323" i="9"/>
  <c r="F331" i="9" s="1"/>
  <c r="D309" i="9"/>
  <c r="G315" i="9" s="1"/>
  <c r="C309" i="9"/>
  <c r="F315" i="9" s="1"/>
  <c r="F308" i="9"/>
  <c r="G307" i="9"/>
  <c r="F307" i="9"/>
  <c r="F306" i="9"/>
  <c r="G305" i="9"/>
  <c r="F305" i="9"/>
  <c r="F304" i="9"/>
  <c r="G303" i="9"/>
  <c r="F303" i="9"/>
  <c r="F302" i="9"/>
  <c r="G301" i="9"/>
  <c r="F301" i="9"/>
  <c r="F309" i="9" s="1"/>
  <c r="D296" i="9"/>
  <c r="G295" i="9" s="1"/>
  <c r="C296" i="9"/>
  <c r="F295" i="9" s="1"/>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F272" i="9"/>
  <c r="G236" i="9"/>
  <c r="G234" i="9"/>
  <c r="G232" i="9"/>
  <c r="D230" i="9"/>
  <c r="G235" i="9" s="1"/>
  <c r="C230" i="9"/>
  <c r="F236" i="9" s="1"/>
  <c r="G228" i="9"/>
  <c r="F228" i="9"/>
  <c r="G227" i="9"/>
  <c r="F227" i="9"/>
  <c r="G226" i="9"/>
  <c r="F226" i="9"/>
  <c r="G225" i="9"/>
  <c r="F225" i="9"/>
  <c r="G224" i="9"/>
  <c r="F224" i="9"/>
  <c r="G223" i="9"/>
  <c r="F223" i="9"/>
  <c r="G222" i="9"/>
  <c r="F222" i="9"/>
  <c r="G214" i="9"/>
  <c r="G212" i="9"/>
  <c r="G210" i="9"/>
  <c r="D208" i="9"/>
  <c r="G213" i="9" s="1"/>
  <c r="C208" i="9"/>
  <c r="F214" i="9" s="1"/>
  <c r="F207" i="9"/>
  <c r="G206" i="9"/>
  <c r="F206" i="9"/>
  <c r="F205" i="9"/>
  <c r="G204" i="9"/>
  <c r="F204" i="9"/>
  <c r="F203" i="9"/>
  <c r="G202" i="9"/>
  <c r="F202" i="9"/>
  <c r="F201" i="9"/>
  <c r="G200" i="9"/>
  <c r="F200" i="9"/>
  <c r="F208" i="9" s="1"/>
  <c r="D195" i="9"/>
  <c r="G193" i="9" s="1"/>
  <c r="C195" i="9"/>
  <c r="F194" i="9" s="1"/>
  <c r="G194" i="9"/>
  <c r="F193" i="9"/>
  <c r="G191" i="9"/>
  <c r="F191" i="9"/>
  <c r="G190" i="9"/>
  <c r="F189" i="9"/>
  <c r="F188" i="9"/>
  <c r="F187" i="9"/>
  <c r="F186" i="9"/>
  <c r="F185" i="9"/>
  <c r="F184" i="9"/>
  <c r="F183" i="9"/>
  <c r="F182" i="9"/>
  <c r="F181" i="9"/>
  <c r="F180" i="9"/>
  <c r="F179" i="9"/>
  <c r="F178" i="9"/>
  <c r="F177" i="9"/>
  <c r="F176" i="9"/>
  <c r="F175" i="9"/>
  <c r="F174" i="9"/>
  <c r="F173" i="9"/>
  <c r="F172"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C77" i="9"/>
  <c r="F76" i="9"/>
  <c r="F75" i="9"/>
  <c r="F73" i="9" s="1"/>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C44" i="9"/>
  <c r="F36" i="9"/>
  <c r="F30" i="9"/>
  <c r="F29" i="9"/>
  <c r="F28" i="9"/>
  <c r="C15" i="9"/>
  <c r="G225" i="25"/>
  <c r="G221" i="25"/>
  <c r="C220" i="25"/>
  <c r="G226" i="25" s="1"/>
  <c r="F218" i="25"/>
  <c r="F214" i="25"/>
  <c r="F212" i="25"/>
  <c r="F210" i="25"/>
  <c r="C208" i="25"/>
  <c r="F215" i="25" s="1"/>
  <c r="F207" i="25"/>
  <c r="C207" i="25"/>
  <c r="F206" i="25"/>
  <c r="F205" i="25"/>
  <c r="F204" i="25"/>
  <c r="F203" i="25"/>
  <c r="F202" i="25"/>
  <c r="F201" i="25"/>
  <c r="F200" i="25"/>
  <c r="F199" i="25"/>
  <c r="F198" i="25"/>
  <c r="F197" i="25"/>
  <c r="F196" i="25"/>
  <c r="F195" i="25"/>
  <c r="F194" i="25"/>
  <c r="F208" i="25" s="1"/>
  <c r="F193" i="25"/>
  <c r="F187" i="25"/>
  <c r="F185" i="25"/>
  <c r="F183" i="25"/>
  <c r="F181" i="25"/>
  <c r="C179" i="25"/>
  <c r="F184" i="25" s="1"/>
  <c r="F178" i="25"/>
  <c r="F176" i="25"/>
  <c r="F175" i="25"/>
  <c r="F174" i="25"/>
  <c r="D167" i="25"/>
  <c r="G166" i="25" s="1"/>
  <c r="C167" i="25"/>
  <c r="F166" i="25"/>
  <c r="G165" i="25"/>
  <c r="F165" i="25"/>
  <c r="G164" i="25"/>
  <c r="F164" i="25"/>
  <c r="F167" i="25" s="1"/>
  <c r="D153" i="25"/>
  <c r="G161" i="25" s="1"/>
  <c r="C153" i="25"/>
  <c r="F162" i="25" s="1"/>
  <c r="G151" i="25"/>
  <c r="G150" i="25"/>
  <c r="G149" i="25"/>
  <c r="G148" i="25"/>
  <c r="G147" i="25"/>
  <c r="G146" i="25"/>
  <c r="G145" i="25"/>
  <c r="G144" i="25"/>
  <c r="G143" i="25"/>
  <c r="G142" i="25"/>
  <c r="G141" i="25"/>
  <c r="G140" i="25"/>
  <c r="G139" i="25"/>
  <c r="G138" i="25"/>
  <c r="F136" i="25"/>
  <c r="F135" i="25"/>
  <c r="F134" i="25"/>
  <c r="F132" i="25"/>
  <c r="F131" i="25"/>
  <c r="F130" i="25"/>
  <c r="F128" i="25"/>
  <c r="D127" i="25"/>
  <c r="G135" i="25" s="1"/>
  <c r="C127" i="25"/>
  <c r="F133" i="25" s="1"/>
  <c r="F126" i="25"/>
  <c r="G125" i="25"/>
  <c r="F125" i="25"/>
  <c r="F124" i="25"/>
  <c r="G123" i="25"/>
  <c r="F123" i="25"/>
  <c r="F122" i="25"/>
  <c r="G121" i="25"/>
  <c r="F121" i="25"/>
  <c r="G120" i="25"/>
  <c r="F120" i="25"/>
  <c r="G119" i="25"/>
  <c r="F119" i="25"/>
  <c r="G118" i="25"/>
  <c r="F118" i="25"/>
  <c r="G117" i="25"/>
  <c r="F117" i="25"/>
  <c r="G116" i="25"/>
  <c r="F116" i="25"/>
  <c r="G115" i="25"/>
  <c r="F115" i="25"/>
  <c r="G114" i="25"/>
  <c r="F114" i="25"/>
  <c r="G113" i="25"/>
  <c r="F113" i="25"/>
  <c r="G112" i="25"/>
  <c r="F112" i="25"/>
  <c r="F127" i="25" s="1"/>
  <c r="D100" i="25"/>
  <c r="G104" i="25" s="1"/>
  <c r="C100" i="25"/>
  <c r="F105" i="25" s="1"/>
  <c r="G98" i="25"/>
  <c r="G97" i="25"/>
  <c r="G96" i="25"/>
  <c r="G95" i="25"/>
  <c r="G94" i="25"/>
  <c r="G93" i="25"/>
  <c r="F81" i="25"/>
  <c r="F79" i="25"/>
  <c r="D77" i="25"/>
  <c r="C77" i="25"/>
  <c r="F80" i="25" s="1"/>
  <c r="G76" i="25"/>
  <c r="G75" i="25"/>
  <c r="F75" i="25"/>
  <c r="G74" i="25"/>
  <c r="F74" i="25"/>
  <c r="G73" i="25"/>
  <c r="F73" i="25"/>
  <c r="G72" i="25"/>
  <c r="F72" i="25"/>
  <c r="G71" i="25"/>
  <c r="G77" i="25" s="1"/>
  <c r="F71" i="25"/>
  <c r="G70" i="25"/>
  <c r="F70" i="25"/>
  <c r="F64" i="25"/>
  <c r="F62" i="25"/>
  <c r="F60" i="25"/>
  <c r="C58" i="25"/>
  <c r="F61" i="25" s="1"/>
  <c r="F57" i="25"/>
  <c r="F55" i="25"/>
  <c r="F54" i="25"/>
  <c r="F53" i="25"/>
  <c r="F179" i="25" l="1"/>
  <c r="G296" i="9"/>
  <c r="F102" i="25"/>
  <c r="G153" i="25"/>
  <c r="F155" i="25"/>
  <c r="F159" i="25"/>
  <c r="F23" i="9"/>
  <c r="F19" i="9"/>
  <c r="F12" i="9"/>
  <c r="F25" i="9"/>
  <c r="F21" i="9"/>
  <c r="F17" i="9"/>
  <c r="F14" i="9"/>
  <c r="F22" i="9"/>
  <c r="G312" i="9"/>
  <c r="F33" i="26"/>
  <c r="F31" i="26"/>
  <c r="F29" i="26"/>
  <c r="F27" i="26"/>
  <c r="F25" i="26"/>
  <c r="F23" i="26"/>
  <c r="F34" i="26"/>
  <c r="F32" i="26"/>
  <c r="F30" i="26"/>
  <c r="F28" i="26"/>
  <c r="F26" i="26"/>
  <c r="F24" i="26"/>
  <c r="F22" i="26"/>
  <c r="F159" i="29"/>
  <c r="F163" i="29"/>
  <c r="F94" i="25"/>
  <c r="F96" i="25"/>
  <c r="F98" i="25"/>
  <c r="F103" i="25"/>
  <c r="F139" i="25"/>
  <c r="F141" i="25"/>
  <c r="F143" i="25"/>
  <c r="F145" i="25"/>
  <c r="F147" i="25"/>
  <c r="F149" i="25"/>
  <c r="F151" i="25"/>
  <c r="F156" i="25"/>
  <c r="F160" i="25"/>
  <c r="G167" i="25"/>
  <c r="F219" i="25"/>
  <c r="G222" i="25"/>
  <c r="F16" i="9"/>
  <c r="F24" i="9"/>
  <c r="G171" i="9"/>
  <c r="G173" i="9"/>
  <c r="G175" i="9"/>
  <c r="G177" i="9"/>
  <c r="G179" i="9"/>
  <c r="G181" i="9"/>
  <c r="G183" i="9"/>
  <c r="G185" i="9"/>
  <c r="G187" i="9"/>
  <c r="G189" i="9"/>
  <c r="G192" i="9"/>
  <c r="G211" i="9"/>
  <c r="G233" i="9"/>
  <c r="F296" i="9"/>
  <c r="G313" i="9"/>
  <c r="G334" i="9"/>
  <c r="G37" i="26"/>
  <c r="F164" i="26"/>
  <c r="F156" i="26"/>
  <c r="F149" i="26"/>
  <c r="F158" i="26"/>
  <c r="F154" i="26"/>
  <c r="F151" i="26"/>
  <c r="F159" i="26"/>
  <c r="F160" i="29"/>
  <c r="G100" i="25"/>
  <c r="F104" i="25"/>
  <c r="F157" i="25"/>
  <c r="F161" i="25"/>
  <c r="F226" i="25"/>
  <c r="F224" i="25"/>
  <c r="F222" i="25"/>
  <c r="G218" i="25"/>
  <c r="F227" i="25"/>
  <c r="F225" i="25"/>
  <c r="F223" i="25"/>
  <c r="F221" i="25"/>
  <c r="G219" i="25"/>
  <c r="G217" i="25"/>
  <c r="G223" i="25"/>
  <c r="G227" i="25"/>
  <c r="F18" i="9"/>
  <c r="F26" i="9"/>
  <c r="G302" i="9"/>
  <c r="G309" i="9" s="1"/>
  <c r="G304" i="9"/>
  <c r="G306" i="9"/>
  <c r="G308" i="9"/>
  <c r="G310" i="9"/>
  <c r="G314" i="9"/>
  <c r="F150" i="29"/>
  <c r="F157" i="29" s="1"/>
  <c r="F152" i="29"/>
  <c r="F154" i="29"/>
  <c r="F156" i="29"/>
  <c r="F161" i="29"/>
  <c r="F93" i="25"/>
  <c r="F95" i="25"/>
  <c r="F97" i="25"/>
  <c r="F99" i="25"/>
  <c r="F101" i="25"/>
  <c r="F129" i="25"/>
  <c r="F138" i="25"/>
  <c r="F140" i="25"/>
  <c r="F142" i="25"/>
  <c r="F144" i="25"/>
  <c r="F146" i="25"/>
  <c r="F148" i="25"/>
  <c r="F150" i="25"/>
  <c r="F152" i="25"/>
  <c r="F154" i="25"/>
  <c r="F158" i="25"/>
  <c r="F217" i="25"/>
  <c r="G224" i="25"/>
  <c r="F13" i="9"/>
  <c r="F20" i="9"/>
  <c r="F77" i="9"/>
  <c r="G172" i="9"/>
  <c r="G174" i="9"/>
  <c r="G176" i="9"/>
  <c r="G178" i="9"/>
  <c r="G180" i="9"/>
  <c r="G182" i="9"/>
  <c r="G184" i="9"/>
  <c r="G186" i="9"/>
  <c r="G188" i="9"/>
  <c r="G201" i="9"/>
  <c r="G203" i="9"/>
  <c r="G205" i="9"/>
  <c r="G207" i="9"/>
  <c r="G209" i="9"/>
  <c r="G229" i="9"/>
  <c r="G230" i="9" s="1"/>
  <c r="G231" i="9"/>
  <c r="G311" i="9"/>
  <c r="G324" i="9"/>
  <c r="G326" i="9"/>
  <c r="G328" i="9"/>
  <c r="G330" i="9"/>
  <c r="G332" i="9"/>
  <c r="F36" i="26"/>
  <c r="F148" i="26"/>
  <c r="F155" i="26"/>
  <c r="G144" i="29"/>
  <c r="F158" i="29"/>
  <c r="F180" i="29"/>
  <c r="F182" i="29"/>
  <c r="F184" i="29"/>
  <c r="F56" i="25"/>
  <c r="F58" i="25" s="1"/>
  <c r="F59" i="25"/>
  <c r="F63" i="25"/>
  <c r="F78" i="25"/>
  <c r="F82" i="25"/>
  <c r="G101" i="25"/>
  <c r="G103" i="25"/>
  <c r="G105" i="25"/>
  <c r="G128" i="25"/>
  <c r="G130" i="25"/>
  <c r="G132" i="25"/>
  <c r="G134" i="25"/>
  <c r="G136" i="25"/>
  <c r="G154" i="25"/>
  <c r="G156" i="25"/>
  <c r="G158" i="25"/>
  <c r="G160" i="25"/>
  <c r="G162" i="25"/>
  <c r="F182" i="25"/>
  <c r="F186" i="25"/>
  <c r="F209" i="25"/>
  <c r="F213" i="25"/>
  <c r="F209" i="9"/>
  <c r="F211" i="9"/>
  <c r="F213" i="9"/>
  <c r="F231" i="9"/>
  <c r="F233" i="9"/>
  <c r="F235" i="9"/>
  <c r="F310" i="9"/>
  <c r="F312" i="9"/>
  <c r="F314" i="9"/>
  <c r="F332" i="9"/>
  <c r="F334" i="9"/>
  <c r="F336" i="9"/>
  <c r="G158" i="29"/>
  <c r="G160" i="29"/>
  <c r="G162" i="29"/>
  <c r="G180" i="29"/>
  <c r="G182" i="29"/>
  <c r="G184" i="29"/>
  <c r="F181" i="29"/>
  <c r="F183" i="29"/>
  <c r="F76" i="25"/>
  <c r="F77" i="25" s="1"/>
  <c r="G99" i="25"/>
  <c r="G102" i="25"/>
  <c r="G122" i="25"/>
  <c r="G127" i="25" s="1"/>
  <c r="G124" i="25"/>
  <c r="G126" i="25"/>
  <c r="G129" i="25"/>
  <c r="G131" i="25"/>
  <c r="G133" i="25"/>
  <c r="G152" i="25"/>
  <c r="G155" i="25"/>
  <c r="G157" i="25"/>
  <c r="G159" i="25"/>
  <c r="F177" i="25"/>
  <c r="F180" i="25"/>
  <c r="F211" i="25"/>
  <c r="F190" i="9"/>
  <c r="F195" i="9" s="1"/>
  <c r="F192" i="9"/>
  <c r="F210" i="9"/>
  <c r="F212" i="9"/>
  <c r="F229" i="9"/>
  <c r="F230" i="9" s="1"/>
  <c r="F232" i="9"/>
  <c r="F234" i="9"/>
  <c r="F311" i="9"/>
  <c r="F313" i="9"/>
  <c r="F333" i="9"/>
  <c r="F335" i="9"/>
  <c r="G159" i="29"/>
  <c r="G161" i="29"/>
  <c r="G181" i="29"/>
  <c r="G183" i="29"/>
  <c r="G195" i="9" l="1"/>
  <c r="F152" i="26"/>
  <c r="F220" i="25"/>
  <c r="F100" i="25"/>
  <c r="G220" i="25"/>
  <c r="G331" i="9"/>
  <c r="G208" i="9"/>
  <c r="F153" i="25"/>
  <c r="F37" i="26"/>
  <c r="F15" i="9"/>
</calcChain>
</file>

<file path=xl/sharedStrings.xml><?xml version="1.0" encoding="utf-8"?>
<sst xmlns="http://schemas.openxmlformats.org/spreadsheetml/2006/main" count="2328" uniqueCount="1687">
  <si>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</si>
  <si>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</si>
  <si>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</si>
  <si>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</si>
  <si>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</si>
  <si>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</si>
  <si>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</si>
  <si>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</si>
  <si>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</si>
  <si>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</si>
  <si>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</si>
  <si>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</si>
  <si>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</si>
  <si>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</si>
  <si>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</si>
  <si>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</si>
  <si>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</si>
  <si>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</si>
  <si>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</si>
  <si>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</si>
  <si>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</si>
  <si>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</si>
  <si>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</si>
  <si>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</si>
  <si>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</si>
  <si>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</si>
  <si>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</si>
  <si>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</si>
  <si>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</si>
  <si>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</si>
  <si>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</si>
  <si>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</si>
  <si>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</si>
  <si>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</si>
  <si>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</si>
  <si>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</si>
  <si>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</si>
  <si>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</si>
  <si>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</si>
  <si>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</si>
  <si>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</si>
  <si>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</si>
  <si>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</si>
  <si>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</si>
  <si>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</si>
  <si>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</si>
  <si>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</si>
  <si>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</si>
  <si>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</si>
  <si>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</si>
  <si>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</si>
  <si>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</si>
  <si>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</si>
  <si>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</si>
  <si>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</si>
  <si>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</si>
  <si>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</si>
  <si>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</si>
  <si>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</si>
  <si>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</si>
  <si>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</si>
  <si>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</si>
  <si>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</si>
  <si>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</si>
  <si>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</si>
  <si>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</si>
  <si>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</si>
  <si>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</si>
  <si>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</si>
  <si>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</si>
  <si>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</si>
  <si>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</si>
  <si>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</si>
  <si>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</si>
  <si>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</si>
  <si>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</si>
  <si>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</si>
  <si>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</si>
  <si>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</si>
  <si>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</si>
  <si>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</si>
  <si>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</si>
  <si>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</si>
  <si>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</si>
  <si>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</si>
  <si>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</si>
  <si>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</si>
  <si>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</si>
  <si>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</si>
  <si>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</si>
  <si>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</si>
  <si>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</si>
  <si>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</si>
  <si>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</si>
  <si>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</si>
  <si>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</si>
  <si>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</si>
  <si>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</si>
  <si>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</si>
  <si>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</si>
  <si>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</si>
  <si>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</si>
  <si>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</si>
  <si>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</si>
  <si>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</si>
  <si>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</si>
  <si>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</si>
  <si>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</si>
  <si>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</si>
  <si>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</si>
  <si>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</si>
  <si>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</si>
  <si>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</si>
  <si>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</si>
  <si>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</si>
  <si>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</si>
  <si>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</si>
  <si>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</si>
  <si>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</si>
  <si>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</si>
  <si>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</si>
  <si>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</si>
  <si>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</si>
  <si>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</si>
  <si>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</si>
  <si>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</si>
  <si>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</si>
  <si>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</si>
  <si>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</si>
  <si>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</si>
  <si>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</si>
  <si>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</si>
  <si>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</si>
  <si>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</si>
  <si>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</si>
  <si>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</si>
  <si>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</si>
  <si>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</si>
  <si>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</si>
  <si>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</si>
  <si>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</si>
  <si>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</si>
  <si>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</si>
  <si>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</si>
  <si>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</si>
  <si>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</si>
  <si>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</si>
  <si>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</si>
  <si>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</si>
  <si>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</si>
  <si>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</si>
  <si>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</si>
  <si>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</si>
  <si>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</si>
  <si>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</si>
  <si>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</si>
  <si>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</si>
  <si>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</si>
  <si>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</si>
  <si>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</si>
  <si>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</si>
  <si>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</si>
  <si>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</si>
  <si>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</si>
  <si>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</si>
  <si>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</si>
  <si>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</si>
  <si>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</si>
  <si>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</si>
  <si>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</si>
  <si>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</si>
  <si>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</si>
  <si>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</si>
  <si>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</si>
  <si>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</si>
  <si>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</si>
  <si>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</si>
  <si>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</si>
  <si>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</si>
  <si>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</si>
  <si>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</si>
  <si>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</si>
  <si>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</si>
  <si>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</si>
  <si>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</si>
  <si>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</si>
  <si>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</si>
  <si>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</si>
  <si>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</si>
  <si>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</si>
  <si>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</si>
  <si>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</si>
  <si>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</si>
  <si>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</si>
  <si>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</si>
  <si>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</si>
  <si>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</si>
  <si>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</si>
  <si>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</si>
  <si>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</si>
  <si>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</si>
  <si>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</si>
  <si>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</si>
  <si>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</si>
  <si>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</si>
  <si>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</si>
  <si>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</si>
  <si>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</si>
  <si>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</si>
  <si>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</si>
  <si>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</si>
  <si>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</si>
  <si>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</si>
  <si>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</si>
  <si>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</si>
  <si>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</si>
  <si>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</si>
  <si>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</si>
  <si>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</si>
  <si>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</si>
  <si>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</si>
  <si>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</si>
  <si>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</si>
  <si>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</si>
  <si>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</si>
  <si>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</si>
  <si>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</si>
  <si>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</si>
  <si>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</si>
  <si>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</si>
  <si>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</si>
  <si>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</si>
  <si>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</si>
  <si>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</si>
  <si>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</si>
  <si>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</si>
  <si>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</si>
  <si>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</si>
  <si>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</si>
  <si>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</si>
  <si>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</si>
  <si>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</si>
  <si>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</si>
  <si>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</si>
  <si>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</si>
  <si>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</si>
  <si>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</si>
  <si>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</si>
  <si>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</si>
  <si>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</si>
  <si>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</si>
  <si>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</si>
  <si>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</si>
  <si>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</si>
  <si>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</si>
  <si>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</si>
  <si>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</si>
  <si>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</si>
  <si>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</si>
  <si>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</si>
  <si>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</si>
  <si>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</si>
  <si>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</si>
  <si>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</si>
  <si>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</si>
  <si>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</si>
  <si>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</si>
  <si>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</si>
  <si>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</si>
  <si>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</si>
  <si>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</si>
  <si>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</si>
  <si>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</si>
  <si>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</si>
  <si>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</si>
  <si>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</si>
  <si>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</si>
  <si>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</si>
  <si>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</si>
  <si>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</si>
  <si>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</si>
  <si>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</si>
  <si>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</si>
  <si>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</si>
  <si>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</si>
  <si>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</si>
  <si>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</si>
  <si>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</si>
  <si>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</si>
  <si>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</si>
  <si>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</si>
  <si>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</si>
  <si>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</si>
  <si>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</si>
  <si>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</si>
  <si>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</si>
  <si>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</si>
  <si>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</si>
  <si>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</si>
  <si>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</si>
  <si>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</si>
  <si>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</si>
  <si>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</si>
  <si>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</si>
  <si>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</si>
  <si>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</si>
  <si>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</si>
  <si>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</si>
  <si>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</si>
  <si>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</si>
  <si>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</si>
  <si>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</si>
  <si>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</si>
  <si>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</si>
  <si>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</si>
  <si>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</si>
  <si>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</si>
  <si>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</si>
  <si>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</si>
  <si>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</si>
  <si>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</si>
  <si>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</si>
  <si>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</si>
  <si>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</si>
  <si>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</si>
  <si>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</si>
  <si>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</si>
  <si>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</si>
  <si>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</si>
  <si>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</si>
  <si>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</si>
  <si>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</si>
  <si>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</si>
  <si>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</si>
  <si>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</si>
  <si>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</si>
  <si>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</si>
  <si>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</si>
  <si>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</si>
  <si>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</si>
  <si>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</si>
  <si>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</si>
  <si>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</si>
  <si>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</si>
  <si>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</si>
  <si>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</si>
  <si>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</si>
  <si>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</si>
  <si>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</si>
  <si>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</si>
  <si>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</si>
  <si>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</si>
  <si>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</si>
  <si>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</si>
  <si>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</si>
  <si>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</si>
  <si>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</si>
  <si>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</si>
  <si>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</si>
  <si>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</si>
  <si>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</si>
  <si>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</si>
  <si>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</si>
  <si>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</si>
  <si>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</si>
  <si>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</si>
  <si>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</si>
  <si>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</si>
  <si>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</si>
  <si>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</si>
  <si>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</si>
  <si>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</si>
  <si>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</si>
  <si>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</si>
  <si>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</si>
  <si>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</si>
  <si>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</si>
  <si>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</si>
  <si>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</si>
  <si>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</si>
  <si>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</si>
  <si>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</si>
  <si>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</si>
  <si>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</si>
  <si>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</si>
  <si>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</si>
  <si>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</si>
  <si>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</si>
  <si>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</si>
  <si>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</si>
  <si>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</si>
  <si>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</si>
  <si>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</si>
  <si>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</si>
  <si>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</si>
  <si>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</si>
  <si>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</si>
  <si>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</si>
  <si>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</si>
  <si>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</si>
  <si>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</si>
  <si>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</si>
  <si>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</si>
  <si>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</si>
  <si>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</si>
  <si>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</si>
  <si>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</si>
  <si>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</si>
  <si>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</si>
  <si>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</si>
  <si>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</si>
  <si>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</si>
  <si>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</si>
  <si>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</si>
  <si>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</si>
  <si>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</si>
  <si>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</si>
  <si>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</si>
  <si>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</si>
  <si>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</si>
  <si>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</si>
  <si>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</si>
  <si>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</si>
  <si>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</si>
  <si>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</si>
  <si>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</si>
  <si>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</si>
  <si>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</si>
  <si>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</si>
  <si>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</si>
  <si>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</si>
  <si>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</si>
  <si>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</si>
  <si>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</si>
  <si>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</si>
  <si>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</si>
  <si>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</si>
  <si>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</si>
  <si>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</si>
  <si>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</si>
  <si>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</si>
  <si>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</si>
  <si>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</si>
  <si>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</si>
  <si>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</si>
  <si>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</si>
  <si>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</si>
  <si>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</si>
  <si>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</si>
  <si>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</si>
  <si>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</si>
  <si>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</si>
  <si>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</si>
  <si>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</si>
  <si>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</si>
  <si>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</si>
  <si>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</si>
  <si>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</si>
  <si>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</si>
  <si>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</si>
  <si>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</si>
  <si>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</si>
  <si>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</si>
  <si>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</si>
  <si>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</si>
  <si>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</si>
  <si>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</si>
  <si>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</si>
  <si>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</si>
  <si>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</si>
  <si>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</si>
  <si>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</si>
  <si>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</si>
  <si>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</si>
  <si>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</si>
  <si>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</si>
  <si>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</si>
  <si>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</si>
  <si>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</si>
  <si>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</si>
  <si>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</si>
  <si>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</si>
  <si>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</si>
  <si>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</si>
  <si>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</si>
  <si>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</si>
  <si>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</si>
  <si>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</si>
  <si>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</si>
  <si>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</si>
  <si>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</si>
  <si>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</si>
  <si>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</si>
  <si>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</si>
  <si>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</si>
  <si>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</si>
  <si>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</si>
  <si>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</si>
  <si>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</si>
  <si>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</si>
  <si>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</si>
  <si>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</si>
  <si>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</si>
  <si>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</si>
  <si>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</si>
  <si>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</si>
  <si>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</si>
  <si>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</si>
  <si>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</si>
  <si>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</si>
  <si>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</si>
  <si>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</si>
  <si>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</si>
  <si>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</si>
  <si>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</si>
  <si>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</si>
  <si>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</si>
  <si>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</si>
  <si>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</si>
  <si>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</si>
  <si>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</si>
  <si>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</si>
  <si>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</si>
  <si>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</si>
  <si>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</si>
  <si>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</si>
  <si>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</si>
  <si>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</si>
  <si>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</si>
  <si>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</si>
  <si>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</si>
  <si>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</si>
  <si>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</si>
  <si>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</si>
  <si>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</si>
  <si>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</si>
  <si>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</si>
  <si>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</si>
  <si>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</si>
  <si>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</si>
  <si>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</si>
  <si>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</si>
  <si>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</si>
  <si>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</si>
  <si>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</si>
  <si>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</si>
  <si>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</si>
  <si>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</si>
  <si>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</si>
  <si>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</si>
  <si>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</si>
  <si>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</si>
  <si>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</si>
  <si>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</si>
  <si>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</si>
  <si>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</si>
  <si>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</si>
  <si>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</si>
  <si>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</si>
  <si>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</si>
  <si>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</si>
  <si>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</si>
  <si>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</si>
  <si>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</si>
  <si>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</si>
  <si>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</si>
  <si>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</si>
  <si>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</si>
  <si>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</si>
  <si>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</si>
  <si>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</si>
  <si>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</si>
  <si>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</si>
  <si>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</si>
  <si>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</si>
  <si>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</si>
  <si>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</si>
  <si>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</si>
  <si>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</si>
  <si>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</si>
  <si>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</si>
  <si>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</si>
  <si>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</si>
  <si>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</si>
  <si>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</si>
  <si>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</si>
  <si>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</si>
  <si>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</si>
  <si>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</si>
  <si>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</si>
  <si>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</si>
  <si>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</si>
  <si>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</si>
  <si>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</si>
  <si>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</si>
  <si>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</si>
  <si>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</si>
  <si>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</si>
  <si>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</si>
  <si>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</si>
  <si>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</si>
  <si>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</si>
  <si>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</si>
  <si>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</si>
  <si>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</si>
  <si>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</si>
  <si>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</si>
  <si>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</si>
  <si>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</si>
  <si>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</si>
  <si>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</si>
  <si>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</si>
  <si>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</si>
  <si>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</si>
  <si>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</si>
  <si>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</si>
  <si>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</si>
  <si>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</si>
  <si>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</si>
  <si>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</si>
  <si>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</si>
  <si>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</si>
  <si>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</si>
  <si>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</si>
  <si>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</si>
  <si>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</si>
  <si>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</si>
  <si>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</si>
  <si>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</si>
  <si>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</si>
  <si>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</si>
  <si>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</si>
  <si>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</si>
  <si>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</si>
  <si>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</si>
  <si>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</si>
  <si>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</si>
  <si>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</si>
  <si>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</si>
  <si>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</si>
  <si>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</si>
  <si>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</si>
  <si>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</si>
  <si>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</si>
  <si>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</si>
  <si>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</si>
  <si>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</si>
  <si>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</si>
  <si>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</si>
  <si>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</si>
  <si>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</si>
  <si>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</si>
  <si>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</si>
  <si>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</si>
  <si>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</si>
  <si>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</si>
  <si>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</si>
  <si>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</si>
  <si>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</si>
  <si>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</si>
  <si>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</si>
  <si>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</si>
  <si>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</si>
  <si>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</si>
  <si>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</si>
  <si>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</si>
  <si>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</si>
  <si>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</si>
  <si>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</si>
  <si>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</si>
  <si>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</si>
  <si>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</si>
  <si>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</si>
  <si>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</si>
  <si>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</si>
  <si>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</si>
  <si>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</si>
  <si>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</si>
  <si>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</si>
  <si>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</si>
  <si>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</si>
  <si>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</si>
  <si>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</si>
  <si>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</si>
  <si>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</si>
  <si>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</si>
  <si>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</si>
  <si>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</si>
  <si>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</si>
  <si>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</si>
  <si>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</si>
  <si>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</si>
  <si>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</si>
  <si>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</si>
  <si>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</si>
  <si>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</si>
  <si>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</si>
  <si>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</si>
  <si>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</si>
  <si>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</si>
  <si>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</si>
  <si>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</si>
  <si>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</si>
  <si>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</si>
  <si>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</si>
  <si>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</si>
  <si>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</si>
  <si>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</si>
  <si>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</si>
  <si>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</si>
  <si>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</si>
  <si>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</si>
  <si>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</si>
  <si>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</si>
  <si>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</si>
  <si>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</si>
  <si>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</si>
  <si>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</si>
  <si>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</si>
  <si>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</si>
  <si>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</si>
  <si>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</si>
  <si>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</si>
  <si>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</si>
  <si>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</si>
  <si>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</si>
  <si>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</si>
  <si>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</si>
  <si>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</si>
  <si>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</si>
  <si>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</si>
  <si>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</si>
  <si>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</si>
  <si>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</si>
  <si>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</si>
  <si>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</si>
  <si>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</si>
  <si>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</si>
  <si>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</si>
  <si>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</si>
  <si>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</si>
  <si>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</si>
  <si>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</si>
  <si>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</si>
  <si>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</si>
  <si>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</si>
  <si>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</si>
  <si>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</si>
  <si>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</si>
  <si>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</si>
  <si>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</si>
  <si>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</si>
  <si>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</si>
  <si>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</si>
  <si>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</si>
  <si>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</si>
  <si>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</si>
  <si>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</si>
  <si>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</si>
  <si>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</si>
  <si>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</si>
  <si>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</si>
  <si>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</si>
  <si>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</si>
  <si>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</si>
  <si>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</si>
  <si>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</si>
  <si>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</si>
  <si>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</si>
  <si>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</si>
  <si>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</si>
  <si>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</si>
  <si>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</si>
  <si>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</si>
  <si>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</si>
  <si>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</si>
  <si>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</si>
  <si>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</si>
  <si>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</si>
  <si>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</si>
  <si>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</si>
  <si>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</si>
  <si>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</si>
  <si>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</si>
  <si>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</si>
  <si>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</si>
  <si>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</si>
  <si>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</si>
  <si>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</si>
  <si>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</si>
  <si>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</si>
  <si>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</si>
  <si>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</si>
  <si>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</si>
  <si>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</si>
  <si>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</si>
  <si>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</si>
  <si>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</si>
  <si>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</si>
  <si>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</si>
  <si>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</si>
  <si>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</si>
  <si>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</si>
  <si>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</si>
  <si>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</si>
  <si>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</si>
  <si>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</si>
  <si>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</si>
  <si>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</si>
  <si>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</si>
  <si>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</si>
  <si>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</si>
  <si>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</si>
  <si>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</si>
  <si>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</si>
  <si>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</si>
  <si>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</si>
  <si>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</si>
  <si>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</si>
  <si>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</si>
  <si>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</si>
  <si>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</si>
  <si>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</si>
  <si>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</si>
  <si>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</si>
  <si>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</si>
  <si>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</si>
  <si>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</si>
  <si>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</si>
  <si>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</si>
  <si>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</si>
  <si>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</si>
  <si>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</si>
  <si>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</si>
  <si>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</si>
  <si>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</si>
  <si>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</si>
  <si>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</si>
  <si>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</si>
  <si>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</si>
  <si>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</si>
  <si>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</si>
  <si>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</si>
  <si>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</si>
  <si>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</si>
  <si>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</si>
  <si>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</si>
  <si>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</si>
  <si>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</si>
  <si>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</si>
  <si>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</si>
  <si>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</si>
  <si>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</si>
  <si>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</si>
  <si>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</si>
  <si>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</si>
  <si>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</si>
  <si>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</si>
  <si>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</si>
  <si>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</si>
  <si>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</si>
  <si>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</si>
  <si>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</si>
  <si>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</si>
  <si>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</si>
  <si>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</si>
  <si>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</si>
  <si>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</si>
  <si>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</si>
  <si>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</si>
  <si>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</si>
  <si>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</si>
  <si>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</si>
  <si>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</si>
  <si>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</si>
  <si>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</si>
  <si>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</si>
  <si>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</si>
  <si>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</si>
  <si>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</si>
  <si>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</si>
  <si>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</si>
  <si>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</si>
  <si>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</si>
  <si>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</si>
  <si>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</si>
  <si>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</si>
  <si>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</si>
  <si>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</si>
  <si>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</si>
  <si>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</si>
  <si>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</si>
  <si>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</si>
  <si>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</si>
  <si>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</si>
  <si>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</si>
  <si>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</si>
  <si>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</si>
  <si>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</si>
  <si>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</si>
  <si>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</si>
  <si>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</si>
  <si>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</si>
  <si>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</si>
  <si>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</si>
  <si>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</si>
  <si>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</si>
  <si>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</si>
  <si>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</si>
  <si>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</si>
  <si>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</si>
  <si>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</si>
  <si>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</si>
  <si>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</si>
  <si>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</si>
  <si>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</si>
  <si>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</si>
  <si>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</si>
  <si>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</si>
  <si>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</si>
  <si>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</si>
  <si>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</si>
  <si>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</si>
  <si>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</si>
  <si>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</si>
  <si>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</si>
  <si>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</si>
  <si>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</si>
  <si>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</si>
  <si>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</si>
  <si>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</si>
  <si>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</si>
  <si>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</si>
  <si>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</si>
  <si>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</si>
  <si>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</si>
  <si>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</si>
  <si>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</si>
  <si>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</si>
  <si>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</si>
  <si>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</si>
  <si>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</si>
  <si>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</si>
  <si>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</si>
  <si>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</si>
  <si>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</si>
  <si>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</si>
  <si>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</si>
  <si>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</si>
  <si>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</si>
  <si>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</si>
  <si>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</si>
  <si>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</si>
  <si>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</si>
  <si>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</si>
  <si>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</si>
  <si>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</si>
  <si>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</si>
  <si>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</si>
  <si>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</si>
  <si>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</si>
  <si>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</si>
  <si>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</si>
  <si>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</si>
  <si>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</si>
  <si>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</si>
  <si>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</si>
  <si>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</si>
  <si>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</si>
  <si>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</si>
  <si>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</si>
  <si>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</si>
  <si>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</si>
  <si>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</si>
  <si>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</si>
  <si>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</si>
  <si>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</si>
  <si>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</si>
  <si>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</si>
  <si>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</si>
  <si>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</si>
  <si>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</si>
  <si>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</si>
  <si>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</si>
  <si>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</si>
  <si>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</si>
  <si>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</si>
  <si>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</si>
  <si>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</si>
  <si>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</si>
  <si>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</si>
  <si>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</si>
  <si>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</si>
  <si>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</si>
  <si>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</si>
  <si>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</si>
  <si>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</si>
  <si>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</si>
  <si>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</si>
  <si>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</si>
  <si>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</si>
  <si>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</si>
  <si>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</si>
  <si>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</si>
  <si>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</si>
  <si>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</si>
  <si>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</si>
  <si>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</si>
  <si>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</si>
  <si>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</si>
  <si>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</si>
  <si>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</si>
  <si>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</si>
  <si>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</si>
  <si>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</si>
  <si>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</si>
  <si>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</si>
  <si>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</si>
  <si>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</si>
  <si>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</si>
  <si>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</si>
  <si>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</si>
  <si>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</si>
  <si>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</si>
  <si>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</si>
  <si>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</si>
  <si>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</si>
  <si>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</si>
  <si>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</si>
  <si>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</si>
  <si>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</si>
  <si>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</si>
  <si>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</si>
  <si>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</si>
  <si>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</si>
  <si>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</si>
  <si>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</si>
  <si>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</si>
  <si>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</si>
  <si>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</si>
  <si>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</si>
  <si>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</si>
  <si>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</si>
  <si>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</si>
  <si>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</si>
  <si>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</si>
  <si>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</si>
  <si>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</si>
  <si>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</si>
  <si>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</si>
  <si>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</si>
  <si>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</si>
  <si>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</si>
  <si>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</si>
  <si>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</si>
  <si>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</si>
  <si>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</si>
  <si>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</si>
  <si>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</si>
  <si>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</si>
  <si>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</si>
  <si>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</si>
  <si>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</si>
  <si>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</si>
  <si>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</si>
  <si>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</si>
  <si>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</si>
  <si>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</si>
  <si>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</si>
  <si>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</si>
  <si>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</si>
  <si>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</si>
  <si>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</si>
  <si>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</si>
  <si>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</si>
  <si>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</si>
  <si>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</si>
  <si>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</si>
  <si>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</si>
  <si>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</si>
  <si>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</si>
  <si>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</si>
  <si>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</si>
  <si>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</si>
  <si>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</si>
  <si>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</si>
  <si>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</si>
  <si>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</si>
  <si>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</si>
  <si>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</si>
  <si>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</si>
  <si>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</si>
  <si>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</si>
  <si>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</si>
  <si>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</si>
  <si>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</si>
  <si>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</si>
  <si>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</si>
  <si>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</si>
  <si>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</si>
  <si>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</si>
  <si>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</si>
  <si>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</si>
  <si>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</si>
  <si>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</si>
  <si>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</si>
  <si>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</si>
  <si>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</si>
  <si>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</si>
  <si>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</si>
  <si>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</si>
  <si>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</si>
  <si>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</si>
  <si>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</si>
  <si>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</si>
  <si>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</si>
  <si>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</si>
  <si>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</si>
  <si>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</si>
  <si>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</si>
  <si>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</si>
  <si>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</si>
  <si>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</si>
  <si>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</si>
  <si>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</si>
  <si>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</si>
  <si>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</si>
  <si>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</si>
  <si>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</si>
  <si>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</si>
  <si>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</si>
  <si>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</si>
  <si>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</si>
  <si>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</si>
  <si>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</si>
  <si>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</si>
  <si>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</si>
  <si>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</si>
  <si>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</si>
  <si>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</si>
  <si>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</si>
  <si>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</si>
  <si>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</si>
  <si>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</si>
  <si>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</si>
  <si>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</si>
  <si>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</si>
  <si>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</si>
  <si>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</si>
  <si>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</si>
  <si>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</si>
  <si>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</si>
  <si>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</si>
  <si>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</si>
  <si>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</si>
  <si>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</si>
  <si>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</si>
  <si>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</si>
  <si>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</si>
  <si>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</si>
  <si>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</si>
  <si>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</si>
  <si>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</si>
  <si>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</si>
  <si>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</si>
  <si>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</si>
  <si>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</si>
  <si>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</si>
  <si>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</si>
  <si>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</si>
  <si>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</si>
  <si>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</si>
  <si>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</si>
  <si>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</si>
  <si>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</si>
  <si>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</si>
  <si>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</si>
  <si>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</si>
  <si>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</si>
  <si>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</si>
  <si>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</si>
  <si>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</si>
  <si>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</si>
  <si>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</si>
  <si>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</si>
  <si>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</si>
  <si>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</si>
  <si>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</si>
  <si>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</si>
  <si>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</si>
  <si>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</si>
  <si>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</si>
  <si>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</si>
  <si>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</si>
  <si>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</si>
  <si>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</si>
  <si>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</si>
  <si>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</si>
  <si>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</si>
  <si>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</si>
  <si>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</si>
  <si>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</si>
  <si>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</si>
  <si>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</si>
  <si>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</si>
  <si>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</si>
  <si>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</si>
  <si>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</si>
  <si>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</si>
  <si>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</si>
  <si>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</si>
  <si>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</si>
  <si>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</si>
  <si>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</si>
  <si>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</si>
  <si>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</si>
  <si>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</si>
  <si>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</si>
  <si>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</si>
  <si>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</si>
  <si>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</si>
  <si>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</si>
  <si>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</si>
  <si>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</si>
  <si>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</si>
  <si>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</si>
  <si>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</si>
  <si>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</si>
  <si>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</si>
  <si>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</si>
  <si>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</si>
  <si>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</si>
  <si>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</si>
  <si>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</si>
  <si>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</si>
  <si>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</si>
  <si>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</si>
  <si>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</si>
  <si>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</si>
  <si>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</si>
  <si>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</si>
  <si>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</si>
  <si>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</si>
  <si>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</si>
  <si>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</si>
  <si>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</si>
  <si>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</si>
  <si>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</si>
  <si>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</si>
  <si>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</si>
  <si>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</si>
  <si>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</si>
  <si>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</si>
  <si>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</si>
  <si>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</si>
  <si>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</si>
  <si>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</si>
  <si>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</si>
  <si>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</si>
  <si>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</si>
  <si>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</si>
  <si>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</si>
  <si>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</si>
  <si>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</si>
  <si>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</si>
  <si>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</si>
  <si>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</si>
  <si>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</si>
  <si>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</si>
  <si>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</si>
  <si>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</si>
  <si>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</si>
  <si>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</si>
  <si>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</si>
  <si>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</si>
  <si>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</si>
  <si>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</si>
  <si>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</si>
  <si>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</si>
  <si>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</si>
  <si>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</si>
  <si>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</si>
  <si>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</si>
  <si>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</si>
  <si>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</si>
  <si>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</si>
  <si>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</si>
  <si>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</si>
  <si>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</si>
  <si>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</si>
  <si>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</si>
  <si>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</si>
  <si>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</si>
  <si>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</si>
  <si>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</si>
  <si>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</si>
  <si>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</si>
  <si>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</si>
  <si>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</si>
  <si>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</si>
  <si>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</si>
  <si>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</si>
  <si>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</si>
  <si>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</si>
  <si>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</si>
  <si>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</si>
  <si>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</si>
  <si>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</si>
  <si>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</si>
  <si>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</si>
  <si>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</si>
  <si>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</si>
  <si>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</si>
  <si>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</si>
  <si>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</si>
  <si>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</si>
  <si>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</si>
  <si>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</si>
  <si>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</si>
  <si>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</si>
  <si>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</si>
  <si>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</si>
  <si>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</si>
  <si>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</si>
  <si>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</si>
  <si>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</si>
  <si>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</si>
  <si>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</si>
  <si>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</si>
  <si>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</si>
  <si>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</si>
  <si>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</si>
  <si>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</si>
  <si>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</si>
  <si>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</si>
  <si>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</si>
  <si>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</si>
  <si>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</si>
  <si>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</si>
  <si>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</si>
  <si>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</si>
  <si>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</si>
  <si>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</si>
  <si>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</si>
  <si>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</si>
  <si>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</si>
  <si>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</si>
  <si>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</si>
  <si>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</si>
  <si>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</si>
  <si>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</si>
  <si>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</si>
  <si>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</si>
  <si>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</si>
  <si>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</si>
  <si>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</si>
  <si>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</si>
  <si>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</si>
  <si>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</si>
  <si>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</si>
  <si>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</si>
  <si>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</si>
  <si>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</si>
  <si>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</si>
  <si>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</si>
  <si>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</si>
  <si>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</si>
  <si>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</si>
  <si>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</si>
  <si>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</si>
  <si>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</si>
  <si>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</si>
  <si>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</si>
  <si>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</si>
  <si>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</si>
  <si>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</si>
  <si>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</si>
  <si>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</si>
  <si>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</si>
  <si>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</si>
  <si>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</si>
  <si>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</si>
  <si>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</si>
  <si>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</si>
  <si>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</si>
  <si>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</si>
  <si>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</si>
  <si>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</si>
  <si>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</si>
  <si>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</si>
  <si>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</si>
  <si>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</si>
  <si>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</si>
  <si>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</si>
  <si>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</si>
  <si>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</si>
  <si>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</si>
  <si>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</si>
  <si>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</si>
  <si>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</si>
  <si>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</si>
  <si>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</si>
  <si>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</si>
  <si>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</si>
  <si>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</si>
  <si>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</si>
  <si>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</si>
  <si>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</si>
  <si>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</si>
  <si>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</si>
  <si>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</si>
  <si>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</si>
  <si>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</si>
  <si>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</si>
  <si>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</si>
  <si>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</si>
  <si>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</si>
  <si>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</si>
  <si>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</si>
  <si>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</si>
  <si>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</si>
  <si>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</si>
  <si>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</si>
  <si>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</si>
  <si>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</si>
  <si>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</si>
  <si>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</si>
  <si>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</si>
  <si>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</si>
  <si>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</si>
  <si>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</si>
  <si>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</si>
  <si>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</si>
  <si>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</si>
  <si>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</si>
  <si>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</si>
  <si>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</si>
  <si>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</si>
  <si>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</si>
  <si>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</si>
  <si>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</si>
  <si>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</si>
  <si>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</si>
  <si>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</si>
  <si>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</si>
  <si>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</si>
  <si>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</si>
  <si>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</si>
  <si>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</si>
  <si>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</si>
  <si>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</si>
  <si>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</si>
  <si>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</si>
  <si>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</si>
  <si>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</si>
  <si>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</si>
  <si>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</si>
  <si>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</si>
  <si>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</si>
  <si>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</si>
  <si>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</si>
  <si>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</si>
  <si>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</si>
  <si>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</si>
  <si>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</si>
  <si>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</si>
  <si>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</si>
  <si>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</si>
  <si>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</si>
  <si>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</si>
  <si>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</si>
  <si>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</si>
  <si>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</si>
  <si>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</si>
  <si>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</si>
  <si>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</si>
  <si>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</si>
  <si>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</si>
  <si>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</si>
  <si>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</si>
  <si>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</si>
  <si>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</si>
  <si>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</si>
  <si>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</si>
  <si>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</si>
  <si>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</si>
  <si>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</si>
  <si>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</si>
  <si>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</si>
  <si>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</si>
  <si>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</si>
  <si>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</si>
  <si>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</si>
  <si>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</si>
  <si>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</si>
  <si>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</si>
  <si>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</si>
  <si>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</si>
  <si>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</si>
  <si>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</si>
  <si>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</si>
  <si>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</si>
  <si>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</si>
  <si>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</si>
  <si>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</si>
  <si>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</si>
  <si>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</si>
  <si>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</si>
  <si>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</si>
  <si>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</si>
  <si>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</si>
  <si>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</si>
  <si>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</si>
  <si>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</si>
  <si>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</si>
  <si>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</si>
  <si>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</si>
  <si>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</si>
  <si>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</si>
  <si>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</si>
  <si>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</si>
  <si>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</si>
  <si>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</si>
  <si>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</si>
  <si>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</si>
  <si>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</si>
  <si>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</si>
  <si>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</si>
  <si>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</si>
  <si>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</si>
  <si>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</si>
  <si>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</si>
  <si>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</si>
  <si>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</si>
  <si>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</si>
  <si>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</si>
  <si>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</si>
  <si>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</si>
  <si>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</si>
  <si>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</si>
  <si>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</si>
  <si>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</si>
  <si>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</si>
  <si>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</si>
  <si>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</si>
  <si>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</si>
  <si>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</si>
  <si>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</si>
  <si>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</si>
  <si>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</si>
  <si>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</si>
  <si>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</si>
  <si>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</si>
  <si>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</si>
  <si>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</si>
  <si>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</si>
  <si>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</si>
  <si>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</si>
  <si>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</si>
  <si>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</si>
  <si>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</si>
  <si>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</si>
  <si>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</si>
  <si>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</si>
  <si>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</si>
  <si>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</si>
  <si>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</si>
  <si>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</si>
  <si>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</si>
  <si>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</si>
  <si>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</si>
  <si>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</si>
  <si>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</si>
  <si>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</si>
  <si>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</si>
  <si>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</si>
  <si>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</si>
  <si>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</si>
  <si>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</si>
  <si>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</si>
  <si>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</si>
  <si>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</si>
  <si>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</si>
  <si>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</si>
  <si>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</si>
  <si>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</si>
  <si>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</si>
  <si>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</si>
  <si>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</si>
  <si>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</si>
  <si>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</si>
  <si>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</si>
  <si>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</si>
  <si>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</si>
  <si>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</si>
  <si>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</si>
  <si>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</si>
  <si>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</si>
  <si>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</si>
  <si>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</si>
  <si>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</si>
  <si>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</si>
  <si>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</si>
  <si>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</si>
  <si>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</si>
  <si>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</si>
  <si>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</si>
  <si>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</si>
  <si>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</si>
  <si>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</si>
  <si>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</si>
  <si>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</si>
  <si>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</si>
  <si>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</si>
  <si>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</si>
  <si>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</si>
  <si>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</si>
  <si>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</si>
  <si>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</si>
  <si>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</si>
  <si>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</si>
  <si>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</si>
  <si>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</si>
  <si>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</si>
  <si>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</si>
  <si>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</si>
  <si>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</si>
  <si>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</si>
  <si>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</si>
  <si>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</si>
  <si>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</si>
  <si>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</si>
  <si>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</si>
  <si>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</si>
  <si>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</si>
  <si>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</si>
  <si>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</si>
  <si>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</si>
  <si>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</si>
  <si>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</si>
  <si>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</si>
  <si>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</si>
  <si>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</si>
  <si>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</si>
  <si>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</si>
  <si>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</si>
  <si>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</si>
  <si>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</si>
  <si>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</si>
  <si>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</si>
  <si>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</si>
  <si>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</si>
  <si>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</si>
  <si>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</si>
  <si>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</si>
  <si>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</si>
  <si>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</si>
  <si>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</si>
  <si>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</si>
  <si>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</si>
  <si>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</si>
  <si>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</si>
  <si>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</si>
  <si>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</si>
  <si>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</si>
  <si>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</si>
  <si>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</si>
  <si>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</si>
  <si>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</si>
  <si>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</si>
  <si>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</si>
  <si>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</si>
  <si>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</si>
  <si>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</si>
  <si>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</si>
  <si>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</si>
  <si>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</si>
  <si>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</si>
  <si>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</si>
  <si>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</si>
  <si>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</si>
  <si>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</si>
  <si>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</si>
  <si>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</si>
  <si>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</si>
  <si>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20-07-2017</t>
  </si>
  <si>
    <t>Cut-off Date: 30-06-2017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</si>
</sst>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3">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41" builtinId="9" hidden="1"/>
    <cellStyle name="Followed Hyperlink" xfId="40" builtinId="9" hidden="1"/>
    <cellStyle name="Followed Hyperlink" xfId="39" builtinId="9" hidden="1"/>
    <cellStyle name="Followed Hyperlink" xfId="38" builtinId="9" hidden="1"/>
    <cellStyle name="Followed Hyperlink" xfId="37" builtinId="9" hidden="1"/>
    <cellStyle name="Followed Hyperlink" xfId="36" builtinId="9" hidden="1"/>
    <cellStyle name="Followed Hyperlink" xfId="35" builtinId="9" hidden="1"/>
    <cellStyle name="Followed Hyperlink" xfId="34" builtinId="9" hidden="1"/>
    <cellStyle name="Followed Hyperlink" xfId="43" builtinId="9" hidden="1"/>
    <cellStyle name="Followed Hyperlink" xfId="33" builtinId="9" hidden="1"/>
    <cellStyle name="Followed Hyperlink" xfId="32"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6" t="s">
        <v>222</v>
      </c>
      <c r="E24" s="167" t="s">
        <v>47</v>
      </c>
      <c r="F24" s="167"/>
      <c r="G24" s="167"/>
      <c r="H24" s="167"/>
      <c r="I24" s="26"/>
      <c r="J24" s="27"/>
    </row>
    <row r="25" spans="1:18" x14ac:dyDescent="0.25">
      <c r="B25" s="25"/>
      <c r="C25" s="26"/>
      <c r="D25" s="26"/>
      <c r="E25" s="34"/>
      <c r="F25" s="34"/>
      <c r="G25" s="34"/>
      <c r="H25" s="26"/>
      <c r="I25" s="26"/>
      <c r="J25" s="27"/>
    </row>
    <row r="26" spans="1:18" x14ac:dyDescent="0.25">
      <c r="B26" s="25"/>
      <c r="C26" s="26"/>
      <c r="D26" s="166" t="s">
        <v>258</v>
      </c>
      <c r="E26" s="167"/>
      <c r="F26" s="167"/>
      <c r="G26" s="167"/>
      <c r="H26" s="167"/>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6" t="s">
        <v>259</v>
      </c>
      <c r="E28" s="167" t="s">
        <v>47</v>
      </c>
      <c r="F28" s="167"/>
      <c r="G28" s="167"/>
      <c r="H28" s="167"/>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6" t="s">
        <v>272</v>
      </c>
      <c r="E30" s="167" t="s">
        <v>47</v>
      </c>
      <c r="F30" s="167"/>
      <c r="G30" s="167"/>
      <c r="H30" s="167"/>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6" t="s">
        <v>260</v>
      </c>
      <c r="E32" s="167" t="s">
        <v>47</v>
      </c>
      <c r="F32" s="167"/>
      <c r="G32" s="167"/>
      <c r="H32" s="167"/>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6" t="s">
        <v>422</v>
      </c>
      <c r="E34" s="167" t="s">
        <v>47</v>
      </c>
      <c r="F34" s="167"/>
      <c r="G34" s="167"/>
      <c r="H34" s="167"/>
      <c r="I34" s="26"/>
      <c r="J34" s="27"/>
    </row>
    <row r="35" spans="2:10" x14ac:dyDescent="0.25">
      <c r="B35" s="25"/>
      <c r="C35" s="26"/>
      <c r="D35" s="26"/>
      <c r="E35" s="26"/>
      <c r="F35" s="26"/>
      <c r="G35" s="26"/>
      <c r="H35" s="26"/>
      <c r="I35" s="26"/>
      <c r="J35" s="27"/>
    </row>
    <row r="36" spans="2:10" x14ac:dyDescent="0.25">
      <c r="B36" s="25"/>
      <c r="C36" s="26"/>
      <c r="D36" s="168" t="s">
        <v>1514</v>
      </c>
      <c r="E36" s="169"/>
      <c r="F36" s="169"/>
      <c r="G36" s="169"/>
      <c r="H36" s="169"/>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3" t="s">
        <v>1556</v>
      </c>
      <c r="E16" s="4"/>
      <c r="F16" s="4"/>
      <c r="H16" s="66"/>
      <c r="L16" s="66"/>
      <c r="M16" s="66"/>
    </row>
    <row r="17" spans="1:13" x14ac:dyDescent="0.25">
      <c r="A17" s="103" t="s">
        <v>426</v>
      </c>
      <c r="B17" s="56" t="s">
        <v>224</v>
      </c>
      <c r="C17" s="165">
        <v>42916</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30380.546556999998</v>
      </c>
      <c r="D38" s="126"/>
      <c r="F38" s="68"/>
      <c r="H38" s="66"/>
      <c r="L38" s="66"/>
      <c r="M38" s="66"/>
    </row>
    <row r="39" spans="1:13" x14ac:dyDescent="0.25">
      <c r="A39" s="103" t="s">
        <v>445</v>
      </c>
      <c r="B39" s="68" t="s">
        <v>129</v>
      </c>
      <c r="C39" s="126">
        <v>22698.917100819999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0.33841391741558002</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30380.546556999998</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30380.546556999998</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17.498017390000001</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26.553457999999999</v>
      </c>
      <c r="D70" s="126" t="s">
        <v>181</v>
      </c>
      <c r="E70" s="9"/>
      <c r="F70" s="138">
        <f t="shared" ref="F70:F76" si="1">IF($C$77=0,"",IF(C70="[for completion]","",C70/$C$77))</f>
        <v>8.7402831779390187E-4</v>
      </c>
      <c r="G70" s="136" t="str">
        <f t="shared" ref="G70:G76" si="2">IF($D$77=0,"",IF(D70="[Mark as ND1 if not relevant]","",D70/$D$77))</f>
        <v/>
      </c>
      <c r="H70" s="66"/>
      <c r="L70" s="66"/>
      <c r="M70" s="66"/>
    </row>
    <row r="71" spans="1:13" x14ac:dyDescent="0.25">
      <c r="A71" s="103" t="s">
        <v>471</v>
      </c>
      <c r="B71" s="9" t="s">
        <v>5</v>
      </c>
      <c r="C71" s="126">
        <v>67.742590000000007</v>
      </c>
      <c r="D71" s="126" t="s">
        <v>181</v>
      </c>
      <c r="E71" s="9"/>
      <c r="F71" s="138">
        <f t="shared" si="1"/>
        <v>2.2298015565694685E-3</v>
      </c>
      <c r="G71" s="136" t="str">
        <f t="shared" si="2"/>
        <v/>
      </c>
      <c r="H71" s="66"/>
      <c r="L71" s="66"/>
      <c r="M71" s="66"/>
    </row>
    <row r="72" spans="1:13" x14ac:dyDescent="0.25">
      <c r="A72" s="103" t="s">
        <v>472</v>
      </c>
      <c r="B72" s="9" t="s">
        <v>6</v>
      </c>
      <c r="C72" s="126">
        <v>80.480753000000007</v>
      </c>
      <c r="D72" s="126" t="s">
        <v>181</v>
      </c>
      <c r="E72" s="9"/>
      <c r="F72" s="138">
        <f t="shared" si="1"/>
        <v>2.6490883846230699E-3</v>
      </c>
      <c r="G72" s="136" t="str">
        <f t="shared" si="2"/>
        <v/>
      </c>
      <c r="H72" s="66"/>
      <c r="L72" s="66"/>
      <c r="M72" s="66"/>
    </row>
    <row r="73" spans="1:13" x14ac:dyDescent="0.25">
      <c r="A73" s="103" t="s">
        <v>473</v>
      </c>
      <c r="B73" s="9" t="s">
        <v>7</v>
      </c>
      <c r="C73" s="126">
        <v>71.482325000000003</v>
      </c>
      <c r="D73" s="126" t="s">
        <v>181</v>
      </c>
      <c r="E73" s="9"/>
      <c r="F73" s="138">
        <f t="shared" si="1"/>
        <v>2.3528979265806729E-3</v>
      </c>
      <c r="G73" s="136" t="str">
        <f t="shared" si="2"/>
        <v/>
      </c>
      <c r="H73" s="66"/>
      <c r="L73" s="66"/>
      <c r="M73" s="66"/>
    </row>
    <row r="74" spans="1:13" x14ac:dyDescent="0.25">
      <c r="A74" s="103" t="s">
        <v>474</v>
      </c>
      <c r="B74" s="9" t="s">
        <v>8</v>
      </c>
      <c r="C74" s="126">
        <v>97.354590999999999</v>
      </c>
      <c r="D74" s="126" t="s">
        <v>181</v>
      </c>
      <c r="E74" s="9"/>
      <c r="F74" s="138">
        <f t="shared" si="1"/>
        <v>3.204504264613797E-3</v>
      </c>
      <c r="G74" s="136" t="str">
        <f t="shared" si="2"/>
        <v/>
      </c>
      <c r="H74" s="66"/>
      <c r="L74" s="66"/>
      <c r="M74" s="66"/>
    </row>
    <row r="75" spans="1:13" x14ac:dyDescent="0.25">
      <c r="A75" s="103" t="s">
        <v>475</v>
      </c>
      <c r="B75" s="9" t="s">
        <v>9</v>
      </c>
      <c r="C75" s="126">
        <v>1352.7058870000001</v>
      </c>
      <c r="D75" s="126" t="s">
        <v>181</v>
      </c>
      <c r="E75" s="9"/>
      <c r="F75" s="138">
        <f t="shared" si="1"/>
        <v>4.4525396687863331E-2</v>
      </c>
      <c r="G75" s="136" t="str">
        <f t="shared" si="2"/>
        <v/>
      </c>
      <c r="H75" s="66"/>
      <c r="L75" s="66"/>
      <c r="M75" s="66"/>
    </row>
    <row r="76" spans="1:13" x14ac:dyDescent="0.25">
      <c r="A76" s="103" t="s">
        <v>476</v>
      </c>
      <c r="B76" s="9" t="s">
        <v>10</v>
      </c>
      <c r="C76" s="126">
        <v>28684.226952000001</v>
      </c>
      <c r="D76" s="126" t="s">
        <v>181</v>
      </c>
      <c r="E76" s="9"/>
      <c r="F76" s="138">
        <f t="shared" si="1"/>
        <v>0.94416428286195575</v>
      </c>
      <c r="G76" s="136" t="str">
        <f t="shared" si="2"/>
        <v/>
      </c>
      <c r="H76" s="66"/>
      <c r="L76" s="66"/>
      <c r="M76" s="66"/>
    </row>
    <row r="77" spans="1:13" x14ac:dyDescent="0.25">
      <c r="A77" s="103" t="s">
        <v>477</v>
      </c>
      <c r="B77" s="10" t="s">
        <v>1</v>
      </c>
      <c r="C77" s="69">
        <f>SUM(C70:C76)</f>
        <v>30380.546556000001</v>
      </c>
      <c r="D77" s="69">
        <f>SUM(D70:D76)</f>
        <v>0</v>
      </c>
      <c r="E77" s="68"/>
      <c r="F77" s="138">
        <f>SUM(F70:F76)</f>
        <v>1</v>
      </c>
      <c r="G77" s="138">
        <f>SUM(G70:G76)</f>
        <v>0</v>
      </c>
      <c r="H77" s="66"/>
      <c r="L77" s="66"/>
      <c r="M77" s="66"/>
    </row>
    <row r="78" spans="1:13" hidden="1" outlineLevel="1" x14ac:dyDescent="0.25">
      <c r="A78" s="103" t="s">
        <v>478</v>
      </c>
      <c r="B78" s="83" t="s">
        <v>37</v>
      </c>
      <c r="C78" s="162">
        <v>0</v>
      </c>
      <c r="D78" s="127">
        <v>0</v>
      </c>
      <c r="E78" s="68"/>
      <c r="F78" s="136">
        <f>IF($C$77=0,"",IF(C78="[for completion]","",C78/$C$77))</f>
        <v>0</v>
      </c>
      <c r="G78" s="126"/>
      <c r="H78" s="66"/>
      <c r="L78" s="66"/>
      <c r="M78" s="66"/>
    </row>
    <row r="79" spans="1:13" hidden="1" outlineLevel="1" x14ac:dyDescent="0.25">
      <c r="A79" s="103" t="s">
        <v>479</v>
      </c>
      <c r="B79" s="83" t="s">
        <v>38</v>
      </c>
      <c r="C79" s="162">
        <v>11.293048000000001</v>
      </c>
      <c r="D79" s="127" t="s">
        <v>181</v>
      </c>
      <c r="E79" s="68"/>
      <c r="F79" s="136">
        <f>IF($C$77=0,"",IF(C79="[for completion]","",C79/$C$77))</f>
        <v>3.7171971146679987E-4</v>
      </c>
      <c r="G79" s="126"/>
      <c r="H79" s="66"/>
      <c r="L79" s="66"/>
      <c r="M79" s="66"/>
    </row>
    <row r="80" spans="1:13" hidden="1" outlineLevel="1" x14ac:dyDescent="0.25">
      <c r="A80" s="103" t="s">
        <v>480</v>
      </c>
      <c r="B80" s="83" t="s">
        <v>39</v>
      </c>
      <c r="C80" s="162">
        <v>15.260408999999999</v>
      </c>
      <c r="D80" s="127" t="s">
        <v>181</v>
      </c>
      <c r="E80" s="68"/>
      <c r="F80" s="136">
        <f>IF($C$77=0,"",IF(C80="[for completion]","",C80/$C$77))</f>
        <v>5.0230857341130187E-4</v>
      </c>
      <c r="G80" s="126"/>
      <c r="H80" s="66"/>
      <c r="L80" s="66"/>
      <c r="M80" s="66"/>
    </row>
    <row r="81" spans="1:13" hidden="1" outlineLevel="1" x14ac:dyDescent="0.25">
      <c r="A81" s="103" t="s">
        <v>481</v>
      </c>
      <c r="B81" s="83" t="s">
        <v>41</v>
      </c>
      <c r="C81" s="162">
        <v>25.926814</v>
      </c>
      <c r="D81" s="127" t="s">
        <v>181</v>
      </c>
      <c r="E81" s="68"/>
      <c r="F81" s="136">
        <f>IF($C$77=0,"",IF(C81="[for completion]","",C81/$C$77))</f>
        <v>8.5340182910170813E-4</v>
      </c>
      <c r="G81" s="126"/>
      <c r="H81" s="66"/>
      <c r="L81" s="66"/>
      <c r="M81" s="66"/>
    </row>
    <row r="82" spans="1:13" hidden="1" outlineLevel="1" x14ac:dyDescent="0.25">
      <c r="A82" s="103" t="s">
        <v>482</v>
      </c>
      <c r="B82" s="83" t="s">
        <v>42</v>
      </c>
      <c r="C82" s="162">
        <v>41.815775000000002</v>
      </c>
      <c r="D82" s="127" t="s">
        <v>181</v>
      </c>
      <c r="E82" s="68"/>
      <c r="F82" s="136">
        <f>IF($C$77=0,"",IF(C82="[for completion]","",C82/$C$77))</f>
        <v>1.3763996945519599E-3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5.5468000000000002</v>
      </c>
      <c r="D89" s="127">
        <v>4.3E-3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1590.6776</v>
      </c>
      <c r="D93" s="126" t="s">
        <v>181</v>
      </c>
      <c r="E93" s="9"/>
      <c r="F93" s="136">
        <f t="shared" ref="F93:F99" si="3">IF($C$100=0,"",IF(C93="[for completion]","",C93/$C$100))</f>
        <v>7.0077246725371287E-2</v>
      </c>
      <c r="G93" s="136" t="str">
        <f t="shared" ref="G93:G99" si="4">IF($D$100=0,"",IF(D93="[for completion]","",D93/$D$100))</f>
        <v/>
      </c>
      <c r="H93" s="66"/>
      <c r="L93" s="66"/>
      <c r="M93" s="66"/>
    </row>
    <row r="94" spans="1:13" x14ac:dyDescent="0.25">
      <c r="A94" s="103" t="s">
        <v>491</v>
      </c>
      <c r="B94" s="9" t="s">
        <v>5</v>
      </c>
      <c r="C94" s="126">
        <v>3972.7402000000002</v>
      </c>
      <c r="D94" s="126" t="s">
        <v>181</v>
      </c>
      <c r="E94" s="9"/>
      <c r="F94" s="136">
        <f t="shared" si="3"/>
        <v>0.17501893229099402</v>
      </c>
      <c r="G94" s="136" t="str">
        <f t="shared" si="4"/>
        <v/>
      </c>
      <c r="H94" s="66"/>
      <c r="L94" s="66"/>
      <c r="M94" s="66"/>
    </row>
    <row r="95" spans="1:13" x14ac:dyDescent="0.25">
      <c r="A95" s="103" t="s">
        <v>492</v>
      </c>
      <c r="B95" s="9" t="s">
        <v>6</v>
      </c>
      <c r="C95" s="126">
        <v>1250</v>
      </c>
      <c r="D95" s="126" t="s">
        <v>181</v>
      </c>
      <c r="E95" s="9"/>
      <c r="F95" s="136">
        <f t="shared" si="3"/>
        <v>5.5068706824509324E-2</v>
      </c>
      <c r="G95" s="136" t="str">
        <f t="shared" si="4"/>
        <v/>
      </c>
      <c r="H95" s="66"/>
      <c r="L95" s="66"/>
      <c r="M95" s="66"/>
    </row>
    <row r="96" spans="1:13" x14ac:dyDescent="0.25">
      <c r="A96" s="103" t="s">
        <v>493</v>
      </c>
      <c r="B96" s="9" t="s">
        <v>7</v>
      </c>
      <c r="C96" s="126">
        <v>2750.1412999999998</v>
      </c>
      <c r="D96" s="126" t="s">
        <v>181</v>
      </c>
      <c r="E96" s="9"/>
      <c r="F96" s="136">
        <f t="shared" si="3"/>
        <v>0.12115737998053994</v>
      </c>
      <c r="G96" s="136" t="str">
        <f t="shared" si="4"/>
        <v/>
      </c>
      <c r="H96" s="66"/>
      <c r="L96" s="66"/>
      <c r="M96" s="66"/>
    </row>
    <row r="97" spans="1:14" x14ac:dyDescent="0.25">
      <c r="A97" s="103" t="s">
        <v>494</v>
      </c>
      <c r="B97" s="9" t="s">
        <v>8</v>
      </c>
      <c r="C97" s="126">
        <v>3710</v>
      </c>
      <c r="D97" s="126" t="s">
        <v>181</v>
      </c>
      <c r="E97" s="9"/>
      <c r="F97" s="136">
        <f t="shared" si="3"/>
        <v>0.16344392185514367</v>
      </c>
      <c r="G97" s="136" t="str">
        <f t="shared" si="4"/>
        <v/>
      </c>
      <c r="H97" s="66"/>
      <c r="L97" s="66"/>
      <c r="M97" s="66"/>
    </row>
    <row r="98" spans="1:14" x14ac:dyDescent="0.25">
      <c r="A98" s="103" t="s">
        <v>495</v>
      </c>
      <c r="B98" s="9" t="s">
        <v>9</v>
      </c>
      <c r="C98" s="126">
        <v>6327.7322000000004</v>
      </c>
      <c r="D98" s="126" t="s">
        <v>181</v>
      </c>
      <c r="E98" s="9"/>
      <c r="F98" s="136">
        <f t="shared" si="3"/>
        <v>0.27876802350864593</v>
      </c>
      <c r="G98" s="136" t="str">
        <f t="shared" si="4"/>
        <v/>
      </c>
      <c r="H98" s="66"/>
      <c r="L98" s="66"/>
      <c r="M98" s="66"/>
    </row>
    <row r="99" spans="1:14" x14ac:dyDescent="0.25">
      <c r="A99" s="103" t="s">
        <v>496</v>
      </c>
      <c r="B99" s="9" t="s">
        <v>10</v>
      </c>
      <c r="C99" s="126">
        <v>3097.6255999999998</v>
      </c>
      <c r="D99" s="126" t="s">
        <v>181</v>
      </c>
      <c r="E99" s="9"/>
      <c r="F99" s="136">
        <f t="shared" si="3"/>
        <v>0.13646578881479582</v>
      </c>
      <c r="G99" s="136" t="str">
        <f t="shared" si="4"/>
        <v/>
      </c>
      <c r="H99" s="66"/>
      <c r="L99" s="66"/>
      <c r="M99" s="66"/>
    </row>
    <row r="100" spans="1:14" x14ac:dyDescent="0.25">
      <c r="A100" s="103" t="s">
        <v>497</v>
      </c>
      <c r="B100" s="10" t="s">
        <v>1</v>
      </c>
      <c r="C100" s="69">
        <f>SUM(C93:C99)</f>
        <v>22698.9169</v>
      </c>
      <c r="D100" s="69">
        <f>SUM(D93:D99)</f>
        <v>0</v>
      </c>
      <c r="E100" s="68"/>
      <c r="F100" s="138">
        <f>SUM(F93:F99)</f>
        <v>1</v>
      </c>
      <c r="G100" s="136">
        <f>SUM(G93:G99)</f>
        <v>0</v>
      </c>
      <c r="H100" s="66"/>
      <c r="L100" s="66"/>
      <c r="M100" s="66"/>
    </row>
    <row r="101" spans="1:14" hidden="1" outlineLevel="1" x14ac:dyDescent="0.25">
      <c r="A101" s="103" t="s">
        <v>498</v>
      </c>
      <c r="B101" s="83" t="s">
        <v>37</v>
      </c>
      <c r="C101" s="162">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40.677599999999998</v>
      </c>
      <c r="D102" s="126" t="s">
        <v>181</v>
      </c>
      <c r="E102" s="68"/>
      <c r="F102" s="136">
        <f>IF($C$100=0,"",IF(C102="[for completion]","",C102/$C$100))</f>
        <v>1.7920502629797282E-3</v>
      </c>
      <c r="G102" s="60" t="str">
        <f>IFERROR(IF($D$100=0,"",IF(D102="[for completion]","",D102/$D$100)),"ND2")</f>
        <v/>
      </c>
      <c r="H102" s="66"/>
      <c r="L102" s="66"/>
      <c r="M102" s="66"/>
    </row>
    <row r="103" spans="1:14" hidden="1" outlineLevel="1" x14ac:dyDescent="0.25">
      <c r="A103" s="103" t="s">
        <v>500</v>
      </c>
      <c r="B103" s="83" t="s">
        <v>39</v>
      </c>
      <c r="C103" s="69">
        <v>1550</v>
      </c>
      <c r="D103" s="126" t="s">
        <v>181</v>
      </c>
      <c r="E103" s="68"/>
      <c r="F103" s="136">
        <f>IF($C$100=0,"",IF(C103="[for completion]","",C103/$C$100))</f>
        <v>6.8285196462391562E-2</v>
      </c>
      <c r="G103" s="60" t="str">
        <f>IFERROR(IF($D$100=0,"",IF(D103="[for completion]","",D103/$D$100)),"ND2")</f>
        <v/>
      </c>
      <c r="H103" s="66"/>
      <c r="L103" s="66"/>
      <c r="M103" s="66"/>
    </row>
    <row r="104" spans="1:14" hidden="1" outlineLevel="1" x14ac:dyDescent="0.25">
      <c r="A104" s="103" t="s">
        <v>501</v>
      </c>
      <c r="B104" s="83" t="s">
        <v>41</v>
      </c>
      <c r="C104" s="69">
        <v>2722.7402000000002</v>
      </c>
      <c r="D104" s="126" t="s">
        <v>181</v>
      </c>
      <c r="E104" s="68"/>
      <c r="F104" s="136">
        <f>IF($C$100=0,"",IF(C104="[for completion]","",C104/$C$100))</f>
        <v>0.11995022546648471</v>
      </c>
      <c r="G104" s="60" t="str">
        <f>IFERROR(IF($D$100=0,"",IF(D104="[for completion]","",D104/$D$100)),"ND2")</f>
        <v/>
      </c>
      <c r="H104" s="66"/>
      <c r="L104" s="66"/>
      <c r="M104" s="66"/>
    </row>
    <row r="105" spans="1:14" hidden="1" outlineLevel="1" x14ac:dyDescent="0.25">
      <c r="A105" s="103" t="s">
        <v>502</v>
      </c>
      <c r="B105" s="83" t="s">
        <v>42</v>
      </c>
      <c r="C105" s="69">
        <v>1250</v>
      </c>
      <c r="D105" s="126" t="s">
        <v>181</v>
      </c>
      <c r="E105" s="68"/>
      <c r="F105" s="136">
        <f>IF($C$100=0,"",IF(C105="[for completion]","",C105/$C$100))</f>
        <v>5.5068706824509324E-2</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5" t="s">
        <v>79</v>
      </c>
      <c r="D111" s="154" t="s">
        <v>80</v>
      </c>
      <c r="E111" s="58"/>
      <c r="F111" s="74" t="s">
        <v>81</v>
      </c>
      <c r="G111" s="74" t="s">
        <v>82</v>
      </c>
      <c r="H111" s="66"/>
      <c r="L111" s="66"/>
      <c r="M111" s="66"/>
    </row>
    <row r="112" spans="1:14" s="2" customFormat="1" x14ac:dyDescent="0.25">
      <c r="A112" s="103" t="s">
        <v>508</v>
      </c>
      <c r="B112" s="68" t="s">
        <v>52</v>
      </c>
      <c r="C112" s="126">
        <v>30421.22422421</v>
      </c>
      <c r="D112" s="126">
        <v>30421.22422421</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30421.22422421</v>
      </c>
      <c r="D127" s="126">
        <f>SUM(D112:D126)</f>
        <v>30421.22422421</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20571.100000000002</v>
      </c>
      <c r="D138" s="126">
        <v>20571.100000000002</v>
      </c>
      <c r="E138" s="60"/>
      <c r="F138" s="136">
        <f t="shared" ref="F138:F152" si="9">IF($C$153=0,"",IF(C138="[for completion]","",C138/$C$153))</f>
        <v>0.75941465071378211</v>
      </c>
      <c r="G138" s="136">
        <f t="shared" ref="G138:G152" si="10">IF($D$153=0,"",IF(D138="[for completion]","",D138/$D$153))</f>
        <v>0.90625909194834975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5.5817868362860443E-2</v>
      </c>
      <c r="G139" s="136">
        <f t="shared" si="10"/>
        <v>5.1502103482186298E-2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0.16612460822279893</v>
      </c>
      <c r="G141" s="136">
        <f t="shared" si="10"/>
        <v>2.5719719319513695E-2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1.8642872700558547E-2</v>
      </c>
      <c r="G142" s="136">
        <f t="shared" si="10"/>
        <v>1.6519085249950285E-2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27088.100000000002</v>
      </c>
      <c r="D153" s="126">
        <f>SUM(D138:D152)</f>
        <v>22698.917100820003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22658.917100819999</v>
      </c>
      <c r="D164" s="126">
        <v>22658.917100819999</v>
      </c>
      <c r="E164" s="11"/>
      <c r="F164" s="11">
        <f>IF($C$167=0,"",IF(C164="[for completion]","",C164/$C$167))</f>
        <v>0.99823780139720608</v>
      </c>
      <c r="G164" s="11">
        <f>IF($D$164=0,"",IF(D164="[for completion]","",D164/$D$167))</f>
        <v>0.99823780139720608</v>
      </c>
      <c r="H164" s="66"/>
      <c r="L164" s="66"/>
      <c r="M164" s="66"/>
    </row>
    <row r="165" spans="1:13" x14ac:dyDescent="0.25">
      <c r="A165" s="103" t="s">
        <v>559</v>
      </c>
      <c r="B165" s="66" t="s">
        <v>16</v>
      </c>
      <c r="C165" s="126">
        <v>40</v>
      </c>
      <c r="D165" s="126">
        <v>40</v>
      </c>
      <c r="E165" s="11"/>
      <c r="F165" s="11">
        <f>IF($C$167=0,"",IF(C165="[for completion]","",C165/$C$167))</f>
        <v>1.7621986027939191E-3</v>
      </c>
      <c r="G165" s="11">
        <f>IF($D$164=0,"",IF(D165="[for completion]","",D165/$D$167))</f>
        <v>1.7621986027939191E-3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22698.917100819999</v>
      </c>
      <c r="D167" s="134">
        <f>SUM(D164:D166)</f>
        <v>22698.917100819999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40.677624209999998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40.677624209999998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40.677624209999998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40.677624209999998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59">
        <v>38</v>
      </c>
      <c r="D288" s="158"/>
      <c r="E288" s="158"/>
      <c r="F288" s="158"/>
      <c r="G288" s="72"/>
      <c r="H288" s="66"/>
      <c r="I288" s="63"/>
      <c r="J288" s="80"/>
      <c r="L288" s="72"/>
      <c r="M288" s="72"/>
      <c r="N288" s="72"/>
    </row>
    <row r="289" spans="1:14" x14ac:dyDescent="0.25">
      <c r="A289" s="103" t="s">
        <v>675</v>
      </c>
      <c r="B289" s="63" t="s">
        <v>63</v>
      </c>
      <c r="C289" s="159">
        <v>39</v>
      </c>
      <c r="D289" s="157"/>
      <c r="E289" s="158"/>
      <c r="F289" s="158"/>
      <c r="H289" s="66"/>
      <c r="I289" s="63"/>
      <c r="J289" s="80"/>
      <c r="L289" s="72"/>
      <c r="M289" s="72"/>
    </row>
    <row r="290" spans="1:14" x14ac:dyDescent="0.25">
      <c r="A290" s="103" t="s">
        <v>676</v>
      </c>
      <c r="B290" s="63" t="s">
        <v>43</v>
      </c>
      <c r="C290" s="159" t="s">
        <v>1541</v>
      </c>
      <c r="D290" s="159" t="s">
        <v>1542</v>
      </c>
      <c r="E290" s="160"/>
      <c r="F290" s="158"/>
      <c r="G290" s="44"/>
      <c r="H290" s="66"/>
      <c r="I290" s="63"/>
      <c r="J290" s="80"/>
      <c r="K290" s="80"/>
      <c r="L290" s="44"/>
      <c r="M290" s="72"/>
      <c r="N290" s="44"/>
    </row>
    <row r="291" spans="1:14" x14ac:dyDescent="0.25">
      <c r="A291" s="103" t="s">
        <v>677</v>
      </c>
      <c r="B291" s="63" t="s">
        <v>64</v>
      </c>
      <c r="C291" s="159">
        <v>52</v>
      </c>
      <c r="D291" s="157"/>
      <c r="E291" s="157"/>
      <c r="F291" s="157"/>
      <c r="H291" s="66"/>
      <c r="I291" s="63"/>
      <c r="J291" s="80"/>
    </row>
    <row r="292" spans="1:14" x14ac:dyDescent="0.25">
      <c r="A292" s="103" t="s">
        <v>678</v>
      </c>
      <c r="B292" s="63" t="s">
        <v>65</v>
      </c>
      <c r="C292" s="161" t="s">
        <v>1543</v>
      </c>
      <c r="D292" s="159" t="s">
        <v>1544</v>
      </c>
      <c r="E292" s="160"/>
      <c r="F292" s="159" t="s">
        <v>1545</v>
      </c>
      <c r="G292" s="44"/>
      <c r="H292" s="66"/>
      <c r="I292" s="63"/>
      <c r="J292" s="81"/>
      <c r="K292" s="80"/>
      <c r="L292" s="44"/>
      <c r="N292" s="44"/>
    </row>
    <row r="293" spans="1:14" x14ac:dyDescent="0.25">
      <c r="A293" s="103" t="s">
        <v>679</v>
      </c>
      <c r="B293" s="63" t="s">
        <v>277</v>
      </c>
      <c r="C293" s="159" t="s">
        <v>1546</v>
      </c>
      <c r="D293" s="159">
        <v>228</v>
      </c>
      <c r="E293" s="157"/>
      <c r="F293" s="159" t="s">
        <v>1547</v>
      </c>
      <c r="H293" s="66"/>
      <c r="I293" s="63"/>
      <c r="M293" s="44"/>
    </row>
    <row r="294" spans="1:14" x14ac:dyDescent="0.25">
      <c r="A294" s="103" t="s">
        <v>680</v>
      </c>
      <c r="B294" s="63" t="s">
        <v>278</v>
      </c>
      <c r="C294" s="159">
        <v>111</v>
      </c>
      <c r="D294" s="157"/>
      <c r="E294" s="157"/>
      <c r="F294" s="160"/>
      <c r="H294" s="66"/>
      <c r="I294" s="63"/>
      <c r="J294" s="80"/>
      <c r="M294" s="44"/>
    </row>
    <row r="295" spans="1:14" x14ac:dyDescent="0.25">
      <c r="A295" s="103" t="s">
        <v>681</v>
      </c>
      <c r="B295" s="63" t="s">
        <v>66</v>
      </c>
      <c r="C295" s="159">
        <v>163</v>
      </c>
      <c r="D295" s="157"/>
      <c r="E295" s="160"/>
      <c r="F295" s="160"/>
      <c r="H295" s="66"/>
      <c r="I295" s="63"/>
      <c r="J295" s="80"/>
      <c r="L295" s="44"/>
      <c r="M295" s="44"/>
    </row>
    <row r="296" spans="1:14" x14ac:dyDescent="0.25">
      <c r="A296" s="103" t="s">
        <v>682</v>
      </c>
      <c r="B296" s="63" t="s">
        <v>67</v>
      </c>
      <c r="C296" s="159">
        <v>137</v>
      </c>
      <c r="D296" s="157"/>
      <c r="E296" s="160"/>
      <c r="F296" s="160"/>
      <c r="H296" s="66"/>
      <c r="I296" s="63"/>
      <c r="J296" s="80"/>
      <c r="L296" s="44"/>
      <c r="M296" s="44"/>
    </row>
    <row r="297" spans="1:14" ht="30" x14ac:dyDescent="0.25">
      <c r="A297" s="103" t="s">
        <v>683</v>
      </c>
      <c r="B297" s="67" t="s">
        <v>221</v>
      </c>
      <c r="C297" s="159" t="s">
        <v>1548</v>
      </c>
      <c r="D297" s="157"/>
      <c r="E297" s="160"/>
      <c r="F297" s="157"/>
      <c r="H297" s="66"/>
      <c r="J297" s="80"/>
      <c r="L297" s="44"/>
    </row>
    <row r="298" spans="1:14" x14ac:dyDescent="0.25">
      <c r="A298" s="103" t="s">
        <v>684</v>
      </c>
      <c r="B298" s="63" t="s">
        <v>68</v>
      </c>
      <c r="C298" s="159">
        <v>65</v>
      </c>
      <c r="D298" s="157"/>
      <c r="E298" s="160"/>
      <c r="F298" s="157"/>
      <c r="H298" s="66"/>
      <c r="I298" s="63"/>
      <c r="J298" s="80"/>
      <c r="L298" s="44"/>
    </row>
    <row r="299" spans="1:14" x14ac:dyDescent="0.25">
      <c r="A299" s="103" t="s">
        <v>685</v>
      </c>
      <c r="B299" s="63" t="s">
        <v>69</v>
      </c>
      <c r="C299" s="159">
        <v>88</v>
      </c>
      <c r="D299" s="157"/>
      <c r="E299" s="160"/>
      <c r="F299" s="157"/>
      <c r="H299" s="66"/>
      <c r="I299" s="63"/>
      <c r="J299" s="80"/>
      <c r="L299" s="44"/>
    </row>
    <row r="300" spans="1:14" x14ac:dyDescent="0.25">
      <c r="A300" s="103" t="s">
        <v>686</v>
      </c>
      <c r="B300" s="63" t="s">
        <v>44</v>
      </c>
      <c r="C300" s="159" t="s">
        <v>1549</v>
      </c>
      <c r="D300" s="159" t="s">
        <v>1550</v>
      </c>
      <c r="E300" s="160"/>
      <c r="F300" s="157"/>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30380.546600000001</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30380.546600000001</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181696</v>
      </c>
      <c r="D28" s="107" t="s">
        <v>181</v>
      </c>
      <c r="E28" s="126"/>
      <c r="F28" s="126">
        <f>IF(C28=0,"",C28)</f>
        <v>181696</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5.2599999999999999E-4</v>
      </c>
      <c r="D36" s="107" t="s">
        <v>181</v>
      </c>
      <c r="E36" s="127"/>
      <c r="F36" s="107">
        <f>IF(C36=0,"",C36)</f>
        <v>5.2599999999999999E-4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4">
        <f>SUM(C45:C72)</f>
        <v>1</v>
      </c>
      <c r="D44" s="107" t="s">
        <v>181</v>
      </c>
      <c r="E44" s="127"/>
      <c r="F44" s="164">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4">
        <f>SUM(C74:C76)</f>
        <v>0</v>
      </c>
      <c r="D73" s="107"/>
      <c r="E73" s="127"/>
      <c r="F73" s="164">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4">
        <f>SUM(C78:C87)</f>
        <v>0</v>
      </c>
      <c r="D77" s="107"/>
      <c r="E77" s="127"/>
      <c r="F77" s="164">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2.7199999999999998E-2</v>
      </c>
      <c r="D100" s="107"/>
      <c r="E100" s="107"/>
      <c r="F100" s="135">
        <f t="shared" si="3"/>
        <v>2.7199999999999998E-2</v>
      </c>
      <c r="G100" s="53"/>
    </row>
    <row r="101" spans="1:7" s="52" customFormat="1" x14ac:dyDescent="0.25">
      <c r="A101" s="103" t="s">
        <v>848</v>
      </c>
      <c r="B101" s="68" t="s">
        <v>1605</v>
      </c>
      <c r="C101" s="135">
        <v>2.7900000000000001E-2</v>
      </c>
      <c r="D101" s="107"/>
      <c r="E101" s="107"/>
      <c r="F101" s="135">
        <f t="shared" si="3"/>
        <v>2.7900000000000001E-2</v>
      </c>
      <c r="G101" s="53"/>
    </row>
    <row r="102" spans="1:7" s="52" customFormat="1" x14ac:dyDescent="0.25">
      <c r="A102" s="103" t="s">
        <v>849</v>
      </c>
      <c r="B102" s="68" t="s">
        <v>1606</v>
      </c>
      <c r="C102" s="135">
        <v>6.2600000000000003E-2</v>
      </c>
      <c r="D102" s="107"/>
      <c r="E102" s="107"/>
      <c r="F102" s="135">
        <f t="shared" si="3"/>
        <v>6.2600000000000003E-2</v>
      </c>
      <c r="G102" s="53"/>
    </row>
    <row r="103" spans="1:7" s="52" customFormat="1" x14ac:dyDescent="0.25">
      <c r="A103" s="103" t="s">
        <v>850</v>
      </c>
      <c r="B103" s="68" t="s">
        <v>1607</v>
      </c>
      <c r="C103" s="135">
        <v>0.12529999999999999</v>
      </c>
      <c r="D103" s="107"/>
      <c r="E103" s="107"/>
      <c r="F103" s="135">
        <f t="shared" si="3"/>
        <v>0.12529999999999999</v>
      </c>
      <c r="G103" s="53"/>
    </row>
    <row r="104" spans="1:7" s="52" customFormat="1" x14ac:dyDescent="0.25">
      <c r="A104" s="103" t="s">
        <v>851</v>
      </c>
      <c r="B104" s="68" t="s">
        <v>1608</v>
      </c>
      <c r="C104" s="135">
        <v>0.20580000000000001</v>
      </c>
      <c r="D104" s="107"/>
      <c r="E104" s="107"/>
      <c r="F104" s="135">
        <f t="shared" si="3"/>
        <v>0.20580000000000001</v>
      </c>
      <c r="G104" s="53"/>
    </row>
    <row r="105" spans="1:7" s="52" customFormat="1" x14ac:dyDescent="0.25">
      <c r="A105" s="103" t="s">
        <v>852</v>
      </c>
      <c r="B105" s="68" t="s">
        <v>1609</v>
      </c>
      <c r="C105" s="135">
        <v>0.21990000000000001</v>
      </c>
      <c r="D105" s="107"/>
      <c r="E105" s="107"/>
      <c r="F105" s="135">
        <f t="shared" si="3"/>
        <v>0.21990000000000001</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0.12820000000000001</v>
      </c>
      <c r="D107" s="107"/>
      <c r="E107" s="107"/>
      <c r="F107" s="135">
        <f t="shared" si="3"/>
        <v>0.12820000000000001</v>
      </c>
      <c r="G107" s="53"/>
    </row>
    <row r="108" spans="1:7" s="52" customFormat="1" x14ac:dyDescent="0.25">
      <c r="A108" s="103" t="s">
        <v>855</v>
      </c>
      <c r="B108" s="68" t="s">
        <v>1612</v>
      </c>
      <c r="C108" s="135">
        <v>9.5899999999999999E-2</v>
      </c>
      <c r="D108" s="107"/>
      <c r="E108" s="107"/>
      <c r="F108" s="135">
        <f t="shared" si="3"/>
        <v>9.5899999999999999E-2</v>
      </c>
      <c r="G108" s="53"/>
    </row>
    <row r="109" spans="1:7" s="52" customFormat="1" x14ac:dyDescent="0.25">
      <c r="A109" s="103" t="s">
        <v>856</v>
      </c>
      <c r="B109" s="68" t="s">
        <v>1613</v>
      </c>
      <c r="C109" s="135">
        <v>3.44E-2</v>
      </c>
      <c r="D109" s="107"/>
      <c r="E109" s="107"/>
      <c r="F109" s="135">
        <f t="shared" si="3"/>
        <v>3.44E-2</v>
      </c>
      <c r="G109" s="53"/>
    </row>
    <row r="110" spans="1:7" s="52" customFormat="1" x14ac:dyDescent="0.25">
      <c r="A110" s="103" t="s">
        <v>857</v>
      </c>
      <c r="B110" s="68" t="s">
        <v>1614</v>
      </c>
      <c r="C110" s="135">
        <v>3.15E-2</v>
      </c>
      <c r="D110" s="107"/>
      <c r="E110" s="107"/>
      <c r="F110" s="135">
        <f t="shared" si="3"/>
        <v>3.15E-2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0.87649999999999995</v>
      </c>
      <c r="D131" s="107" t="s">
        <v>181</v>
      </c>
      <c r="E131" s="107"/>
      <c r="F131" s="135">
        <f>IF(C131=0,"",C131)</f>
        <v>0.87649999999999995</v>
      </c>
    </row>
    <row r="132" spans="1:7" x14ac:dyDescent="0.25">
      <c r="A132" s="103" t="s">
        <v>878</v>
      </c>
      <c r="B132" s="5" t="s">
        <v>1617</v>
      </c>
      <c r="C132" s="135">
        <v>0.1235</v>
      </c>
      <c r="D132" s="107" t="s">
        <v>181</v>
      </c>
      <c r="E132" s="107"/>
      <c r="F132" s="135">
        <f>IF(C132=0,"",C132)</f>
        <v>0.1235</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0.79220000000000002</v>
      </c>
      <c r="D141" s="107" t="s">
        <v>181</v>
      </c>
      <c r="E141" s="107"/>
      <c r="F141" s="135">
        <f>IF(C141=0,"",C141)</f>
        <v>0.79220000000000002</v>
      </c>
    </row>
    <row r="142" spans="1:7" x14ac:dyDescent="0.25">
      <c r="A142" s="103" t="s">
        <v>887</v>
      </c>
      <c r="B142" s="67" t="s">
        <v>12</v>
      </c>
      <c r="C142" s="135">
        <v>0.19</v>
      </c>
      <c r="D142" s="107" t="s">
        <v>181</v>
      </c>
      <c r="E142" s="107"/>
      <c r="F142" s="135">
        <f>IF(C142=0,"",C142)</f>
        <v>0.19</v>
      </c>
    </row>
    <row r="143" spans="1:7" x14ac:dyDescent="0.25">
      <c r="A143" s="103" t="s">
        <v>888</v>
      </c>
      <c r="B143" s="67" t="s">
        <v>2</v>
      </c>
      <c r="C143" s="135">
        <v>1.78E-2</v>
      </c>
      <c r="D143" s="107" t="s">
        <v>181</v>
      </c>
      <c r="E143" s="107"/>
      <c r="F143" s="135">
        <f>IF(C143=0,"",C143)</f>
        <v>1.78E-2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3.8E-3</v>
      </c>
      <c r="D151" s="107" t="s">
        <v>181</v>
      </c>
      <c r="E151" s="107"/>
      <c r="F151" s="135">
        <f>IF(C151=0,"",C151)</f>
        <v>3.8E-3</v>
      </c>
    </row>
    <row r="152" spans="1:7" x14ac:dyDescent="0.25">
      <c r="A152" s="103" t="s">
        <v>896</v>
      </c>
      <c r="B152" s="9" t="s">
        <v>1620</v>
      </c>
      <c r="C152" s="135">
        <v>3.5999999999999999E-3</v>
      </c>
      <c r="D152" s="107" t="s">
        <v>181</v>
      </c>
      <c r="E152" s="107"/>
      <c r="F152" s="135">
        <f>IF(C152=0,"",C152)</f>
        <v>3.5999999999999999E-3</v>
      </c>
    </row>
    <row r="153" spans="1:7" x14ac:dyDescent="0.25">
      <c r="A153" s="103" t="s">
        <v>897</v>
      </c>
      <c r="B153" s="9" t="s">
        <v>1621</v>
      </c>
      <c r="C153" s="135">
        <v>2.8999999999999998E-3</v>
      </c>
      <c r="D153" s="107" t="s">
        <v>181</v>
      </c>
      <c r="E153" s="107"/>
      <c r="F153" s="135">
        <f>IF(C153=0,"",C153)</f>
        <v>2.8999999999999998E-3</v>
      </c>
    </row>
    <row r="154" spans="1:7" x14ac:dyDescent="0.25">
      <c r="A154" s="103" t="s">
        <v>898</v>
      </c>
      <c r="B154" s="9" t="s">
        <v>1622</v>
      </c>
      <c r="C154" s="135">
        <v>0.03</v>
      </c>
      <c r="D154" s="127" t="s">
        <v>181</v>
      </c>
      <c r="E154" s="127"/>
      <c r="F154" s="135">
        <f>IF(C154=0,"",C154)</f>
        <v>0.03</v>
      </c>
    </row>
    <row r="155" spans="1:7" x14ac:dyDescent="0.25">
      <c r="A155" s="103" t="s">
        <v>899</v>
      </c>
      <c r="B155" s="9" t="s">
        <v>1623</v>
      </c>
      <c r="C155" s="135">
        <v>0.9597</v>
      </c>
      <c r="D155" s="127" t="s">
        <v>181</v>
      </c>
      <c r="E155" s="127"/>
      <c r="F155" s="135">
        <f>IF(C155=0,"",C155)</f>
        <v>0.9597</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1E-4</v>
      </c>
      <c r="D161" s="107" t="s">
        <v>181</v>
      </c>
      <c r="E161" s="107"/>
      <c r="F161" s="135">
        <f>IF(C161=0,"",C161)</f>
        <v>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89.797461597349283</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111.8557</v>
      </c>
      <c r="D171" s="126">
        <v>8407</v>
      </c>
      <c r="E171" s="13"/>
      <c r="F171" s="135">
        <f t="shared" ref="F171:F194" si="4">IF($C$195=0,"",IF(C171="","",C171/$C$195))</f>
        <v>3.6818198777299801E-3</v>
      </c>
      <c r="G171" s="135">
        <f t="shared" ref="G171:G194" si="5">IF($D$195=0,"",IF(D171="","",D171/$D$195))</f>
        <v>2.4849034798107135E-2</v>
      </c>
    </row>
    <row r="172" spans="1:7" x14ac:dyDescent="0.25">
      <c r="A172" s="103" t="s">
        <v>911</v>
      </c>
      <c r="B172" s="68" t="s">
        <v>1625</v>
      </c>
      <c r="C172" s="126">
        <v>519.93859999999995</v>
      </c>
      <c r="D172" s="126">
        <v>17837</v>
      </c>
      <c r="E172" s="13"/>
      <c r="F172" s="135">
        <f t="shared" si="4"/>
        <v>1.7114195098498305E-2</v>
      </c>
      <c r="G172" s="135">
        <f t="shared" si="5"/>
        <v>5.2721807267019978E-2</v>
      </c>
    </row>
    <row r="173" spans="1:7" x14ac:dyDescent="0.25">
      <c r="A173" s="103" t="s">
        <v>912</v>
      </c>
      <c r="B173" s="68" t="s">
        <v>1626</v>
      </c>
      <c r="C173" s="126">
        <v>982.85270000000003</v>
      </c>
      <c r="D173" s="126">
        <v>23998</v>
      </c>
      <c r="E173" s="13"/>
      <c r="F173" s="135">
        <f t="shared" si="4"/>
        <v>3.2351383145790343E-2</v>
      </c>
      <c r="G173" s="135">
        <f t="shared" si="5"/>
        <v>7.0932215663729634E-2</v>
      </c>
    </row>
    <row r="174" spans="1:7" x14ac:dyDescent="0.25">
      <c r="A174" s="103" t="s">
        <v>913</v>
      </c>
      <c r="B174" s="68" t="s">
        <v>1627</v>
      </c>
      <c r="C174" s="126">
        <v>1609.8400999999999</v>
      </c>
      <c r="D174" s="126">
        <v>30746</v>
      </c>
      <c r="E174" s="13"/>
      <c r="F174" s="135">
        <f t="shared" si="4"/>
        <v>5.2989175161809531E-2</v>
      </c>
      <c r="G174" s="135">
        <f t="shared" si="5"/>
        <v>9.0877652420911378E-2</v>
      </c>
    </row>
    <row r="175" spans="1:7" x14ac:dyDescent="0.25">
      <c r="A175" s="103" t="s">
        <v>914</v>
      </c>
      <c r="B175" s="68" t="s">
        <v>1628</v>
      </c>
      <c r="C175" s="126">
        <v>4904.9059999999999</v>
      </c>
      <c r="D175" s="126">
        <v>71397</v>
      </c>
      <c r="E175" s="13"/>
      <c r="F175" s="135">
        <f t="shared" si="4"/>
        <v>0.16144890612813692</v>
      </c>
      <c r="G175" s="135">
        <f t="shared" si="5"/>
        <v>0.21103206107772748</v>
      </c>
    </row>
    <row r="176" spans="1:7" x14ac:dyDescent="0.25">
      <c r="A176" s="103" t="s">
        <v>915</v>
      </c>
      <c r="B176" s="68" t="s">
        <v>1629</v>
      </c>
      <c r="C176" s="126">
        <v>6035.7732999999998</v>
      </c>
      <c r="D176" s="126">
        <v>67993</v>
      </c>
      <c r="E176" s="13"/>
      <c r="F176" s="135">
        <f t="shared" si="4"/>
        <v>0.19867230828122195</v>
      </c>
      <c r="G176" s="135">
        <f t="shared" si="5"/>
        <v>0.20097067004016872</v>
      </c>
    </row>
    <row r="177" spans="1:7" x14ac:dyDescent="0.25">
      <c r="A177" s="103" t="s">
        <v>916</v>
      </c>
      <c r="B177" s="68" t="s">
        <v>1630</v>
      </c>
      <c r="C177" s="126">
        <v>5038.4255000000003</v>
      </c>
      <c r="D177" s="126">
        <v>47342</v>
      </c>
      <c r="E177" s="13"/>
      <c r="F177" s="135">
        <f t="shared" si="4"/>
        <v>0.16584380731926593</v>
      </c>
      <c r="G177" s="135">
        <f t="shared" si="5"/>
        <v>0.13993136736195882</v>
      </c>
    </row>
    <row r="178" spans="1:7" x14ac:dyDescent="0.25">
      <c r="A178" s="103" t="s">
        <v>917</v>
      </c>
      <c r="B178" s="68" t="s">
        <v>1631</v>
      </c>
      <c r="C178" s="126">
        <v>3678.0344</v>
      </c>
      <c r="D178" s="126">
        <v>28986</v>
      </c>
      <c r="E178" s="13"/>
      <c r="F178" s="135">
        <f t="shared" si="4"/>
        <v>0.12106544561336312</v>
      </c>
      <c r="G178" s="135">
        <f t="shared" si="5"/>
        <v>8.5675523094794023E-2</v>
      </c>
    </row>
    <row r="179" spans="1:7" x14ac:dyDescent="0.25">
      <c r="A179" s="103" t="s">
        <v>918</v>
      </c>
      <c r="B179" s="68" t="s">
        <v>1632</v>
      </c>
      <c r="C179" s="126">
        <v>2289.6158999999998</v>
      </c>
      <c r="D179" s="126">
        <v>15707</v>
      </c>
      <c r="E179" s="13"/>
      <c r="F179" s="135">
        <f t="shared" si="4"/>
        <v>7.5364539607607098E-2</v>
      </c>
      <c r="G179" s="135">
        <f t="shared" si="5"/>
        <v>4.642604848029841E-2</v>
      </c>
    </row>
    <row r="180" spans="1:7" x14ac:dyDescent="0.25">
      <c r="A180" s="103" t="s">
        <v>919</v>
      </c>
      <c r="B180" s="68" t="s">
        <v>1633</v>
      </c>
      <c r="C180" s="126">
        <v>1639.9582</v>
      </c>
      <c r="D180" s="126">
        <v>9892</v>
      </c>
      <c r="E180" s="7"/>
      <c r="F180" s="135">
        <f t="shared" si="4"/>
        <v>5.3980536525239917E-2</v>
      </c>
      <c r="G180" s="135">
        <f t="shared" si="5"/>
        <v>2.9238331417018648E-2</v>
      </c>
    </row>
    <row r="181" spans="1:7" x14ac:dyDescent="0.25">
      <c r="A181" s="103" t="s">
        <v>920</v>
      </c>
      <c r="B181" s="68" t="s">
        <v>1634</v>
      </c>
      <c r="C181" s="126">
        <v>1063.116</v>
      </c>
      <c r="D181" s="126">
        <v>5715</v>
      </c>
      <c r="E181" s="7"/>
      <c r="F181" s="135">
        <f t="shared" si="4"/>
        <v>3.4993313895785243E-2</v>
      </c>
      <c r="G181" s="135">
        <f t="shared" si="5"/>
        <v>1.6892141533386733E-2</v>
      </c>
    </row>
    <row r="182" spans="1:7" x14ac:dyDescent="0.25">
      <c r="A182" s="103" t="s">
        <v>921</v>
      </c>
      <c r="B182" s="68" t="s">
        <v>1635</v>
      </c>
      <c r="C182" s="126">
        <v>720.01250000000005</v>
      </c>
      <c r="D182" s="126">
        <v>3473</v>
      </c>
      <c r="E182" s="7"/>
      <c r="F182" s="135">
        <f t="shared" si="4"/>
        <v>2.3699787625611011E-2</v>
      </c>
      <c r="G182" s="135">
        <f t="shared" si="5"/>
        <v>1.0265338153184974E-2</v>
      </c>
    </row>
    <row r="183" spans="1:7" x14ac:dyDescent="0.25">
      <c r="A183" s="103" t="s">
        <v>922</v>
      </c>
      <c r="B183" s="68" t="s">
        <v>1636</v>
      </c>
      <c r="C183" s="126">
        <v>469.86070000000001</v>
      </c>
      <c r="D183" s="126">
        <v>2158</v>
      </c>
      <c r="E183" s="7"/>
      <c r="F183" s="135">
        <f t="shared" si="4"/>
        <v>1.5465840945290431E-2</v>
      </c>
      <c r="G183" s="135">
        <f t="shared" si="5"/>
        <v>6.3785199350916135E-3</v>
      </c>
    </row>
    <row r="184" spans="1:7" x14ac:dyDescent="0.25">
      <c r="A184" s="103" t="s">
        <v>923</v>
      </c>
      <c r="B184" s="68" t="s">
        <v>1637</v>
      </c>
      <c r="C184" s="126">
        <v>384.38830000000002</v>
      </c>
      <c r="D184" s="126">
        <v>1575</v>
      </c>
      <c r="E184" s="7"/>
      <c r="F184" s="135">
        <f t="shared" si="4"/>
        <v>1.2652448500226943E-2</v>
      </c>
      <c r="G184" s="135">
        <f t="shared" si="5"/>
        <v>4.6553145958152416E-3</v>
      </c>
    </row>
    <row r="185" spans="1:7" x14ac:dyDescent="0.25">
      <c r="A185" s="103" t="s">
        <v>924</v>
      </c>
      <c r="B185" s="68" t="s">
        <v>1638</v>
      </c>
      <c r="C185" s="126">
        <v>255.8673</v>
      </c>
      <c r="D185" s="126">
        <v>960</v>
      </c>
      <c r="E185" s="7"/>
      <c r="F185" s="135">
        <f t="shared" si="4"/>
        <v>8.422076936634432E-3</v>
      </c>
      <c r="G185" s="135">
        <f t="shared" si="5"/>
        <v>2.8375250869730998E-3</v>
      </c>
    </row>
    <row r="186" spans="1:7" x14ac:dyDescent="0.25">
      <c r="A186" s="103" t="s">
        <v>925</v>
      </c>
      <c r="B186" s="68" t="s">
        <v>1639</v>
      </c>
      <c r="C186" s="126">
        <v>208.17169999999999</v>
      </c>
      <c r="D186" s="126">
        <v>708</v>
      </c>
      <c r="F186" s="135">
        <f t="shared" si="4"/>
        <v>6.852138094355871E-3</v>
      </c>
      <c r="G186" s="135">
        <f t="shared" si="5"/>
        <v>2.092674751642661E-3</v>
      </c>
    </row>
    <row r="187" spans="1:7" x14ac:dyDescent="0.25">
      <c r="A187" s="103" t="s">
        <v>926</v>
      </c>
      <c r="B187" s="68" t="s">
        <v>1640</v>
      </c>
      <c r="C187" s="126">
        <v>158.1165</v>
      </c>
      <c r="D187" s="126">
        <v>537</v>
      </c>
      <c r="E187" s="14"/>
      <c r="F187" s="135">
        <f t="shared" si="4"/>
        <v>5.2045311298136113E-3</v>
      </c>
      <c r="G187" s="135">
        <f t="shared" si="5"/>
        <v>1.5872405955255776E-3</v>
      </c>
    </row>
    <row r="188" spans="1:7" x14ac:dyDescent="0.25">
      <c r="A188" s="103" t="s">
        <v>927</v>
      </c>
      <c r="B188" s="68" t="s">
        <v>1641</v>
      </c>
      <c r="C188" s="126">
        <v>103.7171</v>
      </c>
      <c r="D188" s="126">
        <v>339</v>
      </c>
      <c r="E188" s="14"/>
      <c r="F188" s="135">
        <f t="shared" si="4"/>
        <v>3.4139313458367176E-3</v>
      </c>
      <c r="G188" s="135">
        <f t="shared" si="5"/>
        <v>1.0020010463373758E-3</v>
      </c>
    </row>
    <row r="189" spans="1:7" x14ac:dyDescent="0.25">
      <c r="A189" s="103" t="s">
        <v>928</v>
      </c>
      <c r="B189" s="68" t="s">
        <v>1642</v>
      </c>
      <c r="C189" s="126">
        <v>66.241900000000001</v>
      </c>
      <c r="D189" s="126">
        <v>196</v>
      </c>
      <c r="E189" s="14"/>
      <c r="F189" s="135">
        <f t="shared" si="4"/>
        <v>2.1804051484063981E-3</v>
      </c>
      <c r="G189" s="135">
        <f t="shared" si="5"/>
        <v>5.7932803859034115E-4</v>
      </c>
    </row>
    <row r="190" spans="1:7" x14ac:dyDescent="0.25">
      <c r="A190" s="103" t="s">
        <v>929</v>
      </c>
      <c r="B190" s="68" t="s">
        <v>1643</v>
      </c>
      <c r="C190" s="126">
        <v>69.600899999999996</v>
      </c>
      <c r="D190" s="126">
        <v>178</v>
      </c>
      <c r="E190" s="14"/>
      <c r="F190" s="135">
        <f t="shared" si="4"/>
        <v>2.2909693214373211E-3</v>
      </c>
      <c r="G190" s="135">
        <f t="shared" si="5"/>
        <v>5.2612444320959554E-4</v>
      </c>
    </row>
    <row r="191" spans="1:7" x14ac:dyDescent="0.25">
      <c r="A191" s="103" t="s">
        <v>930</v>
      </c>
      <c r="B191" s="68" t="s">
        <v>1644</v>
      </c>
      <c r="C191" s="126">
        <v>28.7225</v>
      </c>
      <c r="D191" s="126">
        <v>78</v>
      </c>
      <c r="E191" s="14"/>
      <c r="F191" s="135">
        <f t="shared" si="4"/>
        <v>9.4542407260514525E-4</v>
      </c>
      <c r="G191" s="135">
        <f t="shared" si="5"/>
        <v>2.3054891331656435E-4</v>
      </c>
    </row>
    <row r="192" spans="1:7" x14ac:dyDescent="0.25">
      <c r="A192" s="103" t="s">
        <v>931</v>
      </c>
      <c r="B192" s="68" t="s">
        <v>1645</v>
      </c>
      <c r="C192" s="126">
        <v>41.530700000000003</v>
      </c>
      <c r="D192" s="126">
        <v>101</v>
      </c>
      <c r="E192" s="14"/>
      <c r="F192" s="135">
        <f t="shared" si="4"/>
        <v>1.3670162253335367E-3</v>
      </c>
      <c r="G192" s="135">
        <f t="shared" si="5"/>
        <v>2.9853128519196151E-4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30380.546500000008</v>
      </c>
      <c r="D195" s="126">
        <f>SUM(D171:D194)</f>
        <v>338323</v>
      </c>
      <c r="E195" s="14"/>
      <c r="F195" s="135">
        <f>SUM(F171:F194)</f>
        <v>0.99999999999999978</v>
      </c>
      <c r="G195" s="135">
        <f>SUM(G171:G194)</f>
        <v>0.99999999999999978</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0.73359518999999995</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3555.4549000000002</v>
      </c>
      <c r="D200" s="126">
        <v>74552</v>
      </c>
      <c r="F200" s="135">
        <f t="shared" ref="F200:F207" si="6">IF($C$208=0,"",IF(C200="","",C200/$C$208))</f>
        <v>0.11703064366215613</v>
      </c>
      <c r="G200" s="135">
        <f t="shared" ref="G200:G207" si="7">IF($D$208=0,"",IF(D200="","",D200/$D$208))</f>
        <v>0.22035746904585263</v>
      </c>
    </row>
    <row r="201" spans="1:7" x14ac:dyDescent="0.25">
      <c r="A201" s="103" t="s">
        <v>937</v>
      </c>
      <c r="B201" s="67" t="s">
        <v>1648</v>
      </c>
      <c r="C201" s="126">
        <v>2333.4814999999999</v>
      </c>
      <c r="D201" s="126">
        <v>31669</v>
      </c>
      <c r="F201" s="135">
        <f t="shared" si="6"/>
        <v>7.6808411187759273E-2</v>
      </c>
      <c r="G201" s="135">
        <f t="shared" si="7"/>
        <v>9.3605814561824055E-2</v>
      </c>
    </row>
    <row r="202" spans="1:7" x14ac:dyDescent="0.25">
      <c r="A202" s="103" t="s">
        <v>938</v>
      </c>
      <c r="B202" s="67" t="s">
        <v>1649</v>
      </c>
      <c r="C202" s="126">
        <v>2993.6104</v>
      </c>
      <c r="D202" s="126">
        <v>35342</v>
      </c>
      <c r="F202" s="135">
        <f t="shared" si="6"/>
        <v>9.8537082269198425E-2</v>
      </c>
      <c r="G202" s="135">
        <f t="shared" si="7"/>
        <v>0.1044623037747951</v>
      </c>
    </row>
    <row r="203" spans="1:7" x14ac:dyDescent="0.25">
      <c r="A203" s="103" t="s">
        <v>939</v>
      </c>
      <c r="B203" s="67" t="s">
        <v>1650</v>
      </c>
      <c r="C203" s="126">
        <v>3622.6986999999999</v>
      </c>
      <c r="D203" s="126">
        <v>37638</v>
      </c>
      <c r="F203" s="135">
        <f t="shared" si="6"/>
        <v>0.1192440271581159</v>
      </c>
      <c r="G203" s="135">
        <f t="shared" si="7"/>
        <v>0.11124871794113909</v>
      </c>
    </row>
    <row r="204" spans="1:7" x14ac:dyDescent="0.25">
      <c r="A204" s="103" t="s">
        <v>940</v>
      </c>
      <c r="B204" s="67" t="s">
        <v>1651</v>
      </c>
      <c r="C204" s="126">
        <v>4225.9687999999996</v>
      </c>
      <c r="D204" s="126">
        <v>40175</v>
      </c>
      <c r="F204" s="135">
        <f t="shared" si="6"/>
        <v>0.13910114533028939</v>
      </c>
      <c r="G204" s="135">
        <f t="shared" si="7"/>
        <v>0.11874746913452529</v>
      </c>
    </row>
    <row r="205" spans="1:7" x14ac:dyDescent="0.25">
      <c r="A205" s="103" t="s">
        <v>941</v>
      </c>
      <c r="B205" s="67" t="s">
        <v>1652</v>
      </c>
      <c r="C205" s="126">
        <v>4692.1548000000003</v>
      </c>
      <c r="D205" s="126">
        <v>41854</v>
      </c>
      <c r="F205" s="135">
        <f t="shared" si="6"/>
        <v>0.15444603063491974</v>
      </c>
      <c r="G205" s="135">
        <f t="shared" si="7"/>
        <v>0.12371018228142928</v>
      </c>
    </row>
    <row r="206" spans="1:7" x14ac:dyDescent="0.25">
      <c r="A206" s="103" t="s">
        <v>942</v>
      </c>
      <c r="B206" s="67" t="s">
        <v>1653</v>
      </c>
      <c r="C206" s="126">
        <v>4560.8580000000002</v>
      </c>
      <c r="D206" s="126">
        <v>39862</v>
      </c>
      <c r="F206" s="135">
        <f t="shared" si="6"/>
        <v>0.1501242913787752</v>
      </c>
      <c r="G206" s="135">
        <f t="shared" si="7"/>
        <v>0.11782231772596011</v>
      </c>
    </row>
    <row r="207" spans="1:7" x14ac:dyDescent="0.25">
      <c r="A207" s="103" t="s">
        <v>943</v>
      </c>
      <c r="B207" s="67" t="s">
        <v>164</v>
      </c>
      <c r="C207" s="126">
        <v>4396.3193000000001</v>
      </c>
      <c r="D207" s="126">
        <v>37231</v>
      </c>
      <c r="F207" s="135">
        <f t="shared" si="6"/>
        <v>0.14470836837878598</v>
      </c>
      <c r="G207" s="135">
        <f t="shared" si="7"/>
        <v>0.11004572553447445</v>
      </c>
    </row>
    <row r="208" spans="1:7" s="52" customFormat="1" x14ac:dyDescent="0.25">
      <c r="A208" s="103" t="s">
        <v>944</v>
      </c>
      <c r="B208" s="55" t="s">
        <v>1</v>
      </c>
      <c r="C208" s="126">
        <f>SUM(C200:C207)</f>
        <v>30380.546399999999</v>
      </c>
      <c r="D208" s="126">
        <f>SUM(D200:D207)</f>
        <v>338323</v>
      </c>
      <c r="E208" s="53"/>
      <c r="F208" s="135">
        <f>SUM(F200:F207)</f>
        <v>1</v>
      </c>
      <c r="G208" s="135">
        <f>SUM(G200:G207)</f>
        <v>0.99999999999999989</v>
      </c>
    </row>
    <row r="209" spans="1:7" s="65" customFormat="1" hidden="1" outlineLevel="1" x14ac:dyDescent="0.25">
      <c r="A209" s="103" t="s">
        <v>945</v>
      </c>
      <c r="B209" s="85" t="s">
        <v>1654</v>
      </c>
      <c r="C209" s="126">
        <v>3155.3833</v>
      </c>
      <c r="D209" s="126">
        <v>27053</v>
      </c>
      <c r="E209" s="67"/>
      <c r="F209" s="136">
        <f t="shared" ref="F209:F214" si="8">IF($C$208=0,"",IF(C209="","",C209/$C$208))</f>
        <v>0.10386196674856381</v>
      </c>
      <c r="G209" s="136">
        <f t="shared" ref="G209:G214" si="9">IF($D$208=0,"",IF(D209="","",D209/$D$208))</f>
        <v>7.9962048101961739E-2</v>
      </c>
    </row>
    <row r="210" spans="1:7" s="65" customFormat="1" hidden="1" outlineLevel="1" x14ac:dyDescent="0.25">
      <c r="A210" s="103" t="s">
        <v>946</v>
      </c>
      <c r="B210" s="85" t="s">
        <v>1655</v>
      </c>
      <c r="C210" s="126">
        <v>1033.0482999999999</v>
      </c>
      <c r="D210" s="126">
        <v>8522</v>
      </c>
      <c r="E210" s="67"/>
      <c r="F210" s="136">
        <f t="shared" si="8"/>
        <v>3.4003611600612951E-2</v>
      </c>
      <c r="G210" s="136">
        <f t="shared" si="9"/>
        <v>2.5188946657484119E-2</v>
      </c>
    </row>
    <row r="211" spans="1:7" s="65" customFormat="1" hidden="1" outlineLevel="1" x14ac:dyDescent="0.25">
      <c r="A211" s="103" t="s">
        <v>947</v>
      </c>
      <c r="B211" s="85" t="s">
        <v>1656</v>
      </c>
      <c r="C211" s="126">
        <v>151.4341</v>
      </c>
      <c r="D211" s="126">
        <v>1221</v>
      </c>
      <c r="E211" s="67"/>
      <c r="F211" s="136">
        <f t="shared" si="8"/>
        <v>4.9845746026476994E-3</v>
      </c>
      <c r="G211" s="136">
        <f t="shared" si="9"/>
        <v>3.6089772199939113E-3</v>
      </c>
    </row>
    <row r="212" spans="1:7" s="65" customFormat="1" hidden="1" outlineLevel="1" x14ac:dyDescent="0.25">
      <c r="A212" s="103" t="s">
        <v>948</v>
      </c>
      <c r="B212" s="85" t="s">
        <v>1657</v>
      </c>
      <c r="C212" s="126">
        <v>33.201799999999999</v>
      </c>
      <c r="D212" s="126">
        <v>269</v>
      </c>
      <c r="E212" s="67"/>
      <c r="F212" s="136">
        <f t="shared" si="8"/>
        <v>1.0928638202504482E-3</v>
      </c>
      <c r="G212" s="136">
        <f t="shared" si="9"/>
        <v>7.95098175412254E-4</v>
      </c>
    </row>
    <row r="213" spans="1:7" s="65" customFormat="1" hidden="1" outlineLevel="1" x14ac:dyDescent="0.25">
      <c r="A213" s="103" t="s">
        <v>949</v>
      </c>
      <c r="B213" s="85" t="s">
        <v>1658</v>
      </c>
      <c r="C213" s="126">
        <v>16.1509</v>
      </c>
      <c r="D213" s="126">
        <v>104</v>
      </c>
      <c r="E213" s="67"/>
      <c r="F213" s="136">
        <f t="shared" si="8"/>
        <v>5.3161979996515141E-4</v>
      </c>
      <c r="G213" s="136">
        <f t="shared" si="9"/>
        <v>3.0739855108875244E-4</v>
      </c>
    </row>
    <row r="214" spans="1:7" s="65" customFormat="1" hidden="1" outlineLevel="1" x14ac:dyDescent="0.25">
      <c r="A214" s="103" t="s">
        <v>950</v>
      </c>
      <c r="B214" s="85" t="s">
        <v>1659</v>
      </c>
      <c r="C214" s="126">
        <v>7.101</v>
      </c>
      <c r="D214" s="126">
        <v>62</v>
      </c>
      <c r="E214" s="67"/>
      <c r="F214" s="136">
        <f t="shared" si="8"/>
        <v>2.3373509832594715E-4</v>
      </c>
      <c r="G214" s="136">
        <f t="shared" si="9"/>
        <v>1.8325682853367935E-4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0.73311789000000005</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3563.2552000000001</v>
      </c>
      <c r="D222" s="126">
        <v>74654</v>
      </c>
      <c r="E222" s="103"/>
      <c r="F222" s="135">
        <f t="shared" ref="F222:F229" si="10">IF($C$230=0,"",IF(C222="","",C222/$C$230))</f>
        <v>0.11728739600754912</v>
      </c>
      <c r="G222" s="135">
        <f t="shared" ref="G222:G229" si="11">IF($D$230=0,"",IF(D222="","",D222/$D$230))</f>
        <v>0.22065895608634353</v>
      </c>
    </row>
    <row r="223" spans="1:7" s="52" customFormat="1" x14ac:dyDescent="0.25">
      <c r="A223" s="103" t="s">
        <v>956</v>
      </c>
      <c r="B223" s="67" t="s">
        <v>1661</v>
      </c>
      <c r="C223" s="126">
        <v>2337.3744000000002</v>
      </c>
      <c r="D223" s="126">
        <v>31673</v>
      </c>
      <c r="E223" s="103"/>
      <c r="F223" s="135">
        <f t="shared" si="10"/>
        <v>7.6936548600478438E-2</v>
      </c>
      <c r="G223" s="135">
        <f t="shared" si="11"/>
        <v>9.3617637583019775E-2</v>
      </c>
    </row>
    <row r="224" spans="1:7" s="52" customFormat="1" x14ac:dyDescent="0.25">
      <c r="A224" s="103" t="s">
        <v>957</v>
      </c>
      <c r="B224" s="67" t="s">
        <v>1662</v>
      </c>
      <c r="C224" s="126">
        <v>2996.9708999999998</v>
      </c>
      <c r="D224" s="126">
        <v>35362</v>
      </c>
      <c r="E224" s="103"/>
      <c r="F224" s="135">
        <f t="shared" si="10"/>
        <v>9.8647695166880225E-2</v>
      </c>
      <c r="G224" s="135">
        <f t="shared" si="11"/>
        <v>0.10452141888077369</v>
      </c>
    </row>
    <row r="225" spans="1:7" s="52" customFormat="1" x14ac:dyDescent="0.25">
      <c r="A225" s="103" t="s">
        <v>958</v>
      </c>
      <c r="B225" s="67" t="s">
        <v>1663</v>
      </c>
      <c r="C225" s="126">
        <v>3629.6052</v>
      </c>
      <c r="D225" s="126">
        <v>37663</v>
      </c>
      <c r="E225" s="103"/>
      <c r="F225" s="135">
        <f t="shared" si="10"/>
        <v>0.11947135934677357</v>
      </c>
      <c r="G225" s="135">
        <f t="shared" si="11"/>
        <v>0.11132261182361235</v>
      </c>
    </row>
    <row r="226" spans="1:7" s="52" customFormat="1" x14ac:dyDescent="0.25">
      <c r="A226" s="103" t="s">
        <v>959</v>
      </c>
      <c r="B226" s="67" t="s">
        <v>1664</v>
      </c>
      <c r="C226" s="126">
        <v>4231.2433000000001</v>
      </c>
      <c r="D226" s="126">
        <v>40207</v>
      </c>
      <c r="E226" s="103"/>
      <c r="F226" s="135">
        <f t="shared" si="10"/>
        <v>0.13927475880239759</v>
      </c>
      <c r="G226" s="135">
        <f t="shared" si="11"/>
        <v>0.11884205330409106</v>
      </c>
    </row>
    <row r="227" spans="1:7" s="52" customFormat="1" x14ac:dyDescent="0.25">
      <c r="A227" s="103" t="s">
        <v>960</v>
      </c>
      <c r="B227" s="67" t="s">
        <v>1665</v>
      </c>
      <c r="C227" s="126">
        <v>4694.1487999999999</v>
      </c>
      <c r="D227" s="126">
        <v>41838</v>
      </c>
      <c r="E227" s="103"/>
      <c r="F227" s="135">
        <f t="shared" si="10"/>
        <v>0.15451166372365399</v>
      </c>
      <c r="G227" s="135">
        <f t="shared" si="11"/>
        <v>0.12366289019664641</v>
      </c>
    </row>
    <row r="228" spans="1:7" s="52" customFormat="1" x14ac:dyDescent="0.25">
      <c r="A228" s="103" t="s">
        <v>961</v>
      </c>
      <c r="B228" s="67" t="s">
        <v>1666</v>
      </c>
      <c r="C228" s="126">
        <v>4552.3453</v>
      </c>
      <c r="D228" s="126">
        <v>39824</v>
      </c>
      <c r="E228" s="103"/>
      <c r="F228" s="135">
        <f t="shared" si="10"/>
        <v>0.14984408805863947</v>
      </c>
      <c r="G228" s="135">
        <f t="shared" si="11"/>
        <v>0.11770999902460075</v>
      </c>
    </row>
    <row r="229" spans="1:7" s="52" customFormat="1" x14ac:dyDescent="0.25">
      <c r="A229" s="103" t="s">
        <v>962</v>
      </c>
      <c r="B229" s="67" t="s">
        <v>164</v>
      </c>
      <c r="C229" s="126">
        <v>4375.6035000000002</v>
      </c>
      <c r="D229" s="126">
        <v>37102</v>
      </c>
      <c r="E229" s="103"/>
      <c r="F229" s="135">
        <f t="shared" si="10"/>
        <v>0.14402649029362757</v>
      </c>
      <c r="G229" s="135">
        <f t="shared" si="11"/>
        <v>0.10966443310091244</v>
      </c>
    </row>
    <row r="230" spans="1:7" s="52" customFormat="1" x14ac:dyDescent="0.25">
      <c r="A230" s="103" t="s">
        <v>963</v>
      </c>
      <c r="B230" s="55" t="s">
        <v>1</v>
      </c>
      <c r="C230" s="126">
        <f>SUM(C222:C229)</f>
        <v>30380.546600000001</v>
      </c>
      <c r="D230" s="126">
        <f>SUM(D222:D229)</f>
        <v>338323</v>
      </c>
      <c r="E230" s="103"/>
      <c r="F230" s="135">
        <f>SUM(F222:F229)</f>
        <v>0.99999999999999989</v>
      </c>
      <c r="G230" s="135">
        <f>SUM(G222:G229)</f>
        <v>1</v>
      </c>
    </row>
    <row r="231" spans="1:7" s="65" customFormat="1" hidden="1" outlineLevel="1" x14ac:dyDescent="0.25">
      <c r="A231" s="103" t="s">
        <v>964</v>
      </c>
      <c r="B231" s="85" t="s">
        <v>1654</v>
      </c>
      <c r="C231" s="126">
        <v>3145.8701000000001</v>
      </c>
      <c r="D231" s="126">
        <v>27001</v>
      </c>
      <c r="E231" s="67"/>
      <c r="F231" s="136">
        <f t="shared" ref="F231:F236" si="12">IF($C$230=0,"",IF(C231="","",C231/$C$230))</f>
        <v>0.10354883147494127</v>
      </c>
      <c r="G231" s="136">
        <f t="shared" ref="G231:G236" si="13">IF($D$230=0,"",IF(D231="","",D231/$D$230))</f>
        <v>7.9808348826417352E-2</v>
      </c>
    </row>
    <row r="232" spans="1:7" s="65" customFormat="1" hidden="1" outlineLevel="1" x14ac:dyDescent="0.25">
      <c r="A232" s="103" t="s">
        <v>965</v>
      </c>
      <c r="B232" s="85" t="s">
        <v>1655</v>
      </c>
      <c r="C232" s="126">
        <v>1027.9734000000001</v>
      </c>
      <c r="D232" s="126">
        <v>8477</v>
      </c>
      <c r="E232" s="67"/>
      <c r="F232" s="136">
        <f t="shared" si="12"/>
        <v>3.3836566982636186E-2</v>
      </c>
      <c r="G232" s="136">
        <f t="shared" si="13"/>
        <v>2.5055937669032257E-2</v>
      </c>
    </row>
    <row r="233" spans="1:7" s="65" customFormat="1" hidden="1" outlineLevel="1" x14ac:dyDescent="0.25">
      <c r="A233" s="103" t="s">
        <v>966</v>
      </c>
      <c r="B233" s="85" t="s">
        <v>1656</v>
      </c>
      <c r="C233" s="126">
        <v>147.25</v>
      </c>
      <c r="D233" s="126">
        <v>1200</v>
      </c>
      <c r="E233" s="67"/>
      <c r="F233" s="136">
        <f t="shared" si="12"/>
        <v>4.8468515704717437E-3</v>
      </c>
      <c r="G233" s="136">
        <f t="shared" si="13"/>
        <v>3.5469063587163746E-3</v>
      </c>
    </row>
    <row r="234" spans="1:7" s="65" customFormat="1" hidden="1" outlineLevel="1" x14ac:dyDescent="0.25">
      <c r="A234" s="103" t="s">
        <v>967</v>
      </c>
      <c r="B234" s="85" t="s">
        <v>1657</v>
      </c>
      <c r="C234" s="126">
        <v>31.7011</v>
      </c>
      <c r="D234" s="126">
        <v>263</v>
      </c>
      <c r="E234" s="67"/>
      <c r="F234" s="136">
        <f t="shared" si="12"/>
        <v>1.0434670717873126E-3</v>
      </c>
      <c r="G234" s="136">
        <f t="shared" si="13"/>
        <v>7.7736364361867213E-4</v>
      </c>
    </row>
    <row r="235" spans="1:7" s="65" customFormat="1" hidden="1" outlineLevel="1" x14ac:dyDescent="0.25">
      <c r="A235" s="103" t="s">
        <v>968</v>
      </c>
      <c r="B235" s="85" t="s">
        <v>1658</v>
      </c>
      <c r="C235" s="126">
        <v>15.7079</v>
      </c>
      <c r="D235" s="126">
        <v>99</v>
      </c>
      <c r="E235" s="67"/>
      <c r="F235" s="136">
        <f t="shared" si="12"/>
        <v>5.1703809700382418E-4</v>
      </c>
      <c r="G235" s="136">
        <f t="shared" si="13"/>
        <v>2.9261977459410092E-4</v>
      </c>
    </row>
    <row r="236" spans="1:7" s="65" customFormat="1" hidden="1" outlineLevel="1" x14ac:dyDescent="0.25">
      <c r="A236" s="103" t="s">
        <v>969</v>
      </c>
      <c r="B236" s="85" t="s">
        <v>1667</v>
      </c>
      <c r="C236" s="126">
        <v>7.101</v>
      </c>
      <c r="D236" s="126">
        <v>62</v>
      </c>
      <c r="E236" s="67"/>
      <c r="F236" s="136">
        <f t="shared" si="12"/>
        <v>2.337350967872316E-4</v>
      </c>
      <c r="G236" s="136">
        <f t="shared" si="13"/>
        <v>1.8325682853367935E-4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0.92300000000000004</v>
      </c>
      <c r="E258" s="3"/>
      <c r="F258" s="3"/>
    </row>
    <row r="259" spans="1:7" x14ac:dyDescent="0.25">
      <c r="A259" s="103" t="s">
        <v>989</v>
      </c>
      <c r="B259" s="5" t="s">
        <v>1669</v>
      </c>
      <c r="C259" s="135">
        <v>7.6999999999999999E-2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6"/>
      <c r="G1" s="156"/>
      <c r="H1" s="156"/>
      <c r="I1" s="156"/>
      <c r="J1" s="156"/>
      <c r="K1" s="156"/>
      <c r="L1" s="156"/>
    </row>
    <row r="2" spans="1:13" x14ac:dyDescent="0.25">
      <c r="B2" s="3"/>
      <c r="C2" s="3"/>
      <c r="F2" s="156"/>
      <c r="G2" s="156"/>
      <c r="H2" s="156"/>
      <c r="I2" s="156"/>
      <c r="J2" s="156"/>
      <c r="K2" s="156"/>
      <c r="L2" s="156"/>
    </row>
    <row r="3" spans="1:13" x14ac:dyDescent="0.25">
      <c r="A3" s="95" t="s">
        <v>60</v>
      </c>
      <c r="B3" s="46"/>
      <c r="C3" s="3"/>
      <c r="F3" s="156"/>
      <c r="G3" s="156"/>
      <c r="H3" s="156"/>
      <c r="I3" s="156"/>
      <c r="J3" s="156"/>
      <c r="K3" s="156"/>
      <c r="L3" s="156"/>
    </row>
    <row r="4" spans="1:13" x14ac:dyDescent="0.25">
      <c r="C4" s="3"/>
      <c r="F4" s="156"/>
      <c r="G4" s="156"/>
      <c r="H4" s="156"/>
      <c r="I4" s="156"/>
      <c r="J4" s="156"/>
      <c r="K4" s="156"/>
      <c r="L4" s="156"/>
    </row>
    <row r="5" spans="1:13" ht="18.75" customHeight="1" x14ac:dyDescent="0.25">
      <c r="A5" s="20" t="s">
        <v>214</v>
      </c>
      <c r="B5" s="20" t="s">
        <v>1496</v>
      </c>
      <c r="C5" s="20" t="s">
        <v>1551</v>
      </c>
      <c r="F5" s="156"/>
      <c r="G5" s="156"/>
      <c r="H5" s="156"/>
      <c r="I5" s="156"/>
      <c r="J5" s="156"/>
      <c r="K5" s="156"/>
      <c r="L5" s="156"/>
    </row>
    <row r="6" spans="1:13" ht="45" x14ac:dyDescent="0.25">
      <c r="A6" s="90" t="s">
        <v>1467</v>
      </c>
      <c r="B6" s="13" t="s">
        <v>233</v>
      </c>
      <c r="C6" s="103" t="s">
        <v>1682</v>
      </c>
      <c r="F6" s="156"/>
      <c r="G6" s="156"/>
      <c r="H6" s="156"/>
      <c r="I6" s="156"/>
      <c r="J6" s="156"/>
      <c r="K6" s="156"/>
      <c r="L6" s="156"/>
    </row>
    <row r="7" spans="1:13" s="98" customFormat="1" x14ac:dyDescent="0.25">
      <c r="A7" s="102" t="s">
        <v>1468</v>
      </c>
      <c r="B7" s="56" t="s">
        <v>234</v>
      </c>
      <c r="C7" s="103" t="s">
        <v>1684</v>
      </c>
      <c r="D7" s="100"/>
      <c r="E7" s="100"/>
      <c r="F7" s="156"/>
      <c r="G7" s="156"/>
      <c r="H7" s="156"/>
      <c r="I7" s="156"/>
      <c r="J7" s="156"/>
      <c r="K7" s="156"/>
      <c r="L7" s="156"/>
      <c r="M7" s="100"/>
    </row>
    <row r="8" spans="1:13" s="98" customFormat="1" x14ac:dyDescent="0.25">
      <c r="A8" s="102" t="s">
        <v>1469</v>
      </c>
      <c r="B8" s="56" t="s">
        <v>235</v>
      </c>
      <c r="C8" s="103" t="s">
        <v>1683</v>
      </c>
      <c r="D8" s="100"/>
      <c r="E8" s="100"/>
      <c r="F8" s="156"/>
      <c r="G8" s="156"/>
      <c r="H8" s="156"/>
      <c r="I8" s="156"/>
      <c r="J8" s="156"/>
      <c r="K8" s="156"/>
      <c r="L8" s="156"/>
      <c r="M8" s="100"/>
    </row>
    <row r="9" spans="1:13" x14ac:dyDescent="0.25">
      <c r="A9" s="102" t="s">
        <v>1470</v>
      </c>
      <c r="B9" s="13" t="s">
        <v>59</v>
      </c>
      <c r="C9" s="103" t="s">
        <v>1672</v>
      </c>
      <c r="F9" s="156"/>
      <c r="G9" s="156"/>
      <c r="H9" s="156"/>
      <c r="I9" s="156"/>
      <c r="J9" s="156"/>
      <c r="K9" s="156"/>
      <c r="L9" s="156"/>
    </row>
    <row r="10" spans="1:13" ht="44.25" customHeight="1" x14ac:dyDescent="0.25">
      <c r="A10" s="102" t="s">
        <v>1471</v>
      </c>
      <c r="B10" s="56" t="s">
        <v>1677</v>
      </c>
      <c r="C10" s="103" t="s">
        <v>1678</v>
      </c>
      <c r="F10" s="156"/>
      <c r="G10" s="156"/>
      <c r="H10" s="156"/>
      <c r="I10" s="156"/>
      <c r="J10" s="156"/>
      <c r="K10" s="156"/>
      <c r="L10" s="156"/>
    </row>
    <row r="11" spans="1:13" s="98" customFormat="1" ht="54.75" customHeight="1" x14ac:dyDescent="0.25">
      <c r="A11" s="102" t="s">
        <v>1472</v>
      </c>
      <c r="B11" s="56" t="s">
        <v>1679</v>
      </c>
      <c r="C11" s="103" t="s">
        <v>1680</v>
      </c>
      <c r="D11" s="100"/>
      <c r="E11" s="100"/>
      <c r="F11" s="156"/>
      <c r="G11" s="156"/>
      <c r="H11" s="156"/>
      <c r="I11" s="156"/>
      <c r="J11" s="156"/>
      <c r="K11" s="156"/>
      <c r="L11" s="156"/>
      <c r="M11" s="100"/>
    </row>
    <row r="12" spans="1:13" ht="45" x14ac:dyDescent="0.25">
      <c r="A12" s="102" t="s">
        <v>1473</v>
      </c>
      <c r="B12" s="13" t="s">
        <v>237</v>
      </c>
      <c r="C12" s="103" t="s">
        <v>1675</v>
      </c>
      <c r="F12" s="156"/>
      <c r="G12" s="156"/>
      <c r="H12" s="156"/>
      <c r="I12" s="156"/>
      <c r="J12" s="156"/>
      <c r="K12" s="156"/>
      <c r="L12" s="156"/>
    </row>
    <row r="13" spans="1:13" s="98" customFormat="1" x14ac:dyDescent="0.25">
      <c r="A13" s="102" t="s">
        <v>1474</v>
      </c>
      <c r="B13" s="56" t="s">
        <v>269</v>
      </c>
      <c r="C13" s="103" t="s">
        <v>1674</v>
      </c>
      <c r="D13" s="100"/>
      <c r="E13" s="100"/>
      <c r="F13" s="156"/>
      <c r="G13" s="156"/>
      <c r="H13" s="156"/>
      <c r="I13" s="156"/>
      <c r="J13" s="156"/>
      <c r="K13" s="156"/>
      <c r="L13" s="156"/>
      <c r="M13" s="100"/>
    </row>
    <row r="14" spans="1:13" s="98" customFormat="1" ht="30" x14ac:dyDescent="0.25">
      <c r="A14" s="102" t="s">
        <v>1475</v>
      </c>
      <c r="B14" s="56" t="s">
        <v>270</v>
      </c>
      <c r="C14" s="103" t="s">
        <v>1673</v>
      </c>
      <c r="D14" s="100"/>
      <c r="E14" s="100"/>
      <c r="F14" s="156"/>
      <c r="G14" s="156"/>
      <c r="H14" s="156"/>
      <c r="I14" s="156"/>
      <c r="J14" s="156"/>
      <c r="K14" s="156"/>
      <c r="L14" s="156"/>
      <c r="M14" s="100"/>
    </row>
    <row r="15" spans="1:13" s="98" customFormat="1" x14ac:dyDescent="0.25">
      <c r="A15" s="102" t="s">
        <v>1476</v>
      </c>
      <c r="B15" s="56" t="s">
        <v>236</v>
      </c>
      <c r="C15" s="103" t="s">
        <v>1676</v>
      </c>
      <c r="D15" s="100"/>
      <c r="E15" s="100"/>
      <c r="F15" s="156"/>
      <c r="G15" s="156"/>
      <c r="H15" s="156"/>
      <c r="I15" s="156"/>
      <c r="J15" s="156"/>
      <c r="K15" s="156"/>
      <c r="L15" s="156"/>
      <c r="M15" s="100"/>
    </row>
    <row r="16" spans="1:13" ht="30" x14ac:dyDescent="0.25">
      <c r="A16" s="102" t="s">
        <v>1477</v>
      </c>
      <c r="B16" s="15" t="s">
        <v>271</v>
      </c>
      <c r="C16" s="103" t="s">
        <v>1670</v>
      </c>
      <c r="F16" s="156"/>
      <c r="G16" s="156"/>
      <c r="H16" s="156"/>
      <c r="I16" s="156"/>
      <c r="J16" s="156"/>
      <c r="K16" s="156"/>
      <c r="L16" s="156"/>
    </row>
    <row r="17" spans="1:13" ht="30" customHeight="1" x14ac:dyDescent="0.25">
      <c r="A17" s="102" t="s">
        <v>1478</v>
      </c>
      <c r="B17" s="15" t="s">
        <v>148</v>
      </c>
      <c r="C17" s="103" t="s">
        <v>1671</v>
      </c>
      <c r="F17" s="156"/>
      <c r="G17" s="156"/>
      <c r="H17" s="156"/>
      <c r="I17" s="156"/>
      <c r="J17" s="156"/>
      <c r="K17" s="156"/>
      <c r="L17" s="156"/>
    </row>
    <row r="18" spans="1:13" x14ac:dyDescent="0.25">
      <c r="A18" s="102" t="s">
        <v>1479</v>
      </c>
      <c r="B18" s="15" t="s">
        <v>145</v>
      </c>
      <c r="C18" s="103" t="s">
        <v>1681</v>
      </c>
      <c r="F18" s="156"/>
      <c r="G18" s="156"/>
      <c r="H18" s="156"/>
      <c r="I18" s="156"/>
      <c r="J18" s="156"/>
      <c r="K18" s="156"/>
      <c r="L18" s="156"/>
    </row>
    <row r="19" spans="1:13" s="64" customFormat="1" hidden="1" outlineLevel="1" x14ac:dyDescent="0.25">
      <c r="A19" s="102" t="s">
        <v>1480</v>
      </c>
      <c r="B19" s="15" t="s">
        <v>1499</v>
      </c>
      <c r="C19" s="103" t="s">
        <v>180</v>
      </c>
      <c r="D19" s="16"/>
      <c r="E19" s="16"/>
      <c r="F19" s="156"/>
      <c r="G19" s="156"/>
      <c r="H19" s="156"/>
      <c r="I19" s="156"/>
      <c r="J19" s="156"/>
      <c r="K19" s="156"/>
      <c r="L19" s="156"/>
      <c r="M19" s="16"/>
    </row>
    <row r="20" spans="1:13" s="98" customFormat="1" hidden="1" outlineLevel="1" x14ac:dyDescent="0.25">
      <c r="A20" s="102" t="s">
        <v>1481</v>
      </c>
      <c r="B20" s="15"/>
      <c r="C20" s="103"/>
      <c r="D20" s="100"/>
      <c r="E20" s="100"/>
      <c r="F20" s="156"/>
      <c r="G20" s="156"/>
      <c r="H20" s="156"/>
      <c r="I20" s="156"/>
      <c r="J20" s="156"/>
      <c r="K20" s="156"/>
      <c r="L20" s="156"/>
      <c r="M20" s="100"/>
    </row>
    <row r="21" spans="1:13" s="98" customFormat="1" hidden="1" outlineLevel="1" x14ac:dyDescent="0.25">
      <c r="A21" s="102" t="s">
        <v>1482</v>
      </c>
      <c r="B21" s="15"/>
      <c r="C21" s="103"/>
      <c r="D21" s="100"/>
      <c r="E21" s="100"/>
      <c r="F21" s="156"/>
      <c r="G21" s="156"/>
      <c r="H21" s="156"/>
      <c r="I21" s="156"/>
      <c r="J21" s="156"/>
      <c r="K21" s="156"/>
      <c r="L21" s="156"/>
      <c r="M21" s="100"/>
    </row>
    <row r="22" spans="1:13" s="98" customFormat="1" hidden="1" outlineLevel="1" x14ac:dyDescent="0.25">
      <c r="A22" s="102" t="s">
        <v>1483</v>
      </c>
      <c r="B22" s="15"/>
      <c r="C22" s="103"/>
      <c r="D22" s="100"/>
      <c r="E22" s="100"/>
      <c r="F22" s="156"/>
      <c r="G22" s="156"/>
      <c r="H22" s="156"/>
      <c r="I22" s="156"/>
      <c r="J22" s="156"/>
      <c r="K22" s="156"/>
      <c r="L22" s="156"/>
      <c r="M22" s="100"/>
    </row>
    <row r="23" spans="1:13" s="98" customFormat="1" hidden="1" outlineLevel="1" x14ac:dyDescent="0.25">
      <c r="A23" s="102" t="s">
        <v>1484</v>
      </c>
      <c r="B23" s="15"/>
      <c r="C23" s="103"/>
      <c r="D23" s="100"/>
      <c r="E23" s="100"/>
      <c r="F23" s="156"/>
      <c r="G23" s="156"/>
      <c r="H23" s="156"/>
      <c r="I23" s="156"/>
      <c r="J23" s="156"/>
      <c r="K23" s="156"/>
      <c r="L23" s="156"/>
      <c r="M23" s="100"/>
    </row>
    <row r="24" spans="1:13" s="157" customFormat="1" ht="18.75" collapsed="1" x14ac:dyDescent="0.25">
      <c r="A24" s="20"/>
      <c r="B24" s="20" t="s">
        <v>1497</v>
      </c>
      <c r="C24" s="20" t="s">
        <v>157</v>
      </c>
      <c r="D24" s="100"/>
      <c r="E24" s="100"/>
      <c r="F24" s="156"/>
      <c r="G24" s="156"/>
      <c r="H24" s="156"/>
      <c r="I24" s="156"/>
      <c r="J24" s="156"/>
      <c r="K24" s="156"/>
      <c r="L24" s="156"/>
      <c r="M24" s="100"/>
    </row>
    <row r="25" spans="1:13" s="64" customFormat="1" x14ac:dyDescent="0.25">
      <c r="A25" s="102" t="s">
        <v>1485</v>
      </c>
      <c r="B25" s="15" t="s">
        <v>158</v>
      </c>
      <c r="C25" s="67" t="s">
        <v>180</v>
      </c>
      <c r="D25" s="16"/>
      <c r="E25" s="16"/>
      <c r="F25" s="156"/>
      <c r="G25" s="156"/>
      <c r="H25" s="156"/>
      <c r="I25" s="156"/>
      <c r="J25" s="156"/>
      <c r="K25" s="156"/>
      <c r="L25" s="156"/>
      <c r="M25" s="16"/>
    </row>
    <row r="26" spans="1:13" s="64" customFormat="1" x14ac:dyDescent="0.25">
      <c r="A26" s="102" t="s">
        <v>1486</v>
      </c>
      <c r="B26" s="15" t="s">
        <v>159</v>
      </c>
      <c r="C26" s="67" t="s">
        <v>181</v>
      </c>
      <c r="D26" s="16"/>
      <c r="E26" s="16"/>
      <c r="F26" s="156"/>
      <c r="G26" s="156"/>
      <c r="H26" s="156"/>
      <c r="I26" s="156"/>
      <c r="J26" s="156"/>
      <c r="K26" s="156"/>
      <c r="L26" s="156"/>
      <c r="M26" s="16"/>
    </row>
    <row r="27" spans="1:13" s="64" customFormat="1" x14ac:dyDescent="0.25">
      <c r="A27" s="102" t="s">
        <v>1487</v>
      </c>
      <c r="B27" s="15" t="s">
        <v>160</v>
      </c>
      <c r="C27" s="67" t="s">
        <v>182</v>
      </c>
      <c r="D27" s="16"/>
      <c r="E27" s="16"/>
      <c r="F27" s="156"/>
      <c r="G27" s="156"/>
      <c r="H27" s="156"/>
      <c r="I27" s="156"/>
      <c r="J27" s="156"/>
      <c r="K27" s="156"/>
      <c r="L27" s="156"/>
      <c r="M27" s="16"/>
    </row>
    <row r="28" spans="1:13" s="64" customFormat="1" hidden="1" outlineLevel="1" x14ac:dyDescent="0.25">
      <c r="A28" s="102" t="s">
        <v>1485</v>
      </c>
      <c r="B28" s="68"/>
      <c r="C28" s="67"/>
      <c r="D28" s="16"/>
      <c r="E28" s="16"/>
      <c r="F28" s="156"/>
      <c r="G28" s="156"/>
      <c r="H28" s="156"/>
      <c r="I28" s="156"/>
      <c r="J28" s="156"/>
      <c r="K28" s="156"/>
      <c r="L28" s="156"/>
      <c r="M28" s="16"/>
    </row>
    <row r="29" spans="1:13" s="64" customFormat="1" hidden="1" outlineLevel="1" x14ac:dyDescent="0.25">
      <c r="A29" s="102" t="s">
        <v>1488</v>
      </c>
      <c r="B29" s="68"/>
      <c r="C29" s="67"/>
      <c r="D29" s="16"/>
      <c r="E29" s="16"/>
      <c r="F29" s="156"/>
      <c r="G29" s="156"/>
      <c r="H29" s="156"/>
      <c r="I29" s="156"/>
      <c r="J29" s="156"/>
      <c r="K29" s="156"/>
      <c r="L29" s="156"/>
      <c r="M29" s="16"/>
    </row>
    <row r="30" spans="1:13" s="64" customFormat="1" hidden="1" outlineLevel="1" x14ac:dyDescent="0.25">
      <c r="A30" s="102" t="s">
        <v>1489</v>
      </c>
      <c r="B30" s="15"/>
      <c r="C30" s="67"/>
      <c r="D30" s="16"/>
      <c r="E30" s="16"/>
      <c r="F30" s="156"/>
      <c r="G30" s="156"/>
      <c r="H30" s="156"/>
      <c r="I30" s="156"/>
      <c r="J30" s="156"/>
      <c r="K30" s="156"/>
      <c r="L30" s="156"/>
      <c r="M30" s="16"/>
    </row>
    <row r="31" spans="1:13" ht="18.75" collapsed="1" x14ac:dyDescent="0.25">
      <c r="A31" s="20"/>
      <c r="B31" s="20" t="s">
        <v>1498</v>
      </c>
      <c r="C31" s="20" t="s">
        <v>1551</v>
      </c>
      <c r="F31" s="156"/>
      <c r="G31" s="156"/>
      <c r="H31" s="156"/>
      <c r="I31" s="156"/>
      <c r="J31" s="156"/>
      <c r="K31" s="156"/>
      <c r="L31" s="156"/>
    </row>
    <row r="32" spans="1:13" x14ac:dyDescent="0.25">
      <c r="A32" s="102" t="s">
        <v>1490</v>
      </c>
      <c r="B32" s="56" t="s">
        <v>61</v>
      </c>
      <c r="C32" s="103"/>
      <c r="F32" s="156"/>
      <c r="G32" s="156"/>
      <c r="H32" s="156"/>
      <c r="I32" s="156"/>
      <c r="J32" s="156"/>
      <c r="K32" s="156"/>
      <c r="L32" s="156"/>
    </row>
    <row r="33" spans="1:12" x14ac:dyDescent="0.25">
      <c r="A33" s="102" t="s">
        <v>1491</v>
      </c>
      <c r="B33" s="15"/>
      <c r="C33" s="133"/>
      <c r="F33" s="156"/>
      <c r="G33" s="156"/>
      <c r="H33" s="156"/>
      <c r="I33" s="156"/>
      <c r="J33" s="156"/>
      <c r="K33" s="156"/>
      <c r="L33" s="156"/>
    </row>
    <row r="34" spans="1:12" x14ac:dyDescent="0.25">
      <c r="A34" s="102" t="s">
        <v>1492</v>
      </c>
      <c r="B34" s="15"/>
      <c r="C34" s="133"/>
      <c r="F34" s="156"/>
      <c r="G34" s="156"/>
      <c r="H34" s="156"/>
      <c r="I34" s="156"/>
      <c r="J34" s="156"/>
      <c r="K34" s="156"/>
      <c r="L34" s="156"/>
    </row>
    <row r="35" spans="1:12" x14ac:dyDescent="0.25">
      <c r="A35" s="102" t="s">
        <v>1493</v>
      </c>
      <c r="B35" s="15"/>
      <c r="C35" s="133"/>
      <c r="F35" s="156"/>
      <c r="G35" s="156"/>
      <c r="H35" s="156"/>
      <c r="I35" s="156"/>
      <c r="J35" s="156"/>
      <c r="K35" s="156"/>
      <c r="L35" s="156"/>
    </row>
    <row r="36" spans="1:12" x14ac:dyDescent="0.25">
      <c r="A36" s="102" t="s">
        <v>1494</v>
      </c>
      <c r="B36" s="15"/>
      <c r="C36" s="133"/>
      <c r="F36" s="156"/>
      <c r="G36" s="156"/>
      <c r="H36" s="156"/>
      <c r="I36" s="156"/>
      <c r="J36" s="156"/>
      <c r="K36" s="156"/>
      <c r="L36" s="156"/>
    </row>
    <row r="37" spans="1:12" x14ac:dyDescent="0.25">
      <c r="A37" s="102" t="s">
        <v>1495</v>
      </c>
      <c r="B37" s="15"/>
      <c r="C37" s="133"/>
      <c r="F37" s="156"/>
      <c r="G37" s="156"/>
      <c r="H37" s="156"/>
      <c r="I37" s="156"/>
      <c r="J37" s="156"/>
      <c r="K37" s="156"/>
      <c r="L37" s="156"/>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3"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2" t="s">
        <v>1508</v>
      </c>
      <c r="E3" s="172"/>
      <c r="F3" s="172"/>
      <c r="G3" s="172"/>
      <c r="H3" s="172"/>
      <c r="I3" s="140"/>
      <c r="J3" s="142"/>
    </row>
    <row r="4" spans="2:11" ht="66" customHeight="1" x14ac:dyDescent="0.25">
      <c r="B4" s="141"/>
      <c r="C4" s="140"/>
      <c r="D4" s="172"/>
      <c r="E4" s="172"/>
      <c r="F4" s="172"/>
      <c r="G4" s="172"/>
      <c r="H4" s="172"/>
      <c r="I4" s="140"/>
      <c r="J4" s="142"/>
    </row>
    <row r="5" spans="2:11" x14ac:dyDescent="0.25">
      <c r="B5" s="141"/>
      <c r="C5" s="140"/>
      <c r="D5" s="140"/>
      <c r="E5" s="147"/>
      <c r="F5" s="148"/>
      <c r="G5" s="140"/>
      <c r="H5" s="140"/>
      <c r="I5" s="140"/>
      <c r="J5" s="142"/>
    </row>
    <row r="6" spans="2:11" x14ac:dyDescent="0.25">
      <c r="B6" s="141"/>
      <c r="C6" s="140"/>
      <c r="D6" s="170" t="s">
        <v>1512</v>
      </c>
      <c r="E6" s="171"/>
      <c r="F6" s="171"/>
      <c r="G6" s="171"/>
      <c r="H6" s="171"/>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12CD06B-72A0-4005-A25D-E5640FD41F97}">
  <ds:schemaRefs>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July 2017</dc:title>
  <dc:subject>HTT Hard and Soft Bullet Covered Bonds Programme July 2017</dc:subject>
  <dc:creator>ING</dc:creator>
  <cp:lastModifiedBy>Mekkelholt-Ehlers, A. (Agnes)</cp:lastModifiedBy>
  <dcterms:created xsi:type="dcterms:W3CDTF">2017-07-06T09:14:47Z</dcterms:created>
  <dcterms:modified xsi:type="dcterms:W3CDTF">2018-10-10T12:35:42Z</dcterms:modified>
</cp:coreProperties>
</file>