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2021\06\"/>
    </mc:Choice>
  </mc:AlternateContent>
  <xr:revisionPtr revIDLastSave="0" documentId="13_ncr:1_{D0B90AC0-A514-4CB1-91AC-F45668E7B7E4}" xr6:coauthVersionLast="45" xr6:coauthVersionMax="45" xr10:uidLastSave="{00000000-0000-0000-0000-000000000000}"/>
  <bookViews>
    <workbookView xWindow="-120" yWindow="-120" windowWidth="29040" windowHeight="1599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3" i="19" s="1"/>
  <c r="C595" i="19"/>
  <c r="G594" i="19"/>
  <c r="G592" i="19"/>
  <c r="G591" i="19"/>
  <c r="F591" i="19"/>
  <c r="F595" i="19" s="1"/>
  <c r="D588" i="19"/>
  <c r="G587" i="19" s="1"/>
  <c r="C588" i="19"/>
  <c r="G586" i="19"/>
  <c r="F586" i="19"/>
  <c r="G584" i="19"/>
  <c r="F584" i="19"/>
  <c r="G582" i="19"/>
  <c r="F582" i="19"/>
  <c r="G580" i="19"/>
  <c r="F580" i="19"/>
  <c r="G578" i="19"/>
  <c r="F578" i="19"/>
  <c r="D576" i="19"/>
  <c r="G575" i="19" s="1"/>
  <c r="C576" i="19"/>
  <c r="G574" i="19"/>
  <c r="F574" i="19"/>
  <c r="G572" i="19"/>
  <c r="F572" i="19"/>
  <c r="G570" i="19"/>
  <c r="F570" i="19"/>
  <c r="G568" i="19"/>
  <c r="F568" i="19"/>
  <c r="G566" i="19"/>
  <c r="F566" i="19"/>
  <c r="G564" i="19"/>
  <c r="F564" i="19"/>
  <c r="G562" i="19"/>
  <c r="F562" i="19"/>
  <c r="G560" i="19"/>
  <c r="F560"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G377" i="19"/>
  <c r="F377" i="19"/>
  <c r="D374" i="19"/>
  <c r="C374" i="19"/>
  <c r="G372" i="19"/>
  <c r="F372" i="19"/>
  <c r="G370" i="19"/>
  <c r="F370" i="19"/>
  <c r="G368" i="19"/>
  <c r="F368" i="19"/>
  <c r="G363" i="19"/>
  <c r="F363" i="19"/>
  <c r="G362" i="19"/>
  <c r="F362" i="19"/>
  <c r="G361" i="19"/>
  <c r="F361" i="19"/>
  <c r="G360" i="19"/>
  <c r="F360" i="19"/>
  <c r="G359" i="19"/>
  <c r="F359" i="19"/>
  <c r="G358" i="19"/>
  <c r="F358" i="19"/>
  <c r="G357" i="19"/>
  <c r="F357" i="19"/>
  <c r="G356" i="19"/>
  <c r="F356" i="19"/>
  <c r="G355" i="19"/>
  <c r="F355" i="19"/>
  <c r="G354" i="19"/>
  <c r="G364" i="19" s="1"/>
  <c r="F354" i="19"/>
  <c r="F364" i="19" s="1"/>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6" i="19"/>
  <c r="F35" i="19"/>
  <c r="F32" i="19"/>
  <c r="F31" i="19"/>
  <c r="C30" i="19"/>
  <c r="F38" i="19" s="1"/>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G178" i="11"/>
  <c r="G177" i="11"/>
  <c r="G176" i="11"/>
  <c r="G175" i="11"/>
  <c r="G174" i="11"/>
  <c r="G173" i="11"/>
  <c r="G172" i="11"/>
  <c r="G179" i="11" s="1"/>
  <c r="G171" i="11"/>
  <c r="F171" i="11"/>
  <c r="G163" i="11"/>
  <c r="F162" i="11"/>
  <c r="G161" i="11"/>
  <c r="F160" i="11"/>
  <c r="G159" i="11"/>
  <c r="F158" i="11"/>
  <c r="D157" i="11"/>
  <c r="G162" i="11" s="1"/>
  <c r="C157" i="11"/>
  <c r="G156" i="11"/>
  <c r="G155" i="11"/>
  <c r="F155" i="11"/>
  <c r="G154" i="11"/>
  <c r="G153" i="11"/>
  <c r="F153" i="11"/>
  <c r="G152" i="11"/>
  <c r="G151" i="11"/>
  <c r="F151" i="11"/>
  <c r="G150" i="11"/>
  <c r="G149" i="11"/>
  <c r="F149" i="11"/>
  <c r="D144" i="11"/>
  <c r="C144" i="11"/>
  <c r="G143" i="11"/>
  <c r="G142" i="11"/>
  <c r="G141" i="11"/>
  <c r="G140" i="11"/>
  <c r="G139" i="11"/>
  <c r="G138" i="11"/>
  <c r="G137" i="11"/>
  <c r="G136" i="11"/>
  <c r="F136" i="11"/>
  <c r="G135" i="11"/>
  <c r="G134" i="11"/>
  <c r="G133" i="11"/>
  <c r="G132" i="11"/>
  <c r="G131" i="11"/>
  <c r="G130" i="11"/>
  <c r="G129" i="11"/>
  <c r="G128" i="11"/>
  <c r="F128" i="11"/>
  <c r="G127" i="11"/>
  <c r="G126" i="11"/>
  <c r="G125" i="11"/>
  <c r="G124" i="11"/>
  <c r="G123" i="11"/>
  <c r="G122" i="11"/>
  <c r="G121" i="11"/>
  <c r="G120" i="11"/>
  <c r="C58" i="11"/>
  <c r="C54" i="11"/>
  <c r="C26" i="11"/>
  <c r="C152" i="10"/>
  <c r="C81" i="10"/>
  <c r="C77" i="10"/>
  <c r="C49" i="10"/>
  <c r="C42" i="10"/>
  <c r="F39" i="10"/>
  <c r="D37" i="10"/>
  <c r="C37" i="10"/>
  <c r="G36" i="10"/>
  <c r="G35" i="10"/>
  <c r="G34" i="10"/>
  <c r="G33" i="10"/>
  <c r="G32" i="10"/>
  <c r="G31" i="10"/>
  <c r="F31" i="10"/>
  <c r="G30" i="10"/>
  <c r="G29" i="10"/>
  <c r="F29" i="10"/>
  <c r="G28" i="10"/>
  <c r="G27" i="10"/>
  <c r="G26" i="10"/>
  <c r="G25" i="10"/>
  <c r="G24" i="10"/>
  <c r="G23" i="10"/>
  <c r="F23" i="10"/>
  <c r="G22" i="10"/>
  <c r="D577" i="9"/>
  <c r="C577" i="9"/>
  <c r="F576" i="9"/>
  <c r="F575" i="9"/>
  <c r="F574" i="9"/>
  <c r="F577" i="9" s="1"/>
  <c r="F573" i="9"/>
  <c r="D570" i="9"/>
  <c r="C570" i="9"/>
  <c r="F569" i="9"/>
  <c r="F568" i="9"/>
  <c r="F567" i="9"/>
  <c r="F566" i="9"/>
  <c r="F565" i="9"/>
  <c r="F564" i="9"/>
  <c r="F563" i="9"/>
  <c r="G562" i="9"/>
  <c r="F562" i="9"/>
  <c r="F561" i="9"/>
  <c r="F560" i="9"/>
  <c r="D555" i="9"/>
  <c r="C555" i="9"/>
  <c r="F554" i="9"/>
  <c r="F553" i="9"/>
  <c r="F552" i="9"/>
  <c r="G551" i="9"/>
  <c r="F551" i="9"/>
  <c r="F550" i="9"/>
  <c r="G549" i="9"/>
  <c r="F549" i="9"/>
  <c r="F548" i="9"/>
  <c r="G547" i="9"/>
  <c r="F547" i="9"/>
  <c r="F546" i="9"/>
  <c r="F545" i="9"/>
  <c r="F544" i="9"/>
  <c r="G543" i="9"/>
  <c r="F543" i="9"/>
  <c r="G542" i="9"/>
  <c r="F542" i="9"/>
  <c r="G541" i="9"/>
  <c r="F541" i="9"/>
  <c r="G540" i="9"/>
  <c r="F540" i="9"/>
  <c r="G539" i="9"/>
  <c r="F539" i="9"/>
  <c r="G538" i="9"/>
  <c r="F538" i="9"/>
  <c r="G537" i="9"/>
  <c r="F537" i="9"/>
  <c r="D532" i="9"/>
  <c r="C532" i="9"/>
  <c r="F531" i="9"/>
  <c r="G530" i="9"/>
  <c r="F530" i="9"/>
  <c r="F529" i="9"/>
  <c r="G528" i="9"/>
  <c r="F528" i="9"/>
  <c r="F527" i="9"/>
  <c r="G526" i="9"/>
  <c r="F526" i="9"/>
  <c r="F525" i="9"/>
  <c r="G524" i="9"/>
  <c r="F524" i="9"/>
  <c r="F523" i="9"/>
  <c r="G522" i="9"/>
  <c r="F522" i="9"/>
  <c r="F521" i="9"/>
  <c r="G520" i="9"/>
  <c r="F520" i="9"/>
  <c r="F519" i="9"/>
  <c r="G518" i="9"/>
  <c r="F518" i="9"/>
  <c r="F517" i="9"/>
  <c r="G516" i="9"/>
  <c r="F516" i="9"/>
  <c r="F515" i="9"/>
  <c r="F532" i="9" s="1"/>
  <c r="G514" i="9"/>
  <c r="F514" i="9"/>
  <c r="G481" i="9"/>
  <c r="F481" i="9"/>
  <c r="G480" i="9"/>
  <c r="F479" i="9"/>
  <c r="G478" i="9"/>
  <c r="G477" i="9"/>
  <c r="F477" i="9"/>
  <c r="G476" i="9"/>
  <c r="D475" i="9"/>
  <c r="G479" i="9" s="1"/>
  <c r="C475" i="9"/>
  <c r="F480" i="9" s="1"/>
  <c r="G474" i="9"/>
  <c r="F474" i="9"/>
  <c r="G473" i="9"/>
  <c r="F473" i="9"/>
  <c r="G472" i="9"/>
  <c r="F472" i="9"/>
  <c r="G471" i="9"/>
  <c r="F471" i="9"/>
  <c r="G470" i="9"/>
  <c r="F470" i="9"/>
  <c r="G469" i="9"/>
  <c r="F469" i="9"/>
  <c r="G468" i="9"/>
  <c r="G475" i="9" s="1"/>
  <c r="F468" i="9"/>
  <c r="F475" i="9" s="1"/>
  <c r="G467" i="9"/>
  <c r="F467" i="9"/>
  <c r="G459" i="9"/>
  <c r="F459" i="9"/>
  <c r="F457" i="9"/>
  <c r="G456" i="9"/>
  <c r="F455" i="9"/>
  <c r="G454" i="9"/>
  <c r="G453" i="9"/>
  <c r="D453" i="9"/>
  <c r="G458" i="9" s="1"/>
  <c r="C453" i="9"/>
  <c r="F458" i="9" s="1"/>
  <c r="G452" i="9"/>
  <c r="F452" i="9"/>
  <c r="G451" i="9"/>
  <c r="F451" i="9"/>
  <c r="G450" i="9"/>
  <c r="F450" i="9"/>
  <c r="G449" i="9"/>
  <c r="F449" i="9"/>
  <c r="G448" i="9"/>
  <c r="F448" i="9"/>
  <c r="G447" i="9"/>
  <c r="F447" i="9"/>
  <c r="G446" i="9"/>
  <c r="F446" i="9"/>
  <c r="F453" i="9" s="1"/>
  <c r="G445" i="9"/>
  <c r="F445" i="9"/>
  <c r="G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F440" i="9" s="1"/>
  <c r="G416" i="9"/>
  <c r="F416" i="9"/>
  <c r="D360" i="9"/>
  <c r="C360" i="9"/>
  <c r="G359" i="9"/>
  <c r="F359" i="9"/>
  <c r="G358" i="9"/>
  <c r="F358" i="9"/>
  <c r="G357" i="9"/>
  <c r="G360" i="9" s="1"/>
  <c r="F357" i="9"/>
  <c r="F360" i="9" s="1"/>
  <c r="G356" i="9"/>
  <c r="F356" i="9"/>
  <c r="G353" i="9"/>
  <c r="D353" i="9"/>
  <c r="C353" i="9"/>
  <c r="G352" i="9"/>
  <c r="F352" i="9"/>
  <c r="G351" i="9"/>
  <c r="F351" i="9"/>
  <c r="G350" i="9"/>
  <c r="F350" i="9"/>
  <c r="G349" i="9"/>
  <c r="F349" i="9"/>
  <c r="G348" i="9"/>
  <c r="F348" i="9"/>
  <c r="G347" i="9"/>
  <c r="F347" i="9"/>
  <c r="G346" i="9"/>
  <c r="F346" i="9"/>
  <c r="F353" i="9" s="1"/>
  <c r="D343" i="9"/>
  <c r="G342" i="9" s="1"/>
  <c r="C343" i="9"/>
  <c r="G340" i="9"/>
  <c r="G338" i="9"/>
  <c r="G336" i="9"/>
  <c r="G334" i="9"/>
  <c r="G328" i="9"/>
  <c r="D328" i="9"/>
  <c r="C328" i="9"/>
  <c r="F310" i="9" s="1"/>
  <c r="F328" i="9" s="1"/>
  <c r="G310" i="9"/>
  <c r="D305" i="9"/>
  <c r="C305" i="9"/>
  <c r="F304" i="9"/>
  <c r="F303" i="9"/>
  <c r="F302" i="9"/>
  <c r="F301" i="9"/>
  <c r="F300" i="9"/>
  <c r="G299" i="9"/>
  <c r="F299" i="9"/>
  <c r="F298" i="9"/>
  <c r="F297" i="9"/>
  <c r="F296" i="9"/>
  <c r="F295" i="9"/>
  <c r="F294" i="9"/>
  <c r="F293" i="9"/>
  <c r="F292" i="9"/>
  <c r="G291" i="9"/>
  <c r="F291" i="9"/>
  <c r="F290" i="9"/>
  <c r="G289" i="9"/>
  <c r="F289" i="9"/>
  <c r="F288" i="9"/>
  <c r="F305" i="9" s="1"/>
  <c r="F287" i="9"/>
  <c r="F255" i="9"/>
  <c r="F253" i="9"/>
  <c r="G252" i="9"/>
  <c r="F251" i="9"/>
  <c r="D249" i="9"/>
  <c r="C249" i="9"/>
  <c r="F254" i="9" s="1"/>
  <c r="F248" i="9"/>
  <c r="F247" i="9"/>
  <c r="F246" i="9"/>
  <c r="G245" i="9"/>
  <c r="F245" i="9"/>
  <c r="F244" i="9"/>
  <c r="G243" i="9"/>
  <c r="F243" i="9"/>
  <c r="F242" i="9"/>
  <c r="F249" i="9" s="1"/>
  <c r="G241" i="9"/>
  <c r="F241" i="9"/>
  <c r="F233" i="9"/>
  <c r="F231" i="9"/>
  <c r="G230" i="9"/>
  <c r="F229" i="9"/>
  <c r="D227" i="9"/>
  <c r="C227" i="9"/>
  <c r="F232" i="9" s="1"/>
  <c r="F226" i="9"/>
  <c r="F225" i="9"/>
  <c r="F224" i="9"/>
  <c r="G223" i="9"/>
  <c r="F223" i="9"/>
  <c r="F222" i="9"/>
  <c r="G221" i="9"/>
  <c r="F221" i="9"/>
  <c r="F220" i="9"/>
  <c r="F227" i="9" s="1"/>
  <c r="G219" i="9"/>
  <c r="F219" i="9"/>
  <c r="D214" i="9"/>
  <c r="G210" i="9" s="1"/>
  <c r="C214" i="9"/>
  <c r="F213" i="9"/>
  <c r="F212" i="9"/>
  <c r="F211" i="9"/>
  <c r="F210" i="9"/>
  <c r="F209" i="9"/>
  <c r="F208" i="9"/>
  <c r="F207" i="9"/>
  <c r="F206" i="9"/>
  <c r="F205" i="9"/>
  <c r="F204" i="9"/>
  <c r="F203" i="9"/>
  <c r="F202" i="9"/>
  <c r="F201" i="9"/>
  <c r="F200" i="9"/>
  <c r="F199" i="9"/>
  <c r="G198" i="9"/>
  <c r="F198" i="9"/>
  <c r="F197" i="9"/>
  <c r="F196" i="9"/>
  <c r="F195" i="9"/>
  <c r="F194" i="9"/>
  <c r="F193"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19" i="9"/>
  <c r="C15"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C207" i="8"/>
  <c r="F206" i="8"/>
  <c r="F205" i="8"/>
  <c r="F204" i="8"/>
  <c r="F203" i="8"/>
  <c r="F202" i="8"/>
  <c r="F201" i="8"/>
  <c r="F200" i="8"/>
  <c r="F199" i="8"/>
  <c r="F198" i="8"/>
  <c r="F197" i="8"/>
  <c r="F196" i="8"/>
  <c r="F195" i="8"/>
  <c r="F194" i="8"/>
  <c r="F208" i="8" s="1"/>
  <c r="F193" i="8"/>
  <c r="F207" i="8" s="1"/>
  <c r="F185" i="8"/>
  <c r="F181" i="8"/>
  <c r="C179" i="8"/>
  <c r="F184" i="8" s="1"/>
  <c r="F178" i="8"/>
  <c r="D167" i="8"/>
  <c r="C167" i="8"/>
  <c r="F166" i="8" s="1"/>
  <c r="G166" i="8"/>
  <c r="G165" i="8"/>
  <c r="G164" i="8"/>
  <c r="G167" i="8" s="1"/>
  <c r="G161" i="8"/>
  <c r="G159" i="8"/>
  <c r="G157" i="8"/>
  <c r="D155" i="8"/>
  <c r="G162" i="8" s="1"/>
  <c r="C155" i="8"/>
  <c r="F161" i="8" s="1"/>
  <c r="G154" i="8"/>
  <c r="G153" i="8"/>
  <c r="G152" i="8"/>
  <c r="G151" i="8"/>
  <c r="G150" i="8"/>
  <c r="G149" i="8"/>
  <c r="G148" i="8"/>
  <c r="G147" i="8"/>
  <c r="G146" i="8"/>
  <c r="G145" i="8"/>
  <c r="F145" i="8"/>
  <c r="G144" i="8"/>
  <c r="G143" i="8"/>
  <c r="F143" i="8"/>
  <c r="G142" i="8"/>
  <c r="G141" i="8"/>
  <c r="F141" i="8"/>
  <c r="G140" i="8"/>
  <c r="G139" i="8"/>
  <c r="F139" i="8"/>
  <c r="G138" i="8"/>
  <c r="G155" i="8" s="1"/>
  <c r="G135" i="8"/>
  <c r="G133" i="8"/>
  <c r="G131" i="8"/>
  <c r="D129" i="8"/>
  <c r="G136" i="8" s="1"/>
  <c r="C129" i="8"/>
  <c r="F135" i="8" s="1"/>
  <c r="G128" i="8"/>
  <c r="G127" i="8"/>
  <c r="G126" i="8"/>
  <c r="G125" i="8"/>
  <c r="G124" i="8"/>
  <c r="G123" i="8"/>
  <c r="G122" i="8"/>
  <c r="G121" i="8"/>
  <c r="F121" i="8"/>
  <c r="G120" i="8"/>
  <c r="G119" i="8"/>
  <c r="F119" i="8"/>
  <c r="G118" i="8"/>
  <c r="G117" i="8"/>
  <c r="F117" i="8"/>
  <c r="G116" i="8"/>
  <c r="G115" i="8"/>
  <c r="F115" i="8"/>
  <c r="G114" i="8"/>
  <c r="G113" i="8"/>
  <c r="F113" i="8"/>
  <c r="G112" i="8"/>
  <c r="G129" i="8" s="1"/>
  <c r="G104" i="8"/>
  <c r="G102" i="8"/>
  <c r="D101" i="8"/>
  <c r="D100" i="8"/>
  <c r="G99" i="8" s="1"/>
  <c r="C100" i="8"/>
  <c r="F104" i="8" s="1"/>
  <c r="G96" i="8"/>
  <c r="F96" i="8"/>
  <c r="G94" i="8"/>
  <c r="F94" i="8"/>
  <c r="G82" i="8"/>
  <c r="F82" i="8"/>
  <c r="G81" i="8"/>
  <c r="F81" i="8"/>
  <c r="G80" i="8"/>
  <c r="F80" i="8"/>
  <c r="G79" i="8"/>
  <c r="F79" i="8"/>
  <c r="G78" i="8"/>
  <c r="F78" i="8"/>
  <c r="D78" i="8"/>
  <c r="D77" i="8"/>
  <c r="C77" i="8"/>
  <c r="G76" i="8"/>
  <c r="F76" i="8"/>
  <c r="G75" i="8"/>
  <c r="F75" i="8"/>
  <c r="G74" i="8"/>
  <c r="F74" i="8"/>
  <c r="G73" i="8"/>
  <c r="F73" i="8"/>
  <c r="G72" i="8"/>
  <c r="F72" i="8"/>
  <c r="G71" i="8"/>
  <c r="F71" i="8"/>
  <c r="G70" i="8"/>
  <c r="G77" i="8" s="1"/>
  <c r="F70" i="8"/>
  <c r="F77" i="8" s="1"/>
  <c r="C58" i="8"/>
  <c r="F63" i="8" s="1"/>
  <c r="D45" i="8"/>
  <c r="C300" i="8"/>
  <c r="D300" i="8"/>
  <c r="C293" i="8"/>
  <c r="C290" i="8"/>
  <c r="F292" i="8"/>
  <c r="D290" i="8"/>
  <c r="D292" i="8"/>
  <c r="D293" i="8"/>
  <c r="C292" i="8"/>
  <c r="F64" i="8" l="1"/>
  <c r="F54" i="8"/>
  <c r="F57" i="8"/>
  <c r="F53" i="8"/>
  <c r="F60" i="8"/>
  <c r="F98" i="8"/>
  <c r="G206" i="9"/>
  <c r="F103" i="8"/>
  <c r="F105" i="8"/>
  <c r="F132" i="8"/>
  <c r="F136" i="8"/>
  <c r="F147" i="8"/>
  <c r="F149" i="8"/>
  <c r="F151" i="8"/>
  <c r="F153" i="8"/>
  <c r="F156" i="8"/>
  <c r="F160" i="8"/>
  <c r="F174" i="8"/>
  <c r="F182" i="8"/>
  <c r="F17" i="19"/>
  <c r="F17" i="22"/>
  <c r="F18" i="19"/>
  <c r="F25" i="9"/>
  <c r="F21" i="9"/>
  <c r="F17" i="9"/>
  <c r="F14" i="9"/>
  <c r="F24" i="9"/>
  <c r="F20" i="9"/>
  <c r="F16" i="9"/>
  <c r="F13" i="9"/>
  <c r="F15" i="9" s="1"/>
  <c r="F16" i="19"/>
  <c r="F22" i="9"/>
  <c r="G196" i="9"/>
  <c r="G212" i="9"/>
  <c r="G304" i="9"/>
  <c r="G302" i="9"/>
  <c r="G300" i="9"/>
  <c r="G298" i="9"/>
  <c r="G296" i="9"/>
  <c r="G294" i="9"/>
  <c r="G292" i="9"/>
  <c r="G290" i="9"/>
  <c r="G288" i="9"/>
  <c r="G37" i="10"/>
  <c r="F55" i="8"/>
  <c r="F62" i="8"/>
  <c r="F93" i="8"/>
  <c r="F100" i="8" s="1"/>
  <c r="F95" i="8"/>
  <c r="F97" i="8"/>
  <c r="F99" i="8"/>
  <c r="G101" i="8"/>
  <c r="G103" i="8"/>
  <c r="G105" i="8"/>
  <c r="G130" i="8"/>
  <c r="G132" i="8"/>
  <c r="G134" i="8"/>
  <c r="G156" i="8"/>
  <c r="G158" i="8"/>
  <c r="G160" i="8"/>
  <c r="F175" i="8"/>
  <c r="F183" i="8"/>
  <c r="F187" i="8"/>
  <c r="F210" i="8"/>
  <c r="F214" i="8"/>
  <c r="F23" i="9"/>
  <c r="G194" i="9"/>
  <c r="G202" i="9"/>
  <c r="G233" i="9"/>
  <c r="G231" i="9"/>
  <c r="G229" i="9"/>
  <c r="G226" i="9"/>
  <c r="G224" i="9"/>
  <c r="G222" i="9"/>
  <c r="G220" i="9"/>
  <c r="G227" i="9" s="1"/>
  <c r="G255" i="9"/>
  <c r="G253" i="9"/>
  <c r="G251" i="9"/>
  <c r="G248" i="9"/>
  <c r="G246" i="9"/>
  <c r="G244" i="9"/>
  <c r="G242" i="9"/>
  <c r="G249" i="9" s="1"/>
  <c r="G287" i="9"/>
  <c r="G295" i="9"/>
  <c r="G303" i="9"/>
  <c r="F342" i="9"/>
  <c r="F340" i="9"/>
  <c r="F338" i="9"/>
  <c r="F336" i="9"/>
  <c r="F334" i="9"/>
  <c r="F341" i="9"/>
  <c r="F339" i="9"/>
  <c r="F337" i="9"/>
  <c r="F335" i="9"/>
  <c r="F333" i="9"/>
  <c r="F555" i="9"/>
  <c r="F570" i="9"/>
  <c r="G569" i="9"/>
  <c r="G567" i="9"/>
  <c r="G565" i="9"/>
  <c r="G563" i="9"/>
  <c r="G561" i="9"/>
  <c r="G564" i="9"/>
  <c r="G566" i="9"/>
  <c r="G568" i="9"/>
  <c r="G560" i="9"/>
  <c r="G570" i="9" s="1"/>
  <c r="F157" i="10"/>
  <c r="F153" i="10"/>
  <c r="F150" i="10"/>
  <c r="F156" i="10"/>
  <c r="F149" i="10"/>
  <c r="F158" i="10"/>
  <c r="F151" i="10"/>
  <c r="F155" i="10"/>
  <c r="F148" i="10"/>
  <c r="F154" i="10"/>
  <c r="F143" i="11"/>
  <c r="F141" i="11"/>
  <c r="F139" i="11"/>
  <c r="F137" i="11"/>
  <c r="F135" i="11"/>
  <c r="F133" i="11"/>
  <c r="F131" i="11"/>
  <c r="F129" i="11"/>
  <c r="F127" i="11"/>
  <c r="F125" i="11"/>
  <c r="F123" i="11"/>
  <c r="F121" i="11"/>
  <c r="F138" i="11"/>
  <c r="F130" i="11"/>
  <c r="F122" i="11"/>
  <c r="F140" i="11"/>
  <c r="F132" i="11"/>
  <c r="F124" i="11"/>
  <c r="F142" i="11"/>
  <c r="F134" i="11"/>
  <c r="F126" i="11"/>
  <c r="G157" i="11"/>
  <c r="G213" i="9"/>
  <c r="G211" i="9"/>
  <c r="G209" i="9"/>
  <c r="G207" i="9"/>
  <c r="G205" i="9"/>
  <c r="G203" i="9"/>
  <c r="G201" i="9"/>
  <c r="G199" i="9"/>
  <c r="G197" i="9"/>
  <c r="G195" i="9"/>
  <c r="G193" i="9"/>
  <c r="G191" i="9"/>
  <c r="G214" i="9" s="1"/>
  <c r="F61" i="8"/>
  <c r="G98" i="8"/>
  <c r="F101" i="8"/>
  <c r="F123" i="8"/>
  <c r="F125" i="8"/>
  <c r="F127" i="8"/>
  <c r="F130" i="8"/>
  <c r="F134" i="8"/>
  <c r="F158" i="8"/>
  <c r="F162" i="8"/>
  <c r="F165" i="8"/>
  <c r="F186" i="8"/>
  <c r="G204" i="9"/>
  <c r="G297" i="9"/>
  <c r="F42" i="10"/>
  <c r="G144" i="11"/>
  <c r="F185" i="11"/>
  <c r="F183" i="11"/>
  <c r="F181" i="11"/>
  <c r="F178" i="11"/>
  <c r="F176" i="11"/>
  <c r="F174" i="11"/>
  <c r="F172" i="11"/>
  <c r="F179" i="11" s="1"/>
  <c r="F184" i="11"/>
  <c r="F180" i="11"/>
  <c r="F173" i="11"/>
  <c r="F175" i="11"/>
  <c r="F182" i="11"/>
  <c r="F177" i="11"/>
  <c r="F56" i="8"/>
  <c r="F59" i="8"/>
  <c r="G93" i="8"/>
  <c r="G95" i="8"/>
  <c r="G97" i="8"/>
  <c r="F102" i="8"/>
  <c r="F112" i="8"/>
  <c r="F114" i="8"/>
  <c r="F116" i="8"/>
  <c r="F118" i="8"/>
  <c r="F120" i="8"/>
  <c r="F122" i="8"/>
  <c r="F124" i="8"/>
  <c r="F126" i="8"/>
  <c r="F128" i="8"/>
  <c r="F131" i="8"/>
  <c r="F133" i="8"/>
  <c r="F138" i="8"/>
  <c r="F140" i="8"/>
  <c r="F142" i="8"/>
  <c r="F144" i="8"/>
  <c r="F146" i="8"/>
  <c r="F148" i="8"/>
  <c r="F150" i="8"/>
  <c r="F152" i="8"/>
  <c r="F154" i="8"/>
  <c r="F157" i="8"/>
  <c r="F159" i="8"/>
  <c r="F164" i="8"/>
  <c r="F177" i="8"/>
  <c r="F180" i="8"/>
  <c r="F211" i="8"/>
  <c r="F18" i="9"/>
  <c r="F26" i="9"/>
  <c r="G192" i="9"/>
  <c r="G200" i="9"/>
  <c r="G208" i="9"/>
  <c r="G225" i="9"/>
  <c r="G228" i="9"/>
  <c r="G232" i="9"/>
  <c r="G247" i="9"/>
  <c r="G250" i="9"/>
  <c r="G254" i="9"/>
  <c r="G293" i="9"/>
  <c r="G301" i="9"/>
  <c r="G531" i="9"/>
  <c r="G529" i="9"/>
  <c r="G527" i="9"/>
  <c r="G525" i="9"/>
  <c r="G523" i="9"/>
  <c r="G521" i="9"/>
  <c r="G519" i="9"/>
  <c r="G517" i="9"/>
  <c r="G515" i="9"/>
  <c r="G532" i="9" s="1"/>
  <c r="F159" i="10"/>
  <c r="F120" i="11"/>
  <c r="F380" i="19"/>
  <c r="F378" i="19"/>
  <c r="F381" i="19" s="1"/>
  <c r="F379" i="19"/>
  <c r="G595" i="19"/>
  <c r="G576" i="9"/>
  <c r="G574" i="9"/>
  <c r="F36" i="10"/>
  <c r="F34" i="10"/>
  <c r="F32" i="10"/>
  <c r="F30" i="10"/>
  <c r="F28" i="10"/>
  <c r="F26" i="10"/>
  <c r="F24" i="10"/>
  <c r="F22" i="10"/>
  <c r="F41" i="10"/>
  <c r="F40" i="10"/>
  <c r="G380" i="19"/>
  <c r="G378" i="19"/>
  <c r="G17" i="22"/>
  <c r="G18" i="19"/>
  <c r="G16" i="19"/>
  <c r="G333" i="9"/>
  <c r="G335" i="9"/>
  <c r="G337" i="9"/>
  <c r="G339" i="9"/>
  <c r="G341" i="9"/>
  <c r="G457" i="9"/>
  <c r="G554" i="9"/>
  <c r="G552" i="9"/>
  <c r="G550" i="9"/>
  <c r="G548" i="9"/>
  <c r="G546" i="9"/>
  <c r="G544" i="9"/>
  <c r="G575" i="9"/>
  <c r="F27" i="10"/>
  <c r="F35" i="10"/>
  <c r="G17" i="19"/>
  <c r="F239" i="19"/>
  <c r="F350" i="19"/>
  <c r="F373" i="19"/>
  <c r="F371" i="19"/>
  <c r="F369" i="19"/>
  <c r="F367" i="19"/>
  <c r="F374" i="19" s="1"/>
  <c r="F228" i="9"/>
  <c r="F230" i="9"/>
  <c r="F250" i="9"/>
  <c r="F252" i="9"/>
  <c r="G455" i="9"/>
  <c r="G545" i="9"/>
  <c r="G555" i="9" s="1"/>
  <c r="G553" i="9"/>
  <c r="G573" i="9"/>
  <c r="F25" i="10"/>
  <c r="F33" i="10"/>
  <c r="F163" i="11"/>
  <c r="F161" i="11"/>
  <c r="F159" i="11"/>
  <c r="F156" i="11"/>
  <c r="F154" i="11"/>
  <c r="F152" i="11"/>
  <c r="F150" i="11"/>
  <c r="F157" i="11" s="1"/>
  <c r="G239" i="19"/>
  <c r="G350" i="19"/>
  <c r="G373" i="19"/>
  <c r="G371" i="19"/>
  <c r="G369" i="19"/>
  <c r="G367" i="19"/>
  <c r="G379" i="19"/>
  <c r="G381" i="19" s="1"/>
  <c r="F575" i="19"/>
  <c r="F573" i="19"/>
  <c r="F571" i="19"/>
  <c r="F569" i="19"/>
  <c r="F567" i="19"/>
  <c r="F565" i="19"/>
  <c r="F563" i="19"/>
  <c r="F561" i="19"/>
  <c r="F559" i="19"/>
  <c r="F576" i="19" s="1"/>
  <c r="F587" i="19"/>
  <c r="F585" i="19"/>
  <c r="F583" i="19"/>
  <c r="F581" i="19"/>
  <c r="F588" i="19" s="1"/>
  <c r="F579" i="19"/>
  <c r="G158" i="11"/>
  <c r="G160" i="11"/>
  <c r="G180" i="11"/>
  <c r="G182" i="11"/>
  <c r="F29" i="19"/>
  <c r="F33" i="19"/>
  <c r="F37" i="19"/>
  <c r="F454" i="9"/>
  <c r="F456" i="9"/>
  <c r="F476" i="9"/>
  <c r="F478" i="9"/>
  <c r="F34" i="19"/>
  <c r="G559" i="19"/>
  <c r="G561" i="19"/>
  <c r="G576" i="19" s="1"/>
  <c r="G563" i="19"/>
  <c r="G565" i="19"/>
  <c r="G567" i="19"/>
  <c r="G569" i="19"/>
  <c r="G571" i="19"/>
  <c r="G573" i="19"/>
  <c r="G579" i="19"/>
  <c r="G588" i="19" s="1"/>
  <c r="G581" i="19"/>
  <c r="G583" i="19"/>
  <c r="G585" i="19"/>
  <c r="F58" i="8" l="1"/>
  <c r="F155" i="8"/>
  <c r="G343" i="9"/>
  <c r="F167" i="8"/>
  <c r="G374" i="19"/>
  <c r="G577" i="9"/>
  <c r="F144" i="11"/>
  <c r="F37" i="10"/>
  <c r="F129" i="8"/>
  <c r="G100" i="8"/>
  <c r="F152" i="10"/>
  <c r="F343" i="9"/>
  <c r="G305" i="9"/>
  <c r="F179" i="8"/>
</calcChain>
</file>

<file path=xl/sharedStrings.xml><?xml version="1.0" encoding="utf-8"?>
<sst xmlns="http://schemas.openxmlformats.org/spreadsheetml/2006/main" count="3760" uniqueCount="2686">
  <si>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</si>
  <si>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</si>
  <si>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</si>
  <si>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</si>
  <si>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</si>
  <si>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</si>
  <si>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</si>
  <si>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</si>
  <si>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</si>
  <si>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</si>
  <si>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</si>
  <si>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</si>
  <si>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</si>
  <si>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</si>
  <si>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</si>
  <si>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</si>
  <si>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</si>
  <si>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</si>
  <si>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</si>
  <si>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</si>
  <si>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</si>
  <si>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</si>
  <si>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</si>
  <si>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</si>
  <si>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</si>
  <si>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</si>
  <si>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</si>
  <si>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</si>
  <si>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</si>
  <si>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</si>
  <si>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</si>
  <si>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</si>
  <si>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</si>
  <si>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</si>
  <si>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</si>
  <si>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</si>
  <si>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</si>
  <si>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</si>
  <si>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</si>
  <si>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</si>
  <si>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</si>
  <si>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</si>
  <si>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</si>
  <si>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</si>
  <si>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</si>
  <si>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</si>
  <si>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</si>
  <si>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</si>
  <si>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</si>
  <si>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</si>
  <si>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</si>
  <si>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</si>
  <si>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</si>
  <si>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</si>
  <si>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</si>
  <si>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</si>
  <si>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</si>
  <si>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</si>
  <si>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</si>
  <si>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</si>
  <si>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</si>
  <si>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</si>
  <si>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</si>
  <si>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</si>
  <si>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</si>
  <si>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</si>
  <si>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</si>
  <si>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</si>
  <si>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</si>
  <si>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</si>
  <si>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</si>
  <si>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</si>
  <si>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</si>
  <si>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</si>
  <si>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</si>
  <si>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</si>
  <si>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</si>
  <si>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</si>
  <si>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</si>
  <si>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</si>
  <si>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</si>
  <si>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</si>
  <si>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</si>
  <si>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</si>
  <si>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</si>
  <si>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</si>
  <si>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</si>
  <si>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</si>
  <si>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</si>
  <si>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</si>
  <si>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</si>
  <si>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</si>
  <si>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</si>
  <si>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</si>
  <si>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</si>
  <si>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</si>
  <si>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</si>
  <si>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</si>
  <si>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</si>
  <si>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</si>
  <si>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</si>
  <si>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</si>
  <si>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</si>
  <si>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</si>
  <si>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</si>
  <si>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</si>
  <si>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</si>
  <si>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</si>
  <si>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</si>
  <si>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</si>
  <si>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</si>
  <si>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</si>
  <si>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</si>
  <si>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</si>
  <si>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</si>
  <si>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</si>
  <si>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</si>
  <si>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</si>
  <si>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</si>
  <si>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</si>
  <si>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</si>
  <si>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</si>
  <si>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</si>
  <si>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</si>
  <si>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</si>
  <si>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</si>
  <si>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</si>
  <si>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</si>
  <si>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</si>
  <si>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</si>
  <si>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</si>
  <si>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</si>
  <si>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</si>
  <si>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</si>
  <si>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</si>
  <si>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</si>
  <si>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</si>
  <si>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</si>
  <si>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</si>
  <si>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</si>
  <si>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</si>
  <si>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</si>
  <si>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</si>
  <si>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</si>
  <si>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</si>
  <si>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</si>
  <si>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</si>
  <si>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</si>
  <si>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</si>
  <si>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</si>
  <si>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</si>
  <si>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</si>
  <si>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</si>
  <si>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</si>
  <si>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</si>
  <si>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</si>
  <si>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</si>
  <si>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</si>
  <si>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</si>
  <si>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</si>
  <si>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</si>
  <si>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</si>
  <si>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</si>
  <si>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</si>
  <si>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</si>
  <si>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</si>
  <si>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</si>
  <si>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</si>
  <si>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</si>
  <si>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</si>
  <si>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</si>
  <si>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</si>
  <si>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</si>
  <si>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</si>
  <si>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</si>
  <si>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</si>
  <si>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</si>
  <si>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</si>
  <si>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</si>
  <si>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</si>
  <si>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</si>
  <si>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</si>
  <si>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</si>
  <si>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</si>
  <si>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</si>
  <si>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</si>
  <si>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</si>
  <si>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</si>
  <si>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</si>
  <si>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</si>
  <si>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</si>
  <si>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</si>
  <si>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</si>
  <si>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</si>
  <si>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</si>
  <si>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</si>
  <si>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</si>
  <si>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</si>
  <si>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</si>
  <si>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</si>
  <si>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</si>
  <si>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</si>
  <si>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</si>
  <si>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</si>
  <si>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</si>
  <si>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</si>
  <si>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</si>
  <si>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</si>
  <si>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</si>
  <si>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</si>
  <si>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</si>
  <si>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</si>
  <si>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</si>
  <si>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</si>
  <si>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</si>
  <si>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</si>
  <si>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</si>
  <si>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</si>
  <si>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</si>
  <si>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</si>
  <si>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</si>
  <si>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</si>
  <si>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</si>
  <si>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</si>
  <si>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</si>
  <si>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</si>
  <si>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</si>
  <si>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</si>
  <si>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</si>
  <si>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</si>
  <si>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</si>
  <si>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</si>
  <si>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</si>
  <si>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</si>
  <si>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</si>
  <si>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</si>
  <si>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</si>
  <si>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</si>
  <si>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</si>
  <si>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</si>
  <si>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</si>
  <si>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</si>
  <si>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</si>
  <si>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</si>
  <si>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</si>
  <si>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</si>
  <si>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</si>
  <si>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</si>
  <si>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</si>
  <si>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</si>
  <si>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</si>
  <si>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</si>
  <si>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</si>
  <si>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</si>
  <si>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</si>
  <si>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</si>
  <si>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</si>
  <si>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</si>
  <si>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</si>
  <si>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</si>
  <si>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</si>
  <si>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</si>
  <si>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</si>
  <si>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</si>
  <si>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</si>
  <si>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</si>
  <si>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</si>
  <si>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</si>
  <si>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</si>
  <si>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</si>
  <si>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</si>
  <si>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</si>
  <si>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</si>
  <si>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</si>
  <si>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</si>
  <si>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</si>
  <si>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</si>
  <si>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</si>
  <si>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</si>
  <si>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</si>
  <si>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</si>
  <si>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</si>
  <si>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</si>
  <si>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</si>
  <si>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</si>
  <si>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</si>
  <si>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</si>
  <si>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</si>
  <si>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</si>
  <si>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</si>
  <si>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</si>
  <si>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</si>
  <si>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</si>
  <si>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</si>
  <si>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</si>
  <si>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</si>
  <si>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</si>
  <si>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</si>
  <si>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</si>
  <si>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</si>
  <si>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</si>
  <si>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</si>
  <si>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</si>
  <si>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</si>
  <si>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</si>
  <si>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</si>
  <si>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</si>
  <si>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</si>
  <si>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</si>
  <si>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</si>
  <si>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</si>
  <si>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</si>
  <si>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</si>
  <si>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</si>
  <si>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</si>
  <si>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</si>
  <si>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</si>
  <si>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</si>
  <si>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</si>
  <si>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</si>
  <si>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</si>
  <si>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</si>
  <si>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</si>
  <si>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</si>
  <si>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</si>
  <si>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</si>
  <si>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</si>
  <si>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</si>
  <si>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</si>
  <si>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</si>
  <si>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</si>
  <si>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</si>
  <si>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</si>
  <si>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</si>
  <si>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</si>
  <si>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</si>
  <si>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</si>
  <si>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</si>
  <si>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</si>
  <si>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</si>
  <si>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</si>
  <si>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</si>
  <si>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</si>
  <si>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</si>
  <si>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</si>
  <si>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</si>
  <si>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</si>
  <si>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</si>
  <si>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</si>
  <si>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</si>
  <si>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</si>
  <si>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</si>
  <si>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</si>
  <si>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</si>
  <si>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</si>
  <si>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</si>
  <si>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</si>
  <si>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</si>
  <si>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</si>
  <si>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</si>
  <si>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</si>
  <si>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</si>
  <si>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</si>
  <si>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</si>
  <si>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</si>
  <si>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</si>
  <si>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</si>
  <si>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</si>
  <si>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</si>
  <si>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</si>
  <si>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</si>
  <si>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</si>
  <si>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</si>
  <si>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</si>
  <si>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</si>
  <si>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</si>
  <si>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</si>
  <si>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</si>
  <si>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</si>
  <si>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</si>
  <si>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</si>
  <si>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</si>
  <si>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</si>
  <si>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</si>
  <si>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</si>
  <si>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</si>
  <si>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</si>
  <si>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</si>
  <si>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</si>
  <si>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</si>
  <si>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</si>
  <si>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</si>
  <si>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</si>
  <si>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</si>
  <si>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</si>
  <si>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</si>
  <si>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</si>
  <si>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</si>
  <si>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</si>
  <si>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</si>
  <si>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</si>
  <si>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</si>
  <si>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</si>
  <si>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</si>
  <si>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</si>
  <si>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</si>
  <si>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</si>
  <si>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</si>
  <si>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</si>
  <si>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</si>
  <si>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</si>
  <si>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</si>
  <si>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</si>
  <si>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</si>
  <si>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</si>
  <si>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</si>
  <si>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</si>
  <si>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</si>
  <si>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</si>
  <si>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</si>
  <si>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</si>
  <si>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</si>
  <si>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</si>
  <si>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</si>
  <si>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</si>
  <si>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</si>
  <si>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</si>
  <si>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</si>
  <si>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</si>
  <si>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</si>
  <si>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</si>
  <si>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</si>
  <si>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</si>
  <si>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</si>
  <si>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</si>
  <si>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</si>
  <si>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</si>
  <si>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</si>
  <si>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</si>
  <si>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</si>
  <si>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</si>
  <si>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</si>
  <si>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</si>
  <si>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</si>
  <si>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</si>
  <si>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</si>
  <si>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</si>
  <si>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</si>
  <si>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</si>
  <si>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</si>
  <si>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</si>
  <si>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</si>
  <si>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</si>
  <si>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</si>
  <si>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</si>
  <si>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</si>
  <si>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</si>
  <si>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</si>
  <si>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</si>
  <si>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</si>
  <si>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</si>
  <si>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</si>
  <si>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</si>
  <si>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</si>
  <si>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</si>
  <si>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</si>
  <si>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</si>
  <si>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</si>
  <si>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</si>
  <si>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</si>
  <si>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</si>
  <si>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</si>
  <si>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</si>
  <si>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</si>
  <si>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</si>
  <si>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</si>
  <si>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</si>
  <si>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</si>
  <si>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</si>
  <si>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</si>
  <si>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</si>
  <si>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</si>
  <si>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</si>
  <si>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</si>
  <si>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</si>
  <si>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</si>
  <si>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</si>
  <si>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</si>
  <si>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</si>
  <si>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</si>
  <si>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</si>
  <si>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</si>
  <si>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</si>
  <si>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</si>
  <si>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</si>
  <si>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</si>
  <si>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</si>
  <si>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</si>
  <si>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</si>
  <si>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</si>
  <si>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</si>
  <si>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</si>
  <si>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</si>
  <si>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</si>
  <si>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</si>
  <si>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</si>
  <si>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</si>
  <si>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</si>
  <si>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</si>
  <si>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</si>
  <si>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</si>
  <si>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</si>
  <si>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</si>
  <si>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</si>
  <si>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</si>
  <si>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</si>
  <si>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</si>
  <si>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</si>
  <si>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</si>
  <si>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</si>
  <si>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</si>
  <si>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</si>
  <si>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</si>
  <si>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</si>
  <si>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</si>
  <si>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</si>
  <si>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</si>
  <si>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</si>
  <si>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</si>
  <si>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</si>
  <si>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</si>
  <si>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</si>
  <si>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</si>
  <si>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</si>
  <si>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</si>
  <si>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</si>
  <si>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</si>
  <si>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</si>
  <si>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</si>
  <si>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</si>
  <si>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</si>
  <si>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</si>
  <si>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</si>
  <si>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</si>
  <si>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</si>
  <si>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</si>
  <si>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</si>
  <si>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</si>
  <si>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</si>
  <si>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</si>
  <si>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</si>
  <si>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</si>
  <si>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</si>
  <si>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</si>
  <si>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</si>
  <si>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</si>
  <si>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</si>
  <si>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</si>
  <si>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</si>
  <si>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</si>
  <si>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</si>
  <si>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</si>
  <si>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</si>
  <si>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</si>
  <si>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</si>
  <si>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</si>
  <si>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</si>
  <si>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</si>
  <si>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</si>
  <si>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</si>
  <si>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</si>
  <si>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</si>
  <si>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</si>
  <si>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</si>
  <si>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</si>
  <si>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</si>
  <si>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</si>
  <si>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</si>
  <si>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</si>
  <si>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</si>
  <si>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</si>
  <si>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</si>
  <si>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</si>
  <si>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</si>
  <si>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</si>
  <si>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</si>
  <si>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</si>
  <si>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</si>
  <si>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</si>
  <si>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</si>
  <si>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</si>
  <si>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</si>
  <si>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</si>
  <si>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</si>
  <si>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</si>
  <si>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</si>
  <si>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</si>
  <si>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</si>
  <si>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</si>
  <si>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</si>
  <si>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</si>
  <si>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</si>
  <si>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</si>
  <si>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</si>
  <si>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</si>
  <si>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</si>
  <si>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</si>
  <si>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</si>
  <si>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</si>
  <si>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</si>
  <si>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</si>
  <si>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</si>
  <si>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</si>
  <si>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</si>
  <si>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</si>
  <si>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</si>
  <si>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</si>
  <si>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</si>
  <si>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</si>
  <si>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</si>
  <si>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</si>
  <si>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</si>
  <si>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</si>
  <si>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</si>
  <si>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</si>
  <si>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</si>
  <si>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</si>
  <si>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</si>
  <si>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</si>
  <si>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</si>
  <si>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</si>
  <si>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</si>
  <si>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</si>
  <si>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</si>
  <si>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</si>
  <si>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</si>
  <si>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</si>
  <si>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</si>
  <si>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</si>
  <si>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</si>
  <si>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</si>
  <si>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</si>
  <si>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</si>
  <si>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</si>
  <si>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</si>
  <si>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</si>
  <si>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</si>
  <si>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</si>
  <si>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</si>
  <si>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</si>
  <si>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</si>
  <si>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</si>
  <si>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</si>
  <si>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</si>
  <si>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</si>
  <si>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</si>
  <si>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</si>
  <si>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</si>
  <si>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</si>
  <si>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</si>
  <si>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</si>
  <si>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</si>
  <si>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</si>
  <si>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</si>
  <si>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</si>
  <si>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</si>
  <si>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</si>
  <si>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</si>
  <si>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</si>
  <si>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</si>
  <si>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</si>
  <si>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</si>
  <si>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</si>
  <si>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</si>
  <si>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</si>
  <si>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</si>
  <si>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</si>
  <si>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</si>
  <si>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</si>
  <si>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</si>
  <si>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</si>
  <si>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</si>
  <si>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</si>
  <si>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</si>
  <si>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</si>
  <si>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</si>
  <si>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</si>
  <si>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</si>
  <si>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</si>
  <si>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</si>
  <si>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</si>
  <si>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</si>
  <si>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</si>
  <si>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</si>
  <si>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</si>
  <si>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</si>
  <si>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</si>
  <si>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</si>
  <si>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</si>
  <si>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</si>
  <si>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</si>
  <si>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</si>
  <si>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</si>
  <si>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</si>
  <si>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</si>
  <si>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</si>
  <si>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</si>
  <si>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</si>
  <si>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</si>
  <si>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</si>
  <si>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</si>
  <si>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</si>
  <si>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</si>
  <si>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</si>
  <si>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</si>
  <si>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</si>
  <si>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</si>
  <si>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</si>
  <si>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</si>
  <si>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</si>
  <si>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</si>
  <si>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</si>
  <si>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</si>
  <si>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</si>
  <si>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</si>
  <si>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</si>
  <si>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</si>
  <si>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</si>
  <si>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</si>
  <si>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</si>
  <si>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</si>
  <si>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</si>
  <si>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</si>
  <si>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</si>
  <si>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</si>
  <si>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</si>
  <si>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</si>
  <si>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</si>
  <si>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</si>
  <si>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</si>
  <si>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</si>
  <si>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</si>
  <si>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</si>
  <si>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</si>
  <si>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</si>
  <si>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</si>
  <si>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</si>
  <si>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</si>
  <si>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</si>
  <si>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</si>
  <si>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</si>
  <si>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</si>
  <si>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</si>
  <si>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</si>
  <si>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</si>
  <si>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</si>
  <si>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</si>
  <si>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</si>
  <si>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</si>
  <si>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</si>
  <si>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</si>
  <si>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</si>
  <si>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</si>
  <si>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</si>
  <si>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</si>
  <si>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</si>
  <si>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</si>
  <si>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</si>
  <si>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</si>
  <si>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</si>
  <si>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</si>
  <si>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</si>
  <si>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</si>
  <si>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</si>
  <si>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</si>
  <si>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</si>
  <si>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</si>
  <si>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</si>
  <si>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</si>
  <si>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</si>
  <si>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</si>
  <si>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</si>
  <si>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</si>
  <si>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</si>
  <si>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</si>
  <si>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</si>
  <si>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</si>
  <si>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</si>
  <si>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</si>
  <si>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</si>
  <si>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</si>
  <si>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</si>
  <si>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</si>
  <si>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</si>
  <si>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</si>
  <si>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</si>
  <si>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</si>
  <si>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</si>
  <si>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</si>
  <si>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</si>
  <si>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</si>
  <si>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</si>
  <si>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</si>
  <si>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</si>
  <si>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</si>
  <si>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</si>
  <si>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</si>
  <si>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</si>
  <si>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</si>
  <si>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</si>
  <si>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</si>
  <si>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</si>
  <si>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</si>
  <si>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</si>
  <si>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</si>
  <si>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</si>
  <si>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</si>
  <si>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</si>
  <si>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</si>
  <si>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</si>
  <si>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</si>
  <si>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</si>
  <si>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</si>
  <si>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</si>
  <si>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</si>
  <si>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</si>
  <si>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</si>
  <si>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</si>
  <si>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</si>
  <si>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</si>
  <si>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</si>
  <si>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</si>
  <si>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</si>
  <si>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</si>
  <si>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</si>
  <si>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</si>
  <si>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</si>
  <si>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</si>
  <si>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</si>
  <si>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</si>
  <si>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</si>
  <si>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</si>
  <si>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</si>
  <si>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</si>
  <si>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</si>
  <si>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</si>
  <si>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</si>
  <si>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</si>
  <si>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</si>
  <si>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</si>
  <si>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</si>
  <si>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</si>
  <si>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</si>
  <si>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</si>
  <si>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</si>
  <si>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</si>
  <si>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</si>
  <si>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</si>
  <si>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</si>
  <si>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</si>
  <si>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</si>
  <si>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</si>
  <si>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</si>
  <si>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</si>
  <si>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</si>
  <si>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</si>
  <si>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</si>
  <si>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</si>
  <si>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</si>
  <si>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</si>
  <si>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</si>
  <si>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</si>
  <si>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</si>
  <si>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</si>
  <si>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</si>
  <si>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</si>
  <si>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</si>
  <si>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</si>
  <si>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</si>
  <si>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</si>
  <si>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</si>
  <si>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</si>
  <si>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</si>
  <si>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</si>
  <si>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</si>
  <si>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</si>
  <si>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</si>
  <si>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</si>
  <si>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</si>
  <si>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</si>
  <si>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</si>
  <si>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</si>
  <si>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</si>
  <si>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</si>
  <si>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</si>
  <si>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</si>
  <si>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</si>
  <si>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</si>
  <si>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</si>
  <si>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</si>
  <si>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</si>
  <si>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</si>
  <si>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</si>
  <si>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</si>
  <si>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</si>
  <si>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</si>
  <si>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</si>
  <si>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</si>
  <si>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</si>
  <si>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</si>
  <si>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</si>
  <si>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</si>
  <si>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</si>
  <si>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</si>
  <si>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</si>
  <si>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</si>
  <si>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</si>
  <si>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</si>
  <si>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</si>
  <si>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</si>
  <si>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</si>
  <si>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</si>
  <si>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</si>
  <si>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</si>
  <si>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</si>
  <si>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</si>
  <si>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</si>
  <si>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</si>
  <si>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</si>
  <si>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</si>
  <si>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</si>
  <si>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</si>
  <si>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</si>
  <si>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</si>
  <si>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</si>
  <si>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</si>
  <si>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</si>
  <si>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</si>
  <si>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</si>
  <si>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</si>
  <si>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</si>
  <si>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</si>
  <si>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</si>
  <si>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</si>
  <si>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</si>
  <si>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</si>
  <si>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</si>
  <si>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</si>
  <si>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</si>
  <si>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</si>
  <si>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</si>
  <si>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</si>
  <si>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</si>
  <si>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</si>
  <si>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</si>
  <si>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</si>
  <si>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</si>
  <si>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</si>
  <si>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</si>
  <si>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</si>
  <si>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</si>
  <si>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</si>
  <si>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</si>
  <si>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</si>
  <si>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</si>
  <si>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</si>
  <si>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</si>
  <si>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</si>
  <si>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</si>
  <si>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</si>
  <si>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</si>
  <si>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</si>
  <si>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</si>
  <si>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</si>
  <si>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</si>
  <si>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</si>
  <si>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</si>
  <si>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</si>
  <si>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</si>
  <si>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</si>
  <si>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</si>
  <si>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</si>
  <si>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</si>
  <si>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</si>
  <si>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</si>
  <si>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</si>
  <si>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</si>
  <si>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</si>
  <si>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</si>
  <si>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</si>
  <si>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</si>
  <si>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</si>
  <si>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</si>
  <si>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</si>
  <si>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</si>
  <si>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</si>
  <si>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</si>
  <si>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</si>
  <si>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</si>
  <si>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</si>
  <si>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</si>
  <si>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</si>
  <si>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</si>
  <si>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</si>
  <si>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</si>
  <si>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</si>
  <si>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</si>
  <si>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</si>
  <si>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</si>
  <si>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</si>
  <si>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</si>
  <si>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</si>
  <si>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</si>
  <si>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</si>
  <si>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</si>
  <si>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</si>
  <si>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</si>
  <si>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</si>
  <si>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</si>
  <si>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</si>
  <si>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</si>
  <si>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</si>
  <si>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</si>
  <si>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</si>
  <si>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</si>
  <si>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</si>
  <si>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</si>
  <si>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</si>
  <si>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</si>
  <si>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</si>
  <si>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</si>
  <si>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</si>
  <si>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</si>
  <si>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</si>
  <si>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</si>
  <si>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</si>
  <si>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</si>
  <si>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</si>
  <si>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</si>
  <si>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</si>
  <si>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</si>
  <si>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</si>
  <si>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</si>
  <si>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</si>
  <si>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</si>
  <si>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</si>
  <si>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</si>
  <si>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</si>
  <si>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</si>
  <si>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</si>
  <si>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</si>
  <si>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</si>
  <si>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</si>
  <si>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</si>
  <si>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</si>
  <si>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</si>
  <si>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</si>
  <si>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</si>
  <si>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</si>
  <si>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</si>
  <si>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</si>
  <si>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</si>
  <si>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</si>
  <si>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</si>
  <si>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</si>
  <si>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</si>
  <si>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</si>
  <si>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</si>
  <si>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</si>
  <si>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</si>
  <si>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</si>
  <si>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</si>
  <si>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</si>
  <si>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</si>
  <si>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</si>
  <si>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</si>
  <si>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</si>
  <si>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</si>
  <si>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</si>
  <si>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</si>
  <si>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</si>
  <si>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</si>
  <si>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</si>
  <si>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</si>
  <si>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</si>
  <si>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</si>
  <si>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</si>
  <si>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</si>
  <si>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</si>
  <si>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</si>
  <si>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</si>
  <si>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</si>
  <si>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</si>
  <si>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</si>
  <si>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</si>
  <si>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</si>
  <si>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</si>
  <si>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</si>
  <si>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</si>
  <si>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</si>
  <si>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</si>
  <si>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</si>
  <si>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</si>
  <si>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</si>
  <si>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</si>
  <si>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</si>
  <si>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</si>
  <si>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</si>
  <si>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</si>
  <si>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</si>
  <si>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</si>
  <si>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</si>
  <si>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</si>
  <si>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</si>
  <si>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</si>
  <si>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</si>
  <si>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</si>
  <si>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</si>
  <si>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</si>
  <si>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</si>
  <si>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</si>
  <si>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</si>
  <si>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</si>
  <si>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</si>
  <si>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</si>
  <si>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</si>
  <si>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</si>
  <si>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</si>
  <si>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</si>
  <si>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</si>
  <si>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</si>
  <si>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</si>
  <si>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</si>
  <si>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</si>
  <si>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</si>
  <si>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</si>
  <si>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</si>
  <si>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</si>
  <si>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</si>
  <si>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</si>
  <si>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</si>
  <si>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</si>
  <si>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</si>
  <si>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</si>
  <si>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</si>
  <si>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</si>
  <si>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</si>
  <si>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</si>
  <si>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</si>
  <si>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</si>
  <si>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</si>
  <si>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</si>
  <si>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</si>
  <si>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</si>
  <si>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</si>
  <si>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</si>
  <si>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</si>
  <si>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</si>
  <si>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</si>
  <si>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</si>
  <si>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</si>
  <si>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</si>
  <si>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</si>
  <si>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</si>
  <si>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</si>
  <si>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</si>
  <si>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</si>
  <si>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</si>
  <si>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</si>
  <si>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</si>
  <si>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</si>
  <si>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</si>
  <si>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</si>
  <si>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</si>
  <si>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</si>
  <si>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</si>
  <si>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</si>
  <si>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</si>
  <si>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</si>
  <si>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</si>
  <si>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</si>
  <si>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</si>
  <si>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</si>
  <si>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</si>
  <si>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</si>
  <si>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</si>
  <si>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</si>
  <si>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</si>
  <si>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</si>
  <si>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</si>
  <si>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</si>
  <si>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</si>
  <si>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</si>
  <si>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</si>
  <si>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</si>
  <si>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</si>
  <si>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</si>
  <si>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</si>
  <si>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</si>
  <si>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</si>
  <si>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</si>
  <si>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</si>
  <si>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</si>
  <si>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</si>
  <si>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</si>
  <si>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</si>
  <si>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</si>
  <si>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</si>
  <si>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</si>
  <si>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</si>
  <si>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</si>
  <si>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</si>
  <si>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</si>
  <si>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</si>
  <si>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</si>
  <si>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</si>
  <si>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</si>
  <si>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</si>
  <si>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</si>
  <si>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</si>
  <si>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</si>
  <si>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</si>
  <si>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</si>
  <si>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</si>
  <si>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</si>
  <si>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</si>
  <si>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</si>
  <si>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</si>
  <si>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</si>
  <si>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</si>
  <si>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</si>
  <si>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</si>
  <si>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</si>
  <si>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</si>
  <si>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</si>
  <si>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</si>
  <si>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</si>
  <si>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</si>
  <si>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</si>
  <si>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</si>
  <si>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</si>
  <si>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</si>
  <si>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</si>
  <si>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</si>
  <si>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</si>
  <si>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</si>
  <si>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</si>
  <si>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</si>
  <si>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</si>
  <si>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</si>
  <si>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</si>
  <si>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</si>
  <si>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</si>
  <si>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</si>
  <si>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</si>
  <si>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</si>
  <si>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</si>
  <si>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</si>
  <si>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</si>
  <si>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</si>
  <si>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</si>
  <si>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</si>
  <si>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</si>
  <si>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</si>
  <si>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</si>
  <si>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</si>
  <si>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</si>
  <si>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</si>
  <si>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</si>
  <si>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</si>
  <si>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</si>
  <si>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</si>
  <si>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</si>
  <si>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</si>
  <si>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</si>
  <si>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</si>
  <si>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</si>
  <si>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</si>
  <si>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</si>
  <si>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</si>
  <si>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</si>
  <si>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</si>
  <si>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</si>
  <si>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</si>
  <si>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</si>
  <si>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</si>
  <si>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</si>
  <si>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</si>
  <si>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</si>
  <si>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</si>
  <si>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</si>
  <si>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</si>
  <si>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</si>
  <si>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</si>
  <si>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</si>
  <si>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</si>
  <si>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</si>
  <si>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</si>
  <si>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</si>
  <si>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</si>
  <si>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</si>
  <si>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</si>
  <si>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</si>
  <si>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</si>
  <si>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</si>
  <si>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</si>
  <si>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</si>
  <si>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</si>
  <si>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</si>
  <si>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</si>
  <si>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</si>
  <si>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</si>
  <si>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</si>
  <si>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</si>
  <si>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</si>
  <si>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</si>
  <si>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</si>
  <si>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</si>
  <si>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</si>
  <si>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</si>
  <si>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</si>
  <si>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</si>
  <si>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</si>
  <si>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</si>
  <si>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</si>
  <si>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</si>
  <si>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</si>
  <si>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</si>
  <si>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</si>
  <si>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</si>
  <si>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</si>
  <si>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</si>
  <si>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</si>
  <si>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</si>
  <si>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</si>
  <si>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</si>
  <si>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</si>
  <si>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</si>
  <si>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</si>
  <si>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</si>
  <si>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</si>
  <si>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</si>
  <si>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</si>
  <si>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</si>
  <si>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</si>
  <si>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</si>
  <si>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</si>
  <si>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</si>
  <si>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</si>
  <si>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</si>
  <si>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</si>
  <si>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</si>
  <si>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</si>
  <si>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</si>
  <si>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</si>
  <si>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</si>
  <si>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</si>
  <si>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</si>
  <si>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</si>
  <si>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</si>
  <si>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</si>
  <si>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</si>
  <si>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</si>
  <si>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</si>
  <si>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</si>
  <si>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</si>
  <si>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</si>
  <si>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</si>
  <si>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</si>
  <si>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</si>
  <si>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</si>
  <si>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</si>
  <si>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</si>
  <si>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</si>
  <si>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</si>
  <si>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</si>
  <si>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</si>
  <si>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</si>
  <si>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</si>
  <si>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</si>
  <si>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</si>
  <si>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</si>
  <si>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</si>
  <si>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</si>
  <si>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</si>
  <si>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</si>
  <si>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</si>
  <si>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</si>
  <si>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</si>
  <si>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</si>
  <si>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</si>
  <si>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</si>
  <si>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</si>
  <si>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</si>
  <si>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</si>
  <si>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</si>
  <si>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</si>
  <si>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</si>
  <si>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</si>
  <si>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</si>
  <si>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</si>
  <si>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</si>
  <si>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</si>
  <si>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</si>
  <si>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</si>
  <si>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</si>
  <si>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</si>
  <si>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</si>
  <si>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</si>
  <si>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</si>
  <si>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</si>
  <si>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</si>
  <si>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</si>
  <si>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</si>
  <si>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</si>
  <si>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</si>
  <si>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</si>
  <si>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</si>
  <si>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</si>
  <si>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</si>
  <si>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</si>
  <si>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</si>
  <si>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</si>
  <si>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</si>
  <si>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</si>
  <si>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</si>
  <si>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</si>
  <si>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</si>
  <si>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</si>
  <si>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</si>
  <si>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</si>
  <si>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</si>
  <si>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</si>
  <si>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</si>
  <si>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</si>
  <si>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</si>
  <si>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</si>
  <si>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</si>
  <si>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</si>
  <si>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</si>
  <si>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</si>
  <si>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</si>
  <si>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</si>
  <si>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</si>
  <si>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</si>
  <si>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</si>
  <si>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</si>
  <si>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</si>
  <si>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</si>
  <si>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</si>
  <si>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</si>
  <si>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</si>
  <si>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</si>
  <si>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</si>
  <si>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</si>
  <si>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</si>
  <si>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</si>
  <si>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</si>
  <si>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</si>
  <si>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</si>
  <si>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</si>
  <si>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</si>
  <si>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</si>
  <si>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</si>
  <si>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</si>
  <si>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</si>
  <si>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</si>
  <si>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</si>
  <si>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</si>
  <si>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</si>
  <si>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</si>
  <si>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</si>
  <si>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</si>
  <si>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</si>
  <si>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</si>
  <si>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</si>
  <si>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</si>
  <si>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</si>
  <si>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</si>
  <si>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</si>
  <si>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</si>
  <si>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</si>
  <si>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</si>
  <si>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</si>
  <si>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</si>
  <si>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</si>
  <si>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</si>
  <si>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</si>
  <si>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</si>
  <si>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</si>
  <si>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</si>
  <si>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</si>
  <si>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</si>
  <si>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</si>
  <si>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</si>
  <si>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</si>
  <si>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</si>
  <si>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</si>
  <si>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</si>
  <si>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</si>
  <si>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</si>
  <si>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</si>
  <si>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</si>
  <si>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</si>
  <si>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</si>
  <si>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</si>
  <si>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</si>
  <si>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</si>
  <si>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</si>
  <si>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</si>
  <si>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</si>
  <si>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</si>
  <si>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</si>
  <si>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</si>
  <si>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</si>
  <si>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</si>
  <si>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</si>
  <si>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</si>
  <si>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</si>
  <si>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</si>
  <si>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</si>
  <si>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</si>
  <si>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</si>
  <si>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</si>
  <si>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</si>
  <si>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</si>
  <si>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</si>
  <si>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</si>
  <si>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</si>
  <si>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</si>
  <si>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</si>
  <si>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</si>
  <si>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</si>
  <si>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</si>
  <si>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</si>
  <si>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</si>
  <si>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</si>
  <si>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</si>
  <si>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</si>
  <si>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</si>
  <si>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</si>
  <si>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</si>
  <si>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</si>
  <si>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</si>
  <si>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</si>
  <si>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</si>
  <si>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</si>
  <si>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</si>
  <si>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</si>
  <si>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</si>
  <si>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</si>
  <si>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</si>
  <si>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</si>
  <si>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</si>
  <si>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</si>
  <si>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</si>
  <si>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</si>
  <si>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</si>
  <si>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</si>
  <si>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</si>
  <si>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</si>
  <si>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</si>
  <si>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</si>
  <si>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</si>
  <si>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</si>
  <si>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</si>
  <si>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</si>
  <si>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</si>
  <si>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</si>
  <si>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</si>
  <si>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</si>
  <si>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</si>
  <si>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</si>
  <si>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</si>
  <si>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</si>
  <si>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</si>
  <si>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</si>
  <si>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</si>
  <si>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</si>
  <si>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</si>
  <si>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</si>
  <si>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</si>
  <si>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</si>
  <si>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</si>
  <si>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</si>
  <si>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</si>
  <si>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</si>
  <si>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</si>
  <si>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</si>
  <si>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</si>
  <si>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</si>
  <si>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</si>
  <si>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</si>
  <si>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</si>
  <si>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</si>
  <si>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</si>
  <si>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</si>
  <si>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</si>
  <si>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</si>
  <si>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</si>
  <si>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</si>
  <si>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</si>
  <si>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</si>
  <si>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</si>
  <si>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</si>
  <si>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</si>
  <si>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</si>
  <si>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</si>
  <si>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</si>
  <si>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</si>
  <si>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</si>
  <si>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</si>
  <si>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</si>
  <si>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</si>
  <si>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</si>
  <si>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</si>
  <si>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</si>
  <si>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</si>
  <si>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</si>
  <si>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</si>
  <si>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</si>
  <si>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</si>
  <si>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</si>
  <si>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</si>
  <si>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</si>
  <si>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</si>
  <si>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</si>
  <si>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</si>
  <si>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</si>
  <si>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</si>
  <si>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</si>
  <si>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</si>
  <si>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</si>
  <si>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</si>
  <si>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</si>
  <si>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</si>
  <si>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</si>
  <si>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</si>
  <si>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</si>
  <si>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</si>
  <si>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</si>
  <si>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</si>
  <si>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</si>
  <si>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</si>
  <si>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</si>
  <si>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</si>
  <si>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</si>
  <si>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</si>
  <si>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</si>
  <si>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</si>
  <si>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</si>
  <si>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</si>
  <si>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</si>
  <si>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</si>
  <si>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</si>
  <si>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</si>
  <si>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</si>
  <si>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</si>
  <si>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</si>
  <si>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</si>
  <si>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</si>
  <si>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</si>
  <si>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</si>
  <si>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</si>
  <si>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</si>
  <si>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</si>
  <si>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</si>
  <si>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</si>
  <si>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</si>
  <si>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</si>
  <si>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</si>
  <si>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</si>
  <si>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</si>
  <si>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</si>
  <si>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</si>
  <si>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</si>
  <si>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</si>
  <si>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</si>
  <si>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</si>
  <si>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</si>
  <si>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</si>
  <si>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</si>
  <si>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</si>
  <si>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</si>
  <si>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</si>
  <si>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</si>
  <si>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</si>
  <si>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</si>
  <si>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</si>
  <si>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</si>
  <si>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</si>
  <si>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</si>
  <si>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</si>
  <si>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</si>
  <si>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</si>
  <si>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</si>
  <si>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</si>
  <si>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</si>
  <si>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</si>
  <si>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</si>
  <si>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</si>
  <si>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</si>
  <si>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</si>
  <si>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</si>
  <si>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</si>
  <si>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</si>
  <si>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</si>
  <si>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</si>
  <si>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</si>
  <si>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</si>
  <si>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</si>
  <si>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</si>
  <si>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</si>
  <si>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</si>
  <si>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</si>
  <si>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</si>
  <si>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</si>
  <si>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</si>
  <si>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</si>
  <si>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</si>
  <si>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</si>
  <si>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</si>
  <si>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</si>
  <si>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</si>
  <si>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</si>
  <si>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</si>
  <si>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</si>
  <si>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</si>
  <si>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</si>
  <si>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</si>
  <si>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</si>
  <si>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</si>
  <si>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</si>
  <si>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</si>
  <si>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</si>
  <si>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</si>
  <si>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</si>
  <si>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</si>
  <si>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</si>
  <si>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</si>
  <si>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</si>
  <si>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</si>
  <si>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</si>
  <si>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</si>
  <si>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</si>
  <si>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</si>
  <si>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</si>
  <si>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</si>
  <si>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</si>
  <si>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</si>
  <si>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</si>
  <si>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</si>
  <si>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</si>
  <si>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</si>
  <si>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</si>
  <si>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</si>
  <si>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</si>
  <si>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</si>
  <si>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</si>
  <si>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</si>
  <si>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</si>
  <si>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</si>
  <si>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</si>
  <si>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</si>
  <si>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</si>
  <si>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</si>
  <si>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</si>
  <si>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</si>
  <si>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</si>
  <si>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</si>
  <si>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</si>
  <si>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</si>
  <si>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</si>
  <si>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</si>
  <si>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</si>
  <si>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</si>
  <si>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</si>
  <si>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</si>
  <si>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</si>
  <si>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</si>
  <si>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</si>
  <si>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</si>
  <si>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</si>
  <si>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</si>
  <si>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</si>
  <si>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</si>
  <si>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</si>
  <si>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</si>
  <si>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</si>
  <si>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</si>
  <si>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</si>
  <si>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</si>
  <si>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</si>
  <si>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</si>
  <si>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</si>
  <si>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</si>
  <si>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</si>
  <si>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</si>
  <si>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</si>
  <si>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</si>
  <si>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</si>
  <si>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</si>
  <si>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</si>
  <si>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</si>
  <si>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</si>
  <si>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</si>
  <si>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</si>
  <si>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</si>
  <si>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</si>
  <si>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</si>
  <si>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</si>
  <si>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</si>
  <si>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</si>
  <si>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</si>
  <si>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</si>
  <si>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</si>
  <si>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</si>
  <si>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</si>
  <si>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</si>
  <si>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</si>
  <si>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</si>
  <si>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</si>
  <si>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</si>
  <si>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</si>
  <si>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</si>
  <si>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</si>
  <si>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</si>
  <si>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</si>
  <si>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</si>
  <si>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</si>
  <si>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</si>
  <si>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</si>
  <si>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</si>
  <si>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</si>
  <si>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</si>
  <si>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</si>
  <si>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</si>
  <si>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</si>
  <si>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</si>
  <si>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</si>
  <si>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</si>
  <si>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</si>
  <si>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</si>
  <si>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</si>
  <si>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</si>
  <si>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</si>
  <si>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</si>
  <si>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</si>
  <si>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</si>
  <si>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</si>
  <si>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</si>
  <si>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</si>
  <si>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</si>
  <si>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</si>
  <si>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</si>
  <si>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</si>
  <si>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</si>
  <si>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</si>
  <si>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</si>
  <si>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</si>
  <si>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</si>
  <si>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</si>
  <si>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</si>
  <si>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</si>
  <si>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</si>
  <si>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</si>
  <si>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</si>
  <si>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</si>
  <si>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</si>
  <si>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</si>
  <si>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</si>
  <si>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</si>
  <si>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</si>
  <si>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</si>
  <si>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</si>
  <si>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</si>
  <si>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</si>
  <si>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</si>
  <si>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</si>
  <si>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</si>
  <si>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</si>
  <si>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</si>
  <si>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</si>
  <si>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</si>
  <si>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</si>
  <si>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</si>
  <si>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</si>
  <si>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</si>
  <si>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</si>
  <si>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</si>
  <si>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</si>
  <si>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</si>
  <si>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</si>
  <si>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</si>
  <si>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</si>
  <si>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</si>
  <si>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</si>
  <si>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</si>
  <si>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</si>
  <si>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</si>
  <si>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</si>
  <si>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</si>
  <si>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</si>
  <si>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</si>
  <si>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</si>
  <si>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</si>
  <si>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</si>
  <si>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</si>
  <si>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</si>
  <si>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</si>
  <si>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</si>
  <si>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</si>
  <si>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</si>
  <si>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</si>
  <si>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</si>
  <si>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</si>
  <si>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</si>
  <si>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</si>
  <si>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</si>
  <si>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</si>
  <si>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</si>
  <si>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</si>
  <si>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</si>
  <si>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</si>
  <si>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</si>
  <si>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</si>
  <si>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</si>
  <si>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</si>
  <si>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</si>
  <si>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</si>
  <si>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</si>
  <si>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</si>
  <si>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</si>
  <si>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</si>
  <si>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</si>
  <si>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</si>
  <si>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</si>
  <si>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</si>
  <si>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</si>
  <si>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</si>
  <si>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</si>
  <si>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</si>
  <si>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</si>
  <si>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</si>
  <si>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</si>
  <si>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</si>
  <si>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</si>
  <si>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</si>
  <si>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</si>
  <si>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</si>
  <si>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</si>
  <si>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</si>
  <si>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</si>
  <si>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</si>
  <si>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</si>
  <si>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</si>
  <si>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</si>
  <si>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</si>
  <si>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</si>
  <si>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</si>
  <si>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</si>
  <si>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</si>
  <si>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</si>
  <si>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</si>
  <si>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</si>
  <si>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</si>
  <si>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</si>
  <si>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</si>
  <si>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</si>
  <si>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</si>
  <si>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</si>
  <si>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</si>
  <si>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</si>
  <si>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</si>
  <si>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</si>
  <si>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</si>
  <si>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</si>
  <si>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</si>
  <si>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</si>
  <si>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</si>
  <si>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</si>
  <si>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</si>
  <si>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</si>
  <si>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</si>
  <si>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</si>
  <si>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</si>
  <si>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</si>
  <si>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</si>
  <si>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</si>
  <si>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</si>
  <si>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</si>
  <si>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</si>
  <si>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</si>
  <si>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</si>
  <si>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</si>
  <si>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</si>
  <si>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</si>
  <si>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</si>
  <si>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</si>
  <si>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</si>
  <si>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</si>
  <si>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</si>
  <si>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</si>
  <si>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</si>
  <si>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</si>
  <si>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</si>
  <si>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</si>
  <si>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</si>
  <si>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</si>
  <si>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</si>
  <si>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</si>
  <si>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</si>
  <si>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</si>
  <si>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</si>
  <si>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</si>
  <si>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</si>
  <si>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</si>
  <si>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</si>
  <si>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</si>
  <si>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</si>
  <si>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</si>
  <si>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</si>
  <si>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</si>
  <si>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</si>
  <si>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</si>
  <si>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</si>
  <si>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</si>
  <si>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</si>
  <si>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</si>
  <si>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</si>
  <si>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</si>
  <si>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</si>
  <si>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</si>
  <si>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</si>
  <si>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</si>
  <si>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</si>
  <si>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</si>
  <si>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</si>
  <si>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</si>
  <si>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</si>
  <si>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</si>
  <si>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</si>
  <si>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</si>
  <si>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</si>
  <si>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</si>
  <si>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</si>
  <si>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</si>
  <si>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</si>
  <si>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</si>
  <si>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</si>
  <si>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</si>
  <si>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</si>
  <si>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</si>
  <si>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</si>
  <si>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</si>
  <si>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</si>
  <si>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</si>
  <si>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</si>
  <si>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</si>
  <si>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</si>
  <si>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</si>
  <si>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</si>
  <si>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</si>
  <si>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</si>
  <si>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</si>
  <si>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</si>
  <si>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</si>
  <si>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</si>
  <si>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</si>
  <si>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</si>
  <si>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</si>
  <si>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</si>
  <si>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</si>
  <si>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</si>
  <si>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</si>
  <si>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</si>
  <si>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</si>
  <si>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</si>
  <si>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</si>
  <si>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</si>
  <si>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</si>
  <si>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</si>
  <si>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</si>
  <si>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</si>
  <si>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</si>
  <si>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</si>
  <si>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</si>
  <si>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</si>
  <si>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</si>
  <si>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</si>
  <si>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</si>
  <si>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</si>
  <si>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</si>
  <si>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</si>
  <si>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</si>
  <si>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</si>
  <si>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</si>
  <si>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</si>
  <si>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</si>
  <si>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</si>
  <si>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</si>
  <si>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</si>
  <si>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</si>
  <si>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</si>
  <si>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</si>
  <si>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</si>
  <si>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</si>
  <si>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</si>
  <si>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</si>
  <si>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</si>
  <si>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</si>
  <si>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</si>
  <si>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</si>
  <si>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</si>
  <si>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</si>
  <si>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</si>
  <si>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</si>
  <si>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</si>
  <si>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</si>
  <si>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</si>
  <si>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</si>
  <si>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</si>
  <si>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</si>
  <si>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</si>
  <si>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</si>
  <si>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</si>
  <si>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</si>
  <si>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</si>
  <si>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</si>
  <si>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</si>
  <si>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</si>
  <si>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</si>
  <si>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</si>
  <si>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</si>
  <si>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</si>
  <si>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</si>
  <si>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</si>
  <si>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</si>
  <si>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</si>
  <si>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</si>
  <si>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</si>
  <si>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</si>
  <si>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</si>
  <si>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</si>
  <si>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</si>
  <si>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</si>
  <si>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</si>
  <si>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</si>
  <si>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</si>
  <si>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</si>
  <si>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</si>
  <si>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</si>
  <si>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</si>
  <si>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</si>
  <si>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</si>
  <si>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</si>
  <si>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</si>
  <si>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</si>
  <si>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</si>
  <si>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</si>
  <si>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</si>
  <si>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</si>
  <si>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</si>
  <si>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</si>
  <si>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</si>
  <si>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</si>
  <si>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</si>
  <si>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</si>
  <si>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</si>
  <si>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</si>
  <si>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</si>
  <si>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</si>
  <si>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</si>
  <si>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</si>
  <si>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</si>
  <si>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</si>
  <si>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</si>
  <si>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</si>
  <si>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</si>
  <si>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</si>
  <si>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</si>
  <si>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</si>
  <si>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</si>
  <si>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</si>
  <si>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</si>
  <si>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</si>
  <si>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</si>
  <si>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</si>
  <si>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</si>
  <si>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</si>
  <si>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</si>
  <si>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</si>
  <si>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</si>
  <si>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</si>
  <si>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</si>
  <si>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</si>
  <si>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</si>
  <si>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</si>
  <si>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</si>
  <si>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</si>
  <si>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</si>
  <si>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</si>
  <si>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</si>
  <si>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</si>
  <si>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</si>
  <si>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</si>
  <si>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</si>
  <si>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</si>
  <si>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</si>
  <si>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</si>
  <si>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</si>
  <si>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</si>
  <si>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</si>
  <si>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</si>
  <si>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</si>
  <si>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</si>
  <si>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</si>
  <si>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</si>
  <si>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</si>
  <si>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</si>
  <si>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</si>
  <si>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</si>
  <si>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</si>
  <si>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</si>
  <si>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</si>
  <si>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</si>
  <si>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</si>
  <si>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</si>
  <si>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</si>
  <si>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</si>
  <si>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</si>
  <si>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</si>
  <si>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</si>
  <si>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</si>
  <si>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</si>
  <si>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</si>
  <si>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</si>
  <si>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</si>
  <si>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</si>
  <si>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</si>
  <si>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</si>
  <si>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</si>
  <si>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</si>
  <si>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</si>
  <si>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</si>
  <si>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</si>
  <si>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</si>
  <si>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</si>
  <si>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</si>
  <si>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</si>
  <si>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</si>
  <si>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</si>
  <si>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</si>
  <si>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</si>
  <si>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</si>
  <si>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</si>
  <si>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</si>
  <si>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</si>
  <si>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</si>
  <si>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</si>
  <si>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</si>
  <si>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</si>
  <si>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</si>
  <si>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</si>
  <si>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</si>
  <si>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</si>
  <si>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</si>
  <si>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</si>
  <si>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</si>
  <si>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</si>
  <si>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</si>
  <si>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</si>
  <si>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</si>
  <si>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</si>
  <si>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</si>
  <si>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</si>
  <si>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</si>
  <si>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</si>
  <si>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</si>
  <si>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</si>
  <si>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</si>
  <si>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</si>
  <si>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</si>
  <si>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</si>
  <si>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</si>
  <si>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</si>
  <si>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</si>
  <si>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</si>
  <si>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</si>
  <si>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</si>
  <si>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</si>
  <si>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</si>
  <si>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</si>
  <si>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</si>
  <si>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</si>
  <si>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</si>
  <si>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</si>
  <si>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</si>
  <si>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</si>
  <si>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</si>
  <si>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</si>
  <si>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</si>
  <si>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</si>
  <si>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</si>
  <si>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</si>
  <si>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</si>
  <si>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</si>
  <si>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</si>
  <si>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</si>
  <si>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</si>
  <si>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</si>
  <si>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</si>
  <si>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</si>
  <si>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</si>
  <si>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</si>
  <si>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</si>
  <si>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</si>
  <si>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</si>
  <si>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</si>
  <si>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</si>
  <si>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</si>
  <si>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</si>
  <si>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</si>
  <si>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</si>
  <si>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</si>
  <si>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</si>
  <si>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</si>
  <si>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</si>
  <si>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</si>
  <si>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</si>
  <si>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</si>
  <si>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</si>
  <si>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</si>
  <si>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</si>
  <si>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</si>
  <si>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</si>
  <si>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</si>
  <si>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</si>
  <si>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</si>
  <si>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</si>
  <si>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</si>
  <si>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</si>
  <si>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</si>
  <si>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</si>
  <si>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</si>
  <si>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</si>
  <si>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</si>
  <si>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</si>
  <si>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</si>
  <si>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</si>
  <si>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</si>
  <si>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</si>
  <si>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</si>
  <si>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</si>
  <si>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</si>
  <si>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</si>
  <si>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</si>
  <si>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</si>
  <si>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</si>
  <si>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</si>
  <si>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</si>
  <si>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</si>
  <si>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</si>
  <si>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</si>
  <si>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</si>
  <si>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</si>
  <si>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</si>
  <si>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</si>
  <si>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</si>
  <si>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</si>
  <si>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</si>
  <si>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</si>
  <si>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</si>
  <si>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</si>
  <si>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</si>
  <si>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</si>
  <si>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</si>
  <si>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</si>
  <si>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</si>
  <si>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</si>
  <si>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</si>
  <si>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</si>
  <si>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</si>
  <si>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</si>
  <si>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</si>
  <si>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</si>
  <si>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</si>
  <si>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</si>
  <si>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</si>
  <si>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</si>
  <si>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</si>
  <si>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</si>
  <si>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</si>
  <si>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</si>
  <si>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</si>
  <si>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</si>
  <si>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</si>
  <si>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</si>
  <si>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</si>
  <si>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</si>
  <si>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</si>
  <si>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</si>
  <si>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</si>
  <si>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</si>
  <si>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</si>
  <si>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</si>
  <si>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</si>
  <si>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</si>
  <si>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</si>
  <si>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</si>
  <si>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</si>
  <si>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</si>
  <si>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</si>
  <si>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</si>
  <si>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</si>
  <si>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</si>
  <si>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</si>
  <si>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</si>
  <si>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</si>
  <si>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</si>
  <si>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</si>
  <si>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</si>
  <si>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</si>
  <si>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</si>
  <si>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</si>
  <si>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</si>
  <si>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</si>
  <si>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</si>
  <si>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</si>
  <si>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</si>
  <si>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</si>
  <si>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</si>
  <si>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</si>
  <si>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</si>
  <si>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</si>
  <si>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</si>
  <si>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</si>
  <si>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</si>
  <si>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</si>
  <si>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</si>
  <si>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</si>
  <si>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</si>
  <si>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</si>
  <si>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</si>
  <si>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</si>
  <si>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</si>
  <si>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</si>
  <si>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</si>
  <si>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</si>
  <si>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</si>
  <si>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</si>
  <si>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</si>
  <si>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</si>
  <si>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</si>
  <si>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</si>
  <si>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</si>
  <si>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</si>
  <si>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</si>
  <si>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</si>
  <si>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</si>
  <si>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</si>
  <si>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</si>
  <si>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</si>
  <si>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</si>
  <si>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</si>
  <si>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</si>
  <si>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</si>
  <si>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</si>
  <si>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</si>
  <si>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</si>
  <si>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</si>
  <si>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</si>
  <si>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</si>
  <si>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</si>
  <si>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</si>
  <si>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</si>
  <si>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</si>
  <si>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</si>
  <si>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</si>
  <si>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</si>
  <si>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</si>
  <si>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</si>
  <si>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</si>
  <si>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</si>
  <si>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</si>
  <si>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</si>
  <si>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</si>
  <si>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</si>
  <si>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</si>
  <si>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</si>
  <si>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</si>
  <si>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</si>
  <si>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</si>
  <si>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</si>
  <si>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</si>
  <si>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</si>
  <si>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</si>
  <si>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</si>
  <si>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</si>
  <si>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</si>
  <si>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</si>
  <si>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</si>
  <si>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</si>
  <si>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</si>
  <si>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</si>
  <si>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</si>
  <si>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</si>
  <si>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</si>
  <si>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</si>
  <si>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</si>
  <si>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</si>
  <si>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</si>
  <si>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</si>
  <si>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</si>
  <si>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</si>
  <si>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</si>
  <si>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</si>
  <si>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</si>
  <si>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</si>
  <si>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</si>
  <si>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</si>
  <si>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</si>
  <si>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</si>
  <si>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</si>
  <si>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</si>
  <si>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</si>
  <si>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</si>
  <si>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</si>
  <si>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</si>
  <si>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</si>
  <si>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</si>
  <si>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</si>
  <si>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</si>
  <si>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</si>
  <si>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</si>
  <si>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</si>
  <si>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</si>
  <si>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</si>
  <si>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</si>
  <si>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</si>
  <si>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</si>
  <si>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</si>
  <si>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</si>
  <si>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</si>
  <si>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</si>
  <si>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</si>
  <si>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</si>
  <si>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</si>
  <si>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</si>
  <si>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</si>
  <si>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</si>
  <si>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</si>
  <si>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</si>
  <si>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</si>
  <si>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</si>
  <si>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</si>
  <si>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</si>
  <si>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</si>
  <si>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</si>
  <si>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</si>
  <si>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</si>
  <si>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</si>
  <si>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</si>
  <si>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</si>
  <si>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</si>
  <si>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</si>
  <si>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</si>
  <si>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</si>
  <si>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</si>
  <si>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</si>
  <si>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</si>
  <si>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</si>
  <si>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</si>
  <si>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</si>
  <si>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</si>
  <si>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</si>
  <si>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</si>
  <si>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</si>
  <si>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</si>
  <si>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</si>
  <si>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</si>
  <si>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</si>
  <si>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</si>
  <si>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</si>
  <si>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</si>
  <si>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</si>
  <si>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</si>
  <si>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</si>
  <si>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</si>
  <si>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</si>
  <si>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</si>
  <si>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</si>
  <si>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</si>
  <si>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</si>
  <si>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</si>
  <si>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</si>
  <si>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</si>
  <si>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</si>
  <si>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</si>
  <si>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</si>
  <si>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</si>
  <si>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</si>
  <si>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</si>
  <si>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</si>
  <si>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</si>
  <si>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</si>
  <si>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</si>
  <si>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</si>
  <si>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</si>
  <si>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</si>
  <si>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</si>
  <si>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</si>
  <si>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</si>
  <si>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</si>
  <si>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</si>
  <si>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</si>
  <si>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</si>
  <si>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</si>
  <si>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</si>
  <si>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</si>
  <si>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</si>
  <si>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</si>
  <si>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</si>
  <si>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</si>
  <si>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</si>
  <si>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</si>
  <si>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</si>
  <si>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</si>
  <si>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</si>
  <si>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</si>
  <si>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</si>
  <si>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</si>
  <si>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</si>
  <si>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</si>
  <si>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</si>
  <si>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</si>
  <si>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</si>
  <si>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</si>
  <si>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</si>
  <si>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</si>
  <si>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</si>
  <si>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</si>
  <si>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</si>
  <si>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</si>
  <si>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</si>
  <si>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</si>
  <si>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</si>
  <si>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</si>
  <si>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</si>
  <si>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</si>
  <si>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</si>
  <si>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</si>
  <si>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</si>
  <si>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</si>
  <si>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</si>
  <si>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</si>
  <si>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</si>
  <si>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</si>
  <si>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</si>
  <si>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</si>
  <si>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</si>
  <si>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</si>
  <si>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</si>
  <si>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</si>
  <si>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</si>
  <si>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</si>
  <si>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</si>
  <si>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</si>
  <si>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</si>
  <si>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</si>
  <si>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</si>
  <si>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</si>
  <si>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</si>
  <si>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</si>
  <si>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</si>
  <si>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</si>
  <si>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</si>
  <si>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</si>
  <si>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</si>
  <si>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</si>
  <si>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</si>
  <si>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</si>
  <si>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</si>
  <si>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</si>
  <si>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20/07/2021</t>
  </si>
  <si>
    <t>Cut-off Date: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</si>
</sst>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pplyProtection="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1479</v>
      </c>
      <c r="B1" s="330"/>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1586</v>
      </c>
      <c r="C7" s="334"/>
      <c r="D7" s="287"/>
      <c r="E7" s="180"/>
      <c r="F7" s="180"/>
      <c r="G7" s="180"/>
    </row>
    <row r="8" spans="1:7" x14ac:dyDescent="0.25">
      <c r="A8" s="180"/>
      <c r="B8" s="335" t="s">
        <v>1587</v>
      </c>
      <c r="C8" s="336"/>
      <c r="D8" s="287"/>
      <c r="E8" s="180"/>
      <c r="F8" s="180"/>
      <c r="G8" s="180"/>
    </row>
    <row r="9" spans="1:7" x14ac:dyDescent="0.25">
      <c r="A9" s="180"/>
      <c r="B9" s="337" t="s">
        <v>1588</v>
      </c>
      <c r="C9" s="338"/>
      <c r="D9" s="287"/>
      <c r="E9" s="180"/>
      <c r="F9" s="180"/>
      <c r="G9" s="180"/>
    </row>
    <row r="10" spans="1:7" ht="15.75" thickBot="1" x14ac:dyDescent="0.3">
      <c r="A10" s="180"/>
      <c r="B10" s="339" t="s">
        <v>1589</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1586</v>
      </c>
      <c r="C14" s="331"/>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1" t="s">
        <v>1587</v>
      </c>
      <c r="C25" s="331"/>
      <c r="D25" s="36"/>
      <c r="E25" s="36"/>
      <c r="F25" s="36"/>
      <c r="G25" s="36"/>
    </row>
    <row r="26" spans="1:7" x14ac:dyDescent="0.25">
      <c r="A26" s="44"/>
      <c r="B26" s="44" t="s">
        <v>1601</v>
      </c>
      <c r="C26" s="44" t="s">
        <v>65</v>
      </c>
      <c r="D26" s="44"/>
      <c r="E26" s="44"/>
      <c r="F26" s="44" t="s">
        <v>1602</v>
      </c>
      <c r="G26" s="44"/>
    </row>
    <row r="27" spans="1:7" x14ac:dyDescent="0.25">
      <c r="A27" s="190" t="s">
        <v>1603</v>
      </c>
      <c r="B27" s="190" t="s">
        <v>429</v>
      </c>
      <c r="C27" s="299"/>
      <c r="D27" s="208"/>
      <c r="E27" s="190"/>
      <c r="F27" s="207" t="str">
        <f>IF($C$30=0,"",IF(C27="[For completion]","",C27/$C$30))</f>
        <v/>
      </c>
      <c r="G27" s="177"/>
    </row>
    <row r="28" spans="1:7" x14ac:dyDescent="0.25">
      <c r="A28" s="190" t="s">
        <v>1604</v>
      </c>
      <c r="B28" s="190" t="s">
        <v>431</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1367</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446</v>
      </c>
      <c r="C49" s="44" t="s">
        <v>447</v>
      </c>
      <c r="D49" s="44" t="s">
        <v>448</v>
      </c>
      <c r="E49" s="44"/>
      <c r="F49" s="44" t="s">
        <v>1602</v>
      </c>
      <c r="G49" s="44"/>
    </row>
    <row r="50" spans="1:7" x14ac:dyDescent="0.25">
      <c r="A50" s="190" t="s">
        <v>1625</v>
      </c>
      <c r="B50" s="190" t="s">
        <v>1941</v>
      </c>
      <c r="C50" s="303"/>
      <c r="D50" s="303"/>
      <c r="E50" s="190"/>
      <c r="F50" s="209"/>
      <c r="G50" s="197"/>
    </row>
    <row r="51" spans="1:7" x14ac:dyDescent="0.25">
      <c r="A51" s="190" t="s">
        <v>1626</v>
      </c>
      <c r="B51" s="302" t="s">
        <v>453</v>
      </c>
      <c r="C51" s="304"/>
      <c r="D51" s="304"/>
      <c r="E51" s="190"/>
      <c r="F51" s="190"/>
      <c r="G51" s="197"/>
    </row>
    <row r="52" spans="1:7" x14ac:dyDescent="0.25">
      <c r="A52" s="190" t="s">
        <v>1627</v>
      </c>
      <c r="B52" s="302" t="s">
        <v>455</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458</v>
      </c>
      <c r="C57" s="44" t="s">
        <v>459</v>
      </c>
      <c r="D57" s="44" t="s">
        <v>460</v>
      </c>
      <c r="E57" s="44"/>
      <c r="F57" s="44" t="s">
        <v>2514</v>
      </c>
      <c r="G57" s="44"/>
    </row>
    <row r="58" spans="1:7" x14ac:dyDescent="0.25">
      <c r="A58" s="190" t="s">
        <v>1632</v>
      </c>
      <c r="B58" s="190" t="s">
        <v>462</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469</v>
      </c>
      <c r="C65" s="44" t="s">
        <v>459</v>
      </c>
      <c r="D65" s="44" t="s">
        <v>460</v>
      </c>
      <c r="E65" s="44"/>
      <c r="F65" s="44" t="s">
        <v>2514</v>
      </c>
      <c r="G65" s="44"/>
    </row>
    <row r="66" spans="1:7" x14ac:dyDescent="0.25">
      <c r="A66" s="190" t="s">
        <v>1639</v>
      </c>
      <c r="B66" s="196" t="s">
        <v>471</v>
      </c>
      <c r="C66" s="204">
        <f>SUM(C67:C93)</f>
        <v>0</v>
      </c>
      <c r="D66" s="204">
        <f>SUM(D67:D93)</f>
        <v>0</v>
      </c>
      <c r="E66" s="205"/>
      <c r="F66" s="204">
        <f>SUM(F67:F93)</f>
        <v>0</v>
      </c>
      <c r="G66" s="197"/>
    </row>
    <row r="67" spans="1:7" x14ac:dyDescent="0.25">
      <c r="A67" s="190" t="s">
        <v>1640</v>
      </c>
      <c r="B67" s="190" t="s">
        <v>473</v>
      </c>
      <c r="C67" s="305"/>
      <c r="D67" s="305"/>
      <c r="E67" s="205"/>
      <c r="F67" s="305"/>
      <c r="G67" s="197"/>
    </row>
    <row r="68" spans="1:7" x14ac:dyDescent="0.25">
      <c r="A68" s="190" t="s">
        <v>1641</v>
      </c>
      <c r="B68" s="190" t="s">
        <v>475</v>
      </c>
      <c r="C68" s="305"/>
      <c r="D68" s="305"/>
      <c r="E68" s="205"/>
      <c r="F68" s="305"/>
      <c r="G68" s="197"/>
    </row>
    <row r="69" spans="1:7" x14ac:dyDescent="0.25">
      <c r="A69" s="190" t="s">
        <v>1642</v>
      </c>
      <c r="B69" s="190" t="s">
        <v>477</v>
      </c>
      <c r="C69" s="305"/>
      <c r="D69" s="305"/>
      <c r="E69" s="205"/>
      <c r="F69" s="305"/>
      <c r="G69" s="197"/>
    </row>
    <row r="70" spans="1:7" x14ac:dyDescent="0.25">
      <c r="A70" s="190" t="s">
        <v>1643</v>
      </c>
      <c r="B70" s="190" t="s">
        <v>479</v>
      </c>
      <c r="C70" s="305"/>
      <c r="D70" s="305"/>
      <c r="E70" s="205"/>
      <c r="F70" s="305"/>
      <c r="G70" s="197"/>
    </row>
    <row r="71" spans="1:7" x14ac:dyDescent="0.25">
      <c r="A71" s="190" t="s">
        <v>1644</v>
      </c>
      <c r="B71" s="190" t="s">
        <v>481</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484</v>
      </c>
      <c r="C73" s="305"/>
      <c r="D73" s="305"/>
      <c r="E73" s="205"/>
      <c r="F73" s="305"/>
      <c r="G73" s="197"/>
    </row>
    <row r="74" spans="1:7" x14ac:dyDescent="0.25">
      <c r="A74" s="190" t="s">
        <v>1647</v>
      </c>
      <c r="B74" s="190" t="s">
        <v>486</v>
      </c>
      <c r="C74" s="305"/>
      <c r="D74" s="305"/>
      <c r="E74" s="205"/>
      <c r="F74" s="305"/>
      <c r="G74" s="197"/>
    </row>
    <row r="75" spans="1:7" x14ac:dyDescent="0.25">
      <c r="A75" s="190" t="s">
        <v>1648</v>
      </c>
      <c r="B75" s="190" t="s">
        <v>488</v>
      </c>
      <c r="C75" s="305"/>
      <c r="D75" s="305"/>
      <c r="E75" s="205"/>
      <c r="F75" s="305"/>
      <c r="G75" s="197"/>
    </row>
    <row r="76" spans="1:7" x14ac:dyDescent="0.25">
      <c r="A76" s="190" t="s">
        <v>1649</v>
      </c>
      <c r="B76" s="190" t="s">
        <v>490</v>
      </c>
      <c r="C76" s="305"/>
      <c r="D76" s="305"/>
      <c r="E76" s="205"/>
      <c r="F76" s="305"/>
      <c r="G76" s="197"/>
    </row>
    <row r="77" spans="1:7" x14ac:dyDescent="0.25">
      <c r="A77" s="190" t="s">
        <v>1650</v>
      </c>
      <c r="B77" s="190" t="s">
        <v>492</v>
      </c>
      <c r="C77" s="305"/>
      <c r="D77" s="305"/>
      <c r="E77" s="205"/>
      <c r="F77" s="305"/>
      <c r="G77" s="197"/>
    </row>
    <row r="78" spans="1:7" x14ac:dyDescent="0.25">
      <c r="A78" s="190" t="s">
        <v>1651</v>
      </c>
      <c r="B78" s="190" t="s">
        <v>494</v>
      </c>
      <c r="C78" s="305"/>
      <c r="D78" s="305"/>
      <c r="E78" s="205"/>
      <c r="F78" s="305"/>
      <c r="G78" s="197"/>
    </row>
    <row r="79" spans="1:7" x14ac:dyDescent="0.25">
      <c r="A79" s="190" t="s">
        <v>1652</v>
      </c>
      <c r="B79" s="190" t="s">
        <v>496</v>
      </c>
      <c r="C79" s="305"/>
      <c r="D79" s="305"/>
      <c r="E79" s="205"/>
      <c r="F79" s="305"/>
      <c r="G79" s="197"/>
    </row>
    <row r="80" spans="1:7" x14ac:dyDescent="0.25">
      <c r="A80" s="190" t="s">
        <v>1653</v>
      </c>
      <c r="B80" s="190" t="s">
        <v>498</v>
      </c>
      <c r="C80" s="305"/>
      <c r="D80" s="305"/>
      <c r="E80" s="205"/>
      <c r="F80" s="305"/>
      <c r="G80" s="197"/>
    </row>
    <row r="81" spans="1:7" x14ac:dyDescent="0.25">
      <c r="A81" s="190" t="s">
        <v>1654</v>
      </c>
      <c r="B81" s="190" t="s">
        <v>500</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503</v>
      </c>
      <c r="C83" s="305"/>
      <c r="D83" s="305"/>
      <c r="E83" s="205"/>
      <c r="F83" s="305"/>
      <c r="G83" s="197"/>
    </row>
    <row r="84" spans="1:7" x14ac:dyDescent="0.25">
      <c r="A84" s="190" t="s">
        <v>1657</v>
      </c>
      <c r="B84" s="190" t="s">
        <v>505</v>
      </c>
      <c r="C84" s="305"/>
      <c r="D84" s="305"/>
      <c r="E84" s="205"/>
      <c r="F84" s="305"/>
      <c r="G84" s="197"/>
    </row>
    <row r="85" spans="1:7" x14ac:dyDescent="0.25">
      <c r="A85" s="190" t="s">
        <v>1658</v>
      </c>
      <c r="B85" s="190" t="s">
        <v>507</v>
      </c>
      <c r="C85" s="305"/>
      <c r="D85" s="305"/>
      <c r="E85" s="205"/>
      <c r="F85" s="305"/>
      <c r="G85" s="197"/>
    </row>
    <row r="86" spans="1:7" x14ac:dyDescent="0.25">
      <c r="A86" s="190" t="s">
        <v>1659</v>
      </c>
      <c r="B86" s="190" t="s">
        <v>509</v>
      </c>
      <c r="C86" s="305"/>
      <c r="D86" s="305"/>
      <c r="E86" s="205"/>
      <c r="F86" s="305"/>
      <c r="G86" s="197"/>
    </row>
    <row r="87" spans="1:7" x14ac:dyDescent="0.25">
      <c r="A87" s="190" t="s">
        <v>1660</v>
      </c>
      <c r="B87" s="190" t="s">
        <v>511</v>
      </c>
      <c r="C87" s="305"/>
      <c r="D87" s="305"/>
      <c r="E87" s="205"/>
      <c r="F87" s="305"/>
      <c r="G87" s="197"/>
    </row>
    <row r="88" spans="1:7" x14ac:dyDescent="0.25">
      <c r="A88" s="190" t="s">
        <v>1661</v>
      </c>
      <c r="B88" s="190" t="s">
        <v>513</v>
      </c>
      <c r="C88" s="305"/>
      <c r="D88" s="305"/>
      <c r="E88" s="205"/>
      <c r="F88" s="305"/>
      <c r="G88" s="197"/>
    </row>
    <row r="89" spans="1:7" x14ac:dyDescent="0.25">
      <c r="A89" s="190" t="s">
        <v>1662</v>
      </c>
      <c r="B89" s="190" t="s">
        <v>515</v>
      </c>
      <c r="C89" s="305"/>
      <c r="D89" s="305"/>
      <c r="E89" s="205"/>
      <c r="F89" s="305"/>
      <c r="G89" s="197"/>
    </row>
    <row r="90" spans="1:7" x14ac:dyDescent="0.25">
      <c r="A90" s="190" t="s">
        <v>1663</v>
      </c>
      <c r="B90" s="190" t="s">
        <v>517</v>
      </c>
      <c r="C90" s="305"/>
      <c r="D90" s="305"/>
      <c r="E90" s="205"/>
      <c r="F90" s="305"/>
      <c r="G90" s="197"/>
    </row>
    <row r="91" spans="1:7" x14ac:dyDescent="0.25">
      <c r="A91" s="190" t="s">
        <v>1664</v>
      </c>
      <c r="B91" s="190" t="s">
        <v>519</v>
      </c>
      <c r="C91" s="305"/>
      <c r="D91" s="305"/>
      <c r="E91" s="205"/>
      <c r="F91" s="305"/>
      <c r="G91" s="197"/>
    </row>
    <row r="92" spans="1:7" x14ac:dyDescent="0.25">
      <c r="A92" s="190" t="s">
        <v>1665</v>
      </c>
      <c r="B92" s="190" t="s">
        <v>521</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527</v>
      </c>
      <c r="C95" s="305"/>
      <c r="D95" s="305"/>
      <c r="E95" s="205"/>
      <c r="F95" s="305"/>
      <c r="G95" s="197"/>
    </row>
    <row r="96" spans="1:7" x14ac:dyDescent="0.25">
      <c r="A96" s="190" t="s">
        <v>1669</v>
      </c>
      <c r="B96" s="190" t="s">
        <v>529</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524</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459</v>
      </c>
      <c r="D120" s="44" t="s">
        <v>460</v>
      </c>
      <c r="E120" s="44"/>
      <c r="F120" s="44" t="s">
        <v>427</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1733</v>
      </c>
      <c r="B172" s="190" t="s">
        <v>584</v>
      </c>
      <c r="C172" s="305"/>
      <c r="D172" s="305"/>
      <c r="E172" s="206"/>
      <c r="F172" s="305"/>
      <c r="G172" s="197"/>
    </row>
    <row r="173" spans="1:7" x14ac:dyDescent="0.25">
      <c r="A173" s="190" t="s">
        <v>1734</v>
      </c>
      <c r="B173" s="190" t="s">
        <v>586</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1742</v>
      </c>
      <c r="B182" s="190" t="s">
        <v>596</v>
      </c>
      <c r="C182" s="305"/>
      <c r="D182" s="305"/>
      <c r="E182" s="206"/>
      <c r="F182" s="305"/>
      <c r="G182" s="197"/>
    </row>
    <row r="183" spans="1:7" x14ac:dyDescent="0.25">
      <c r="A183" s="190" t="s">
        <v>1743</v>
      </c>
      <c r="B183" s="190" t="s">
        <v>598</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1751</v>
      </c>
      <c r="B192" s="198" t="s">
        <v>608</v>
      </c>
      <c r="C192" s="305"/>
      <c r="D192" s="305"/>
      <c r="E192" s="206"/>
      <c r="F192" s="305"/>
      <c r="G192" s="197"/>
    </row>
    <row r="193" spans="1:7" x14ac:dyDescent="0.25">
      <c r="A193" s="190" t="s">
        <v>1752</v>
      </c>
      <c r="B193" s="198" t="s">
        <v>610</v>
      </c>
      <c r="C193" s="305"/>
      <c r="D193" s="305"/>
      <c r="E193" s="206"/>
      <c r="F193" s="305"/>
      <c r="G193" s="197"/>
    </row>
    <row r="194" spans="1:7" x14ac:dyDescent="0.25">
      <c r="A194" s="190" t="s">
        <v>1753</v>
      </c>
      <c r="B194" s="198" t="s">
        <v>612</v>
      </c>
      <c r="C194" s="305"/>
      <c r="D194" s="305"/>
      <c r="E194" s="205"/>
      <c r="F194" s="305"/>
      <c r="G194" s="197"/>
    </row>
    <row r="195" spans="1:7" x14ac:dyDescent="0.25">
      <c r="A195" s="190" t="s">
        <v>1754</v>
      </c>
      <c r="B195" s="198" t="s">
        <v>614</v>
      </c>
      <c r="C195" s="305"/>
      <c r="D195" s="305"/>
      <c r="E195" s="205"/>
      <c r="F195" s="305"/>
      <c r="G195" s="197"/>
    </row>
    <row r="196" spans="1:7" x14ac:dyDescent="0.25">
      <c r="A196" s="190" t="s">
        <v>1755</v>
      </c>
      <c r="B196" s="198" t="s">
        <v>616</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1756</v>
      </c>
      <c r="B202" s="190" t="s">
        <v>623</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1757</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1783</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1784</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667</v>
      </c>
      <c r="C245" s="299"/>
      <c r="D245" s="306"/>
      <c r="E245" s="190"/>
      <c r="F245" s="207" t="str">
        <f t="shared" si="3"/>
        <v/>
      </c>
      <c r="G245" s="207" t="str">
        <f t="shared" si="4"/>
        <v/>
      </c>
    </row>
    <row r="246" spans="1:7" x14ac:dyDescent="0.25">
      <c r="A246" s="190" t="s">
        <v>1786</v>
      </c>
      <c r="B246" s="190" t="s">
        <v>669</v>
      </c>
      <c r="C246" s="299"/>
      <c r="D246" s="306"/>
      <c r="E246" s="190"/>
      <c r="F246" s="207" t="str">
        <f t="shared" si="3"/>
        <v/>
      </c>
      <c r="G246" s="207" t="str">
        <f t="shared" si="4"/>
        <v/>
      </c>
    </row>
    <row r="247" spans="1:7" x14ac:dyDescent="0.25">
      <c r="A247" s="190" t="s">
        <v>1787</v>
      </c>
      <c r="B247" s="190" t="s">
        <v>671</v>
      </c>
      <c r="C247" s="299"/>
      <c r="D247" s="306"/>
      <c r="E247" s="190"/>
      <c r="F247" s="207" t="str">
        <f t="shared" si="3"/>
        <v/>
      </c>
      <c r="G247" s="207" t="str">
        <f t="shared" si="4"/>
        <v/>
      </c>
    </row>
    <row r="248" spans="1:7" x14ac:dyDescent="0.25">
      <c r="A248" s="190" t="s">
        <v>1788</v>
      </c>
      <c r="B248" s="190" t="s">
        <v>673</v>
      </c>
      <c r="C248" s="299"/>
      <c r="D248" s="306"/>
      <c r="E248" s="190"/>
      <c r="F248" s="207" t="str">
        <f t="shared" si="3"/>
        <v/>
      </c>
      <c r="G248" s="207" t="str">
        <f t="shared" si="4"/>
        <v/>
      </c>
    </row>
    <row r="249" spans="1:7" x14ac:dyDescent="0.25">
      <c r="A249" s="190" t="s">
        <v>1789</v>
      </c>
      <c r="B249" s="190" t="s">
        <v>675</v>
      </c>
      <c r="C249" s="299"/>
      <c r="D249" s="306"/>
      <c r="E249" s="190"/>
      <c r="F249" s="207" t="str">
        <f t="shared" si="3"/>
        <v/>
      </c>
      <c r="G249" s="207" t="str">
        <f t="shared" si="4"/>
        <v/>
      </c>
    </row>
    <row r="250" spans="1:7" x14ac:dyDescent="0.25">
      <c r="A250" s="190" t="s">
        <v>1790</v>
      </c>
      <c r="B250" s="190" t="s">
        <v>677</v>
      </c>
      <c r="C250" s="299"/>
      <c r="D250" s="306"/>
      <c r="E250" s="190"/>
      <c r="F250" s="207" t="str">
        <f t="shared" si="3"/>
        <v/>
      </c>
      <c r="G250" s="207" t="str">
        <f t="shared" si="4"/>
        <v/>
      </c>
    </row>
    <row r="251" spans="1:7" x14ac:dyDescent="0.25">
      <c r="A251" s="190" t="s">
        <v>1791</v>
      </c>
      <c r="B251" s="190" t="s">
        <v>679</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682</v>
      </c>
      <c r="C253" s="299"/>
      <c r="D253" s="306"/>
      <c r="E253" s="190"/>
      <c r="F253" s="207" t="s">
        <v>1596</v>
      </c>
      <c r="G253" s="207" t="s">
        <v>1596</v>
      </c>
    </row>
    <row r="254" spans="1:7" x14ac:dyDescent="0.25">
      <c r="A254" s="190" t="s">
        <v>1794</v>
      </c>
      <c r="B254" s="194" t="s">
        <v>684</v>
      </c>
      <c r="C254" s="299"/>
      <c r="D254" s="306"/>
      <c r="E254" s="190"/>
      <c r="F254" s="207" t="s">
        <v>1596</v>
      </c>
      <c r="G254" s="207" t="s">
        <v>1596</v>
      </c>
    </row>
    <row r="255" spans="1:7" x14ac:dyDescent="0.25">
      <c r="A255" s="190" t="s">
        <v>1795</v>
      </c>
      <c r="B255" s="194" t="s">
        <v>686</v>
      </c>
      <c r="C255" s="299"/>
      <c r="D255" s="306"/>
      <c r="E255" s="190"/>
      <c r="F255" s="207" t="s">
        <v>1596</v>
      </c>
      <c r="G255" s="207" t="s">
        <v>1596</v>
      </c>
    </row>
    <row r="256" spans="1:7" x14ac:dyDescent="0.25">
      <c r="A256" s="190" t="s">
        <v>1796</v>
      </c>
      <c r="B256" s="194" t="s">
        <v>688</v>
      </c>
      <c r="C256" s="299"/>
      <c r="D256" s="306"/>
      <c r="E256" s="190"/>
      <c r="F256" s="207" t="s">
        <v>1596</v>
      </c>
      <c r="G256" s="207" t="s">
        <v>1596</v>
      </c>
    </row>
    <row r="257" spans="1:7" x14ac:dyDescent="0.25">
      <c r="A257" s="190" t="s">
        <v>1797</v>
      </c>
      <c r="B257" s="194" t="s">
        <v>690</v>
      </c>
      <c r="C257" s="299"/>
      <c r="D257" s="306"/>
      <c r="E257" s="190"/>
      <c r="F257" s="207" t="s">
        <v>1596</v>
      </c>
      <c r="G257" s="207" t="s">
        <v>1596</v>
      </c>
    </row>
    <row r="258" spans="1:7" x14ac:dyDescent="0.25">
      <c r="A258" s="190" t="s">
        <v>1798</v>
      </c>
      <c r="B258" s="194" t="s">
        <v>692</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1802</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1803</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667</v>
      </c>
      <c r="C267" s="299"/>
      <c r="D267" s="306"/>
      <c r="E267" s="190"/>
      <c r="F267" s="207" t="str">
        <f t="shared" si="5"/>
        <v/>
      </c>
      <c r="G267" s="207" t="str">
        <f t="shared" si="6"/>
        <v/>
      </c>
    </row>
    <row r="268" spans="1:7" x14ac:dyDescent="0.25">
      <c r="A268" s="190" t="s">
        <v>1805</v>
      </c>
      <c r="B268" s="190" t="s">
        <v>669</v>
      </c>
      <c r="C268" s="299"/>
      <c r="D268" s="306"/>
      <c r="E268" s="190"/>
      <c r="F268" s="207" t="str">
        <f t="shared" si="5"/>
        <v/>
      </c>
      <c r="G268" s="207" t="str">
        <f t="shared" si="6"/>
        <v/>
      </c>
    </row>
    <row r="269" spans="1:7" x14ac:dyDescent="0.25">
      <c r="A269" s="190" t="s">
        <v>1806</v>
      </c>
      <c r="B269" s="190" t="s">
        <v>671</v>
      </c>
      <c r="C269" s="299"/>
      <c r="D269" s="306"/>
      <c r="E269" s="190"/>
      <c r="F269" s="207" t="str">
        <f t="shared" si="5"/>
        <v/>
      </c>
      <c r="G269" s="207" t="str">
        <f t="shared" si="6"/>
        <v/>
      </c>
    </row>
    <row r="270" spans="1:7" x14ac:dyDescent="0.25">
      <c r="A270" s="190" t="s">
        <v>1807</v>
      </c>
      <c r="B270" s="190" t="s">
        <v>673</v>
      </c>
      <c r="C270" s="299"/>
      <c r="D270" s="306"/>
      <c r="E270" s="190"/>
      <c r="F270" s="207" t="str">
        <f t="shared" si="5"/>
        <v/>
      </c>
      <c r="G270" s="207" t="str">
        <f t="shared" si="6"/>
        <v/>
      </c>
    </row>
    <row r="271" spans="1:7" x14ac:dyDescent="0.25">
      <c r="A271" s="190" t="s">
        <v>1808</v>
      </c>
      <c r="B271" s="190" t="s">
        <v>675</v>
      </c>
      <c r="C271" s="299"/>
      <c r="D271" s="306"/>
      <c r="E271" s="190"/>
      <c r="F271" s="207" t="str">
        <f t="shared" si="5"/>
        <v/>
      </c>
      <c r="G271" s="207" t="str">
        <f t="shared" si="6"/>
        <v/>
      </c>
    </row>
    <row r="272" spans="1:7" x14ac:dyDescent="0.25">
      <c r="A272" s="190" t="s">
        <v>1809</v>
      </c>
      <c r="B272" s="190" t="s">
        <v>677</v>
      </c>
      <c r="C272" s="299"/>
      <c r="D272" s="306"/>
      <c r="E272" s="190"/>
      <c r="F272" s="207" t="str">
        <f t="shared" si="5"/>
        <v/>
      </c>
      <c r="G272" s="207" t="str">
        <f t="shared" si="6"/>
        <v/>
      </c>
    </row>
    <row r="273" spans="1:7" x14ac:dyDescent="0.25">
      <c r="A273" s="190" t="s">
        <v>1810</v>
      </c>
      <c r="B273" s="190" t="s">
        <v>679</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682</v>
      </c>
      <c r="C275" s="299"/>
      <c r="D275" s="306"/>
      <c r="E275" s="190"/>
      <c r="F275" s="207" t="s">
        <v>1596</v>
      </c>
      <c r="G275" s="207" t="s">
        <v>1596</v>
      </c>
    </row>
    <row r="276" spans="1:7" x14ac:dyDescent="0.25">
      <c r="A276" s="190" t="s">
        <v>1813</v>
      </c>
      <c r="B276" s="194" t="s">
        <v>684</v>
      </c>
      <c r="C276" s="299"/>
      <c r="D276" s="306"/>
      <c r="E276" s="190"/>
      <c r="F276" s="207" t="s">
        <v>1596</v>
      </c>
      <c r="G276" s="207" t="s">
        <v>1596</v>
      </c>
    </row>
    <row r="277" spans="1:7" x14ac:dyDescent="0.25">
      <c r="A277" s="190" t="s">
        <v>1814</v>
      </c>
      <c r="B277" s="194" t="s">
        <v>686</v>
      </c>
      <c r="C277" s="299"/>
      <c r="D277" s="306"/>
      <c r="E277" s="190"/>
      <c r="F277" s="207" t="s">
        <v>1596</v>
      </c>
      <c r="G277" s="207" t="s">
        <v>1596</v>
      </c>
    </row>
    <row r="278" spans="1:7" x14ac:dyDescent="0.25">
      <c r="A278" s="190" t="s">
        <v>1815</v>
      </c>
      <c r="B278" s="194" t="s">
        <v>688</v>
      </c>
      <c r="C278" s="299"/>
      <c r="D278" s="306"/>
      <c r="E278" s="190"/>
      <c r="F278" s="207" t="s">
        <v>1596</v>
      </c>
      <c r="G278" s="207" t="s">
        <v>1596</v>
      </c>
    </row>
    <row r="279" spans="1:7" x14ac:dyDescent="0.25">
      <c r="A279" s="190" t="s">
        <v>1816</v>
      </c>
      <c r="B279" s="194" t="s">
        <v>690</v>
      </c>
      <c r="C279" s="299"/>
      <c r="D279" s="306"/>
      <c r="E279" s="190"/>
      <c r="F279" s="207" t="s">
        <v>1596</v>
      </c>
      <c r="G279" s="207" t="s">
        <v>1596</v>
      </c>
    </row>
    <row r="280" spans="1:7" x14ac:dyDescent="0.25">
      <c r="A280" s="190" t="s">
        <v>1817</v>
      </c>
      <c r="B280" s="194" t="s">
        <v>692</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1821</v>
      </c>
      <c r="B285" s="190" t="s">
        <v>718</v>
      </c>
      <c r="C285" s="305"/>
      <c r="D285" s="190"/>
      <c r="E285" s="193"/>
      <c r="F285" s="193"/>
      <c r="G285" s="193"/>
    </row>
    <row r="286" spans="1:7" x14ac:dyDescent="0.25">
      <c r="A286" s="190" t="s">
        <v>1822</v>
      </c>
      <c r="B286" s="190" t="s">
        <v>720</v>
      </c>
      <c r="C286" s="305"/>
      <c r="D286" s="190"/>
      <c r="E286" s="193"/>
      <c r="F286" s="193"/>
      <c r="G286" s="188"/>
    </row>
    <row r="287" spans="1:7" x14ac:dyDescent="0.25">
      <c r="A287" s="190" t="s">
        <v>1823</v>
      </c>
      <c r="B287" s="228" t="s">
        <v>722</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1360</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726</v>
      </c>
      <c r="C291" s="307"/>
      <c r="D291" s="190"/>
      <c r="E291" s="193"/>
      <c r="F291" s="193"/>
      <c r="G291" s="188"/>
    </row>
    <row r="292" spans="1:7" x14ac:dyDescent="0.25">
      <c r="A292" s="228" t="s">
        <v>1827</v>
      </c>
      <c r="B292" s="194" t="s">
        <v>728</v>
      </c>
      <c r="C292" s="305"/>
      <c r="D292" s="190"/>
      <c r="E292" s="193"/>
      <c r="F292" s="193"/>
      <c r="G292" s="188"/>
    </row>
    <row r="293" spans="1:7" x14ac:dyDescent="0.25">
      <c r="A293" s="228" t="s">
        <v>1828</v>
      </c>
      <c r="B293" s="194" t="s">
        <v>730</v>
      </c>
      <c r="C293" s="305"/>
      <c r="D293" s="190"/>
      <c r="E293" s="193"/>
      <c r="F293" s="193"/>
      <c r="G293" s="188"/>
    </row>
    <row r="294" spans="1:7" x14ac:dyDescent="0.25">
      <c r="A294" s="228" t="s">
        <v>1829</v>
      </c>
      <c r="B294" s="194" t="s">
        <v>732</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1836</v>
      </c>
      <c r="B302" s="190" t="s">
        <v>1361</v>
      </c>
      <c r="C302" s="305"/>
      <c r="D302" s="190"/>
      <c r="E302" s="188"/>
      <c r="F302" s="188"/>
      <c r="G302" s="188"/>
    </row>
    <row r="303" spans="1:7" x14ac:dyDescent="0.25">
      <c r="A303" s="190" t="s">
        <v>1837</v>
      </c>
      <c r="B303" s="190" t="s">
        <v>740</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459</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459</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459</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459</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459</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629</v>
      </c>
      <c r="D433" s="44" t="s">
        <v>630</v>
      </c>
      <c r="E433" s="44"/>
      <c r="F433" s="44" t="s">
        <v>460</v>
      </c>
      <c r="G433" s="44" t="s">
        <v>631</v>
      </c>
    </row>
    <row r="434" spans="1:7" x14ac:dyDescent="0.25">
      <c r="A434" s="180" t="s">
        <v>1884</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629</v>
      </c>
      <c r="D462" s="44" t="s">
        <v>630</v>
      </c>
      <c r="E462" s="44"/>
      <c r="F462" s="44" t="s">
        <v>460</v>
      </c>
      <c r="G462" s="44" t="s">
        <v>631</v>
      </c>
    </row>
    <row r="463" spans="1:7" x14ac:dyDescent="0.25">
      <c r="A463" s="190" t="s">
        <v>1895</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1896</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667</v>
      </c>
      <c r="C467" s="299"/>
      <c r="D467" s="306"/>
      <c r="E467" s="190"/>
      <c r="F467" s="207" t="str">
        <f t="shared" si="17"/>
        <v/>
      </c>
      <c r="G467" s="207" t="str">
        <f t="shared" si="18"/>
        <v/>
      </c>
    </row>
    <row r="468" spans="1:7" x14ac:dyDescent="0.25">
      <c r="A468" s="228" t="s">
        <v>1898</v>
      </c>
      <c r="B468" s="190" t="s">
        <v>669</v>
      </c>
      <c r="C468" s="299"/>
      <c r="D468" s="306"/>
      <c r="E468" s="190"/>
      <c r="F468" s="207" t="str">
        <f t="shared" si="17"/>
        <v/>
      </c>
      <c r="G468" s="207" t="str">
        <f t="shared" si="18"/>
        <v/>
      </c>
    </row>
    <row r="469" spans="1:7" x14ac:dyDescent="0.25">
      <c r="A469" s="228" t="s">
        <v>1899</v>
      </c>
      <c r="B469" s="190" t="s">
        <v>671</v>
      </c>
      <c r="C469" s="299"/>
      <c r="D469" s="306"/>
      <c r="E469" s="190"/>
      <c r="F469" s="207" t="str">
        <f t="shared" si="17"/>
        <v/>
      </c>
      <c r="G469" s="207" t="str">
        <f t="shared" si="18"/>
        <v/>
      </c>
    </row>
    <row r="470" spans="1:7" x14ac:dyDescent="0.25">
      <c r="A470" s="228" t="s">
        <v>1900</v>
      </c>
      <c r="B470" s="190" t="s">
        <v>673</v>
      </c>
      <c r="C470" s="299"/>
      <c r="D470" s="306"/>
      <c r="E470" s="190"/>
      <c r="F470" s="207" t="str">
        <f t="shared" si="17"/>
        <v/>
      </c>
      <c r="G470" s="207" t="str">
        <f t="shared" si="18"/>
        <v/>
      </c>
    </row>
    <row r="471" spans="1:7" x14ac:dyDescent="0.25">
      <c r="A471" s="228" t="s">
        <v>1901</v>
      </c>
      <c r="B471" s="190" t="s">
        <v>675</v>
      </c>
      <c r="C471" s="299"/>
      <c r="D471" s="306"/>
      <c r="E471" s="190"/>
      <c r="F471" s="207" t="str">
        <f t="shared" si="17"/>
        <v/>
      </c>
      <c r="G471" s="207" t="str">
        <f t="shared" si="18"/>
        <v/>
      </c>
    </row>
    <row r="472" spans="1:7" x14ac:dyDescent="0.25">
      <c r="A472" s="228" t="s">
        <v>1902</v>
      </c>
      <c r="B472" s="190" t="s">
        <v>677</v>
      </c>
      <c r="C472" s="299"/>
      <c r="D472" s="306"/>
      <c r="E472" s="190"/>
      <c r="F472" s="207" t="str">
        <f t="shared" si="17"/>
        <v/>
      </c>
      <c r="G472" s="207" t="str">
        <f t="shared" si="18"/>
        <v/>
      </c>
    </row>
    <row r="473" spans="1:7" x14ac:dyDescent="0.25">
      <c r="A473" s="228" t="s">
        <v>1903</v>
      </c>
      <c r="B473" s="190" t="s">
        <v>679</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682</v>
      </c>
      <c r="C475" s="299"/>
      <c r="D475" s="306"/>
      <c r="E475" s="190"/>
      <c r="F475" s="207" t="s">
        <v>1596</v>
      </c>
      <c r="G475" s="207" t="s">
        <v>1596</v>
      </c>
    </row>
    <row r="476" spans="1:7" x14ac:dyDescent="0.25">
      <c r="A476" s="228" t="s">
        <v>1906</v>
      </c>
      <c r="B476" s="194" t="s">
        <v>684</v>
      </c>
      <c r="C476" s="299"/>
      <c r="D476" s="306"/>
      <c r="E476" s="190"/>
      <c r="F476" s="207" t="s">
        <v>1596</v>
      </c>
      <c r="G476" s="207" t="s">
        <v>1596</v>
      </c>
    </row>
    <row r="477" spans="1:7" x14ac:dyDescent="0.25">
      <c r="A477" s="228" t="s">
        <v>1907</v>
      </c>
      <c r="B477" s="194" t="s">
        <v>686</v>
      </c>
      <c r="C477" s="299"/>
      <c r="D477" s="306"/>
      <c r="E477" s="190"/>
      <c r="F477" s="207" t="s">
        <v>1596</v>
      </c>
      <c r="G477" s="207" t="s">
        <v>1596</v>
      </c>
    </row>
    <row r="478" spans="1:7" x14ac:dyDescent="0.25">
      <c r="A478" s="228" t="s">
        <v>1908</v>
      </c>
      <c r="B478" s="194" t="s">
        <v>688</v>
      </c>
      <c r="C478" s="299"/>
      <c r="D478" s="306"/>
      <c r="E478" s="190"/>
      <c r="F478" s="207" t="s">
        <v>1596</v>
      </c>
      <c r="G478" s="207" t="s">
        <v>1596</v>
      </c>
    </row>
    <row r="479" spans="1:7" x14ac:dyDescent="0.25">
      <c r="A479" s="228" t="s">
        <v>1909</v>
      </c>
      <c r="B479" s="194" t="s">
        <v>690</v>
      </c>
      <c r="C479" s="299"/>
      <c r="D479" s="306"/>
      <c r="E479" s="190"/>
      <c r="F479" s="207" t="s">
        <v>1596</v>
      </c>
      <c r="G479" s="207" t="s">
        <v>1596</v>
      </c>
    </row>
    <row r="480" spans="1:7" x14ac:dyDescent="0.25">
      <c r="A480" s="228" t="s">
        <v>1910</v>
      </c>
      <c r="B480" s="194" t="s">
        <v>692</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629</v>
      </c>
      <c r="D484" s="44" t="s">
        <v>630</v>
      </c>
      <c r="E484" s="44"/>
      <c r="F484" s="44" t="s">
        <v>460</v>
      </c>
      <c r="G484" s="44" t="s">
        <v>631</v>
      </c>
    </row>
    <row r="485" spans="1:7" x14ac:dyDescent="0.25">
      <c r="A485" s="190" t="s">
        <v>1915</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1916</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667</v>
      </c>
      <c r="C489" s="299"/>
      <c r="D489" s="306"/>
      <c r="E489" s="190"/>
      <c r="F489" s="207" t="str">
        <f t="shared" si="19"/>
        <v/>
      </c>
      <c r="G489" s="207" t="str">
        <f t="shared" si="20"/>
        <v/>
      </c>
    </row>
    <row r="490" spans="1:7" x14ac:dyDescent="0.25">
      <c r="A490" s="228" t="s">
        <v>1918</v>
      </c>
      <c r="B490" s="190" t="s">
        <v>669</v>
      </c>
      <c r="C490" s="299"/>
      <c r="D490" s="306"/>
      <c r="E490" s="190"/>
      <c r="F490" s="207" t="str">
        <f t="shared" si="19"/>
        <v/>
      </c>
      <c r="G490" s="207" t="str">
        <f t="shared" si="20"/>
        <v/>
      </c>
    </row>
    <row r="491" spans="1:7" x14ac:dyDescent="0.25">
      <c r="A491" s="228" t="s">
        <v>1919</v>
      </c>
      <c r="B491" s="190" t="s">
        <v>671</v>
      </c>
      <c r="C491" s="299"/>
      <c r="D491" s="306"/>
      <c r="E491" s="190"/>
      <c r="F491" s="207" t="str">
        <f t="shared" si="19"/>
        <v/>
      </c>
      <c r="G491" s="207" t="str">
        <f t="shared" si="20"/>
        <v/>
      </c>
    </row>
    <row r="492" spans="1:7" x14ac:dyDescent="0.25">
      <c r="A492" s="228" t="s">
        <v>1920</v>
      </c>
      <c r="B492" s="190" t="s">
        <v>673</v>
      </c>
      <c r="C492" s="299"/>
      <c r="D492" s="306"/>
      <c r="E492" s="190"/>
      <c r="F492" s="207" t="str">
        <f t="shared" si="19"/>
        <v/>
      </c>
      <c r="G492" s="207" t="str">
        <f t="shared" si="20"/>
        <v/>
      </c>
    </row>
    <row r="493" spans="1:7" x14ac:dyDescent="0.25">
      <c r="A493" s="228" t="s">
        <v>1921</v>
      </c>
      <c r="B493" s="190" t="s">
        <v>675</v>
      </c>
      <c r="C493" s="299"/>
      <c r="D493" s="306"/>
      <c r="E493" s="190"/>
      <c r="F493" s="207" t="str">
        <f t="shared" si="19"/>
        <v/>
      </c>
      <c r="G493" s="207" t="str">
        <f t="shared" si="20"/>
        <v/>
      </c>
    </row>
    <row r="494" spans="1:7" x14ac:dyDescent="0.25">
      <c r="A494" s="228" t="s">
        <v>1922</v>
      </c>
      <c r="B494" s="190" t="s">
        <v>677</v>
      </c>
      <c r="C494" s="299"/>
      <c r="D494" s="306"/>
      <c r="E494" s="190"/>
      <c r="F494" s="207" t="str">
        <f t="shared" si="19"/>
        <v/>
      </c>
      <c r="G494" s="207" t="str">
        <f t="shared" si="20"/>
        <v/>
      </c>
    </row>
    <row r="495" spans="1:7" x14ac:dyDescent="0.25">
      <c r="A495" s="228" t="s">
        <v>1923</v>
      </c>
      <c r="B495" s="190" t="s">
        <v>679</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682</v>
      </c>
      <c r="C497" s="208"/>
      <c r="D497" s="210"/>
      <c r="E497" s="190"/>
      <c r="F497" s="207" t="s">
        <v>1596</v>
      </c>
      <c r="G497" s="207" t="s">
        <v>1596</v>
      </c>
    </row>
    <row r="498" spans="1:7" x14ac:dyDescent="0.25">
      <c r="A498" s="228" t="s">
        <v>1926</v>
      </c>
      <c r="B498" s="194" t="s">
        <v>684</v>
      </c>
      <c r="C498" s="208"/>
      <c r="D498" s="210"/>
      <c r="E498" s="190"/>
      <c r="F498" s="207" t="s">
        <v>1596</v>
      </c>
      <c r="G498" s="207" t="s">
        <v>1596</v>
      </c>
    </row>
    <row r="499" spans="1:7" x14ac:dyDescent="0.25">
      <c r="A499" s="228" t="s">
        <v>1927</v>
      </c>
      <c r="B499" s="194" t="s">
        <v>686</v>
      </c>
      <c r="C499" s="208"/>
      <c r="D499" s="210"/>
      <c r="E499" s="190"/>
      <c r="F499" s="207" t="s">
        <v>1596</v>
      </c>
      <c r="G499" s="207" t="s">
        <v>1596</v>
      </c>
    </row>
    <row r="500" spans="1:7" x14ac:dyDescent="0.25">
      <c r="A500" s="228" t="s">
        <v>2002</v>
      </c>
      <c r="B500" s="194" t="s">
        <v>688</v>
      </c>
      <c r="C500" s="208"/>
      <c r="D500" s="210"/>
      <c r="E500" s="190"/>
      <c r="F500" s="207" t="s">
        <v>1596</v>
      </c>
      <c r="G500" s="207" t="s">
        <v>1596</v>
      </c>
    </row>
    <row r="501" spans="1:7" x14ac:dyDescent="0.25">
      <c r="A501" s="228" t="s">
        <v>2003</v>
      </c>
      <c r="B501" s="194" t="s">
        <v>690</v>
      </c>
      <c r="C501" s="208"/>
      <c r="D501" s="210"/>
      <c r="E501" s="190"/>
      <c r="F501" s="207" t="s">
        <v>1596</v>
      </c>
      <c r="G501" s="207" t="s">
        <v>1596</v>
      </c>
    </row>
    <row r="502" spans="1:7" x14ac:dyDescent="0.25">
      <c r="A502" s="228" t="s">
        <v>2004</v>
      </c>
      <c r="B502" s="194" t="s">
        <v>692</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749</v>
      </c>
      <c r="D506" s="44" t="s">
        <v>1894</v>
      </c>
      <c r="E506" s="44"/>
      <c r="F506" s="44"/>
      <c r="G506" s="44"/>
    </row>
    <row r="507" spans="1:7" x14ac:dyDescent="0.25">
      <c r="A507" s="190" t="s">
        <v>1928</v>
      </c>
      <c r="B507" s="197" t="s">
        <v>750</v>
      </c>
      <c r="C507" s="305"/>
      <c r="D507" s="305"/>
      <c r="E507" s="190"/>
      <c r="F507" s="190"/>
      <c r="G507" s="190"/>
    </row>
    <row r="508" spans="1:7" x14ac:dyDescent="0.25">
      <c r="A508" s="228" t="s">
        <v>1929</v>
      </c>
      <c r="B508" s="197" t="s">
        <v>751</v>
      </c>
      <c r="C508" s="305"/>
      <c r="D508" s="305"/>
      <c r="E508" s="190"/>
      <c r="F508" s="190"/>
      <c r="G508" s="190"/>
    </row>
    <row r="509" spans="1:7" x14ac:dyDescent="0.25">
      <c r="A509" s="228" t="s">
        <v>1930</v>
      </c>
      <c r="B509" s="197" t="s">
        <v>752</v>
      </c>
      <c r="C509" s="305"/>
      <c r="D509" s="305"/>
      <c r="E509" s="190"/>
      <c r="F509" s="190"/>
      <c r="G509" s="190"/>
    </row>
    <row r="510" spans="1:7" x14ac:dyDescent="0.25">
      <c r="A510" s="228" t="s">
        <v>1931</v>
      </c>
      <c r="B510" s="197" t="s">
        <v>753</v>
      </c>
      <c r="C510" s="305"/>
      <c r="D510" s="305"/>
      <c r="E510" s="190"/>
      <c r="F510" s="190"/>
      <c r="G510" s="190"/>
    </row>
    <row r="511" spans="1:7" x14ac:dyDescent="0.25">
      <c r="A511" s="228" t="s">
        <v>1932</v>
      </c>
      <c r="B511" s="197" t="s">
        <v>754</v>
      </c>
      <c r="C511" s="305"/>
      <c r="D511" s="305"/>
      <c r="E511" s="190"/>
      <c r="F511" s="190"/>
      <c r="G511" s="190"/>
    </row>
    <row r="512" spans="1:7" x14ac:dyDescent="0.25">
      <c r="A512" s="228" t="s">
        <v>1933</v>
      </c>
      <c r="B512" s="197" t="s">
        <v>755</v>
      </c>
      <c r="C512" s="305"/>
      <c r="D512" s="305"/>
      <c r="E512" s="190"/>
      <c r="F512" s="190"/>
      <c r="G512" s="190"/>
    </row>
    <row r="513" spans="1:7" x14ac:dyDescent="0.25">
      <c r="A513" s="228" t="s">
        <v>1934</v>
      </c>
      <c r="B513" s="197" t="s">
        <v>756</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757</v>
      </c>
      <c r="C517" s="305"/>
      <c r="D517" s="305"/>
      <c r="E517" s="190"/>
      <c r="F517" s="190"/>
      <c r="G517" s="190"/>
    </row>
    <row r="518" spans="1:7" x14ac:dyDescent="0.25">
      <c r="A518" s="228" t="s">
        <v>2009</v>
      </c>
      <c r="B518" s="197" t="s">
        <v>758</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460</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460</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460</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460</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1479</v>
      </c>
      <c r="B1" s="346"/>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2100</v>
      </c>
      <c r="F5" s="348"/>
      <c r="G5" s="247" t="s">
        <v>2099</v>
      </c>
      <c r="H5" s="237"/>
    </row>
    <row r="6" spans="1:9" x14ac:dyDescent="0.25">
      <c r="A6" s="232"/>
      <c r="B6" s="232"/>
      <c r="C6" s="232"/>
      <c r="D6" s="232"/>
      <c r="F6" s="248"/>
      <c r="G6" s="248"/>
    </row>
    <row r="7" spans="1:9" ht="18.75" customHeight="1" x14ac:dyDescent="0.25">
      <c r="A7" s="249"/>
      <c r="B7" s="332" t="s">
        <v>2130</v>
      </c>
      <c r="C7" s="333"/>
      <c r="D7" s="250"/>
      <c r="E7" s="332" t="s">
        <v>2117</v>
      </c>
      <c r="F7" s="349"/>
      <c r="G7" s="349"/>
      <c r="H7" s="333"/>
    </row>
    <row r="8" spans="1:9" ht="18.75" customHeight="1" x14ac:dyDescent="0.25">
      <c r="A8" s="232"/>
      <c r="B8" s="350" t="s">
        <v>2093</v>
      </c>
      <c r="C8" s="351"/>
      <c r="D8" s="250"/>
      <c r="E8" s="352"/>
      <c r="F8" s="353"/>
      <c r="G8" s="353"/>
      <c r="H8" s="354"/>
    </row>
    <row r="9" spans="1:9" ht="18.75" customHeight="1" x14ac:dyDescent="0.25">
      <c r="A9" s="232"/>
      <c r="B9" s="350" t="s">
        <v>2097</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2131</v>
      </c>
      <c r="F13" s="342"/>
      <c r="G13" s="343" t="s">
        <v>2132</v>
      </c>
      <c r="H13" s="344"/>
      <c r="I13" s="237"/>
    </row>
    <row r="14" spans="1:9" x14ac:dyDescent="0.25">
      <c r="A14" s="232"/>
      <c r="B14" s="253"/>
      <c r="C14" s="232"/>
      <c r="D14" s="232"/>
      <c r="E14" s="254"/>
      <c r="F14" s="254"/>
      <c r="G14" s="232"/>
      <c r="H14" s="238"/>
    </row>
    <row r="15" spans="1:9" ht="18.75" customHeight="1" x14ac:dyDescent="0.25">
      <c r="A15" s="255"/>
      <c r="B15" s="345" t="s">
        <v>2133</v>
      </c>
      <c r="C15" s="345"/>
      <c r="D15" s="345"/>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5" t="s">
        <v>2097</v>
      </c>
      <c r="C20" s="345"/>
      <c r="D20" s="345"/>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1976</v>
      </c>
      <c r="F6" s="323"/>
      <c r="G6" s="323"/>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12" t="s">
        <v>2684</v>
      </c>
      <c r="G9" s="7"/>
      <c r="H9" s="7"/>
      <c r="I9" s="7"/>
      <c r="J9" s="8"/>
    </row>
    <row r="10" spans="2:10" ht="21" x14ac:dyDescent="0.25">
      <c r="B10" s="6"/>
      <c r="C10" s="7"/>
      <c r="D10" s="7"/>
      <c r="E10" s="7"/>
      <c r="F10" s="12" t="s">
        <v>2685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1480</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2528</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topLeftCell="A31" zoomScale="80" zoomScaleNormal="80" workbookViewId="0">
      <selection activeCell="C57" sqref="C5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ht="75" x14ac:dyDescent="0.25">
      <c r="A16" s="25" t="s">
        <v>38</v>
      </c>
      <c r="B16" s="39" t="s">
        <v>39</v>
      </c>
      <c r="C16" s="25" t="s">
        <v>2545</v>
      </c>
      <c r="E16" s="31"/>
      <c r="F16" s="31"/>
      <c r="H16" s="23"/>
      <c r="L16" s="23"/>
      <c r="M16" s="23"/>
    </row>
    <row r="17" spans="1:13" x14ac:dyDescent="0.25">
      <c r="A17" s="25" t="s">
        <v>40</v>
      </c>
      <c r="B17" s="39" t="s">
        <v>41</v>
      </c>
      <c r="C17" s="320">
        <v>44377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20196.935687000001</v>
      </c>
      <c r="F38" s="42"/>
      <c r="H38" s="23"/>
      <c r="L38" s="23"/>
      <c r="M38" s="23"/>
    </row>
    <row r="39" spans="1:14" x14ac:dyDescent="0.25">
      <c r="A39" s="25" t="s">
        <v>66</v>
      </c>
      <c r="B39" s="42" t="s">
        <v>67</v>
      </c>
      <c r="C39" s="266">
        <v>16588.55786936</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0.21752209239989928</v>
      </c>
      <c r="E45" s="144"/>
      <c r="F45" s="144">
        <v>2.5000000000000001E-2</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358">
        <v>19991.249420299999</v>
      </c>
      <c r="E53" s="50"/>
      <c r="F53" s="159">
        <f>IF($C$58=0,"",IF(C53="[for completion]","",C53/$C$58))</f>
        <v>0.98981596660605076</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205.68626750000001</v>
      </c>
      <c r="E56" s="50"/>
      <c r="F56" s="167">
        <f>IF($C$58=0,"",IF(C56="[for completion]","",C56/$C$58))</f>
        <v>1.0184033393949223E-2</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20196.9356878</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14.26112247</v>
      </c>
      <c r="D66" s="321"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19.645567</v>
      </c>
      <c r="D70" s="150" t="s">
        <v>1187</v>
      </c>
      <c r="E70" s="21"/>
      <c r="F70" s="159">
        <f t="shared" ref="F70:F76" si="1">IF($C$77=0,"",IF(C70="[for completion]","",C70/$C$77))</f>
        <v>9.8270831358227484E-4</v>
      </c>
      <c r="G70" s="159" t="str">
        <f t="shared" ref="G70:G76" si="2">IF($D$66="ND2","ND2",IF(OR(D70="ND2",D70=""),"",D70/$D$77))</f>
        <v>ND2</v>
      </c>
      <c r="H70" s="23"/>
      <c r="L70" s="23"/>
      <c r="M70" s="23"/>
      <c r="N70" s="55"/>
    </row>
    <row r="71" spans="1:14" x14ac:dyDescent="0.25">
      <c r="A71" s="25" t="s">
        <v>114</v>
      </c>
      <c r="B71" s="140" t="s">
        <v>1502</v>
      </c>
      <c r="C71" s="150">
        <v>46.847462</v>
      </c>
      <c r="D71" s="150" t="s">
        <v>1187</v>
      </c>
      <c r="E71" s="21"/>
      <c r="F71" s="159">
        <f t="shared" si="1"/>
        <v>2.343398405229521E-3</v>
      </c>
      <c r="G71" s="159" t="str">
        <f t="shared" si="2"/>
        <v>ND2</v>
      </c>
      <c r="H71" s="23"/>
      <c r="L71" s="23"/>
      <c r="M71" s="23"/>
      <c r="N71" s="55"/>
    </row>
    <row r="72" spans="1:14" x14ac:dyDescent="0.25">
      <c r="A72" s="25" t="s">
        <v>115</v>
      </c>
      <c r="B72" s="139" t="s">
        <v>1503</v>
      </c>
      <c r="C72" s="150">
        <v>86.236102000000002</v>
      </c>
      <c r="D72" s="150" t="s">
        <v>1187</v>
      </c>
      <c r="E72" s="21"/>
      <c r="F72" s="159">
        <f t="shared" si="1"/>
        <v>4.3136924664138755E-3</v>
      </c>
      <c r="G72" s="159" t="str">
        <f t="shared" si="2"/>
        <v>ND2</v>
      </c>
      <c r="H72" s="23"/>
      <c r="L72" s="23"/>
      <c r="M72" s="23"/>
      <c r="N72" s="55"/>
    </row>
    <row r="73" spans="1:14" x14ac:dyDescent="0.25">
      <c r="A73" s="25" t="s">
        <v>116</v>
      </c>
      <c r="B73" s="139" t="s">
        <v>1504</v>
      </c>
      <c r="C73" s="150">
        <v>99.458922999999999</v>
      </c>
      <c r="D73" s="150" t="s">
        <v>1187</v>
      </c>
      <c r="E73" s="21"/>
      <c r="F73" s="159">
        <f t="shared" si="1"/>
        <v>4.9751229115473907E-3</v>
      </c>
      <c r="G73" s="159" t="str">
        <f t="shared" si="2"/>
        <v>ND2</v>
      </c>
      <c r="H73" s="23"/>
      <c r="L73" s="23"/>
      <c r="M73" s="23"/>
      <c r="N73" s="55"/>
    </row>
    <row r="74" spans="1:14" x14ac:dyDescent="0.25">
      <c r="A74" s="25" t="s">
        <v>117</v>
      </c>
      <c r="B74" s="139" t="s">
        <v>1505</v>
      </c>
      <c r="C74" s="150">
        <v>145.04135600000001</v>
      </c>
      <c r="D74" s="150" t="s">
        <v>1187</v>
      </c>
      <c r="E74" s="21"/>
      <c r="F74" s="159">
        <f t="shared" si="1"/>
        <v>7.2552421803069554E-3</v>
      </c>
      <c r="G74" s="159" t="str">
        <f t="shared" si="2"/>
        <v>ND2</v>
      </c>
      <c r="H74" s="23"/>
      <c r="L74" s="23"/>
      <c r="M74" s="23"/>
      <c r="N74" s="55"/>
    </row>
    <row r="75" spans="1:14" x14ac:dyDescent="0.25">
      <c r="A75" s="25" t="s">
        <v>118</v>
      </c>
      <c r="B75" s="139" t="s">
        <v>1506</v>
      </c>
      <c r="C75" s="150">
        <v>2292.2509709999999</v>
      </c>
      <c r="D75" s="150" t="s">
        <v>1187</v>
      </c>
      <c r="E75" s="21"/>
      <c r="F75" s="159">
        <f t="shared" si="1"/>
        <v>0.1146627168367674</v>
      </c>
      <c r="G75" s="159" t="str">
        <f t="shared" si="2"/>
        <v>ND2</v>
      </c>
      <c r="H75" s="23"/>
      <c r="L75" s="23"/>
      <c r="M75" s="23"/>
      <c r="N75" s="55"/>
    </row>
    <row r="76" spans="1:14" x14ac:dyDescent="0.25">
      <c r="A76" s="25" t="s">
        <v>119</v>
      </c>
      <c r="B76" s="139" t="s">
        <v>1507</v>
      </c>
      <c r="C76" s="150">
        <v>17301.769035000001</v>
      </c>
      <c r="D76" s="150" t="s">
        <v>1187</v>
      </c>
      <c r="E76" s="21"/>
      <c r="F76" s="159">
        <f t="shared" si="1"/>
        <v>0.86546711888615246</v>
      </c>
      <c r="G76" s="159" t="str">
        <f t="shared" si="2"/>
        <v>ND2</v>
      </c>
      <c r="H76" s="23"/>
      <c r="L76" s="23"/>
      <c r="M76" s="23"/>
      <c r="N76" s="55"/>
    </row>
    <row r="77" spans="1:14" x14ac:dyDescent="0.25">
      <c r="A77" s="25" t="s">
        <v>120</v>
      </c>
      <c r="B77" s="59" t="s">
        <v>99</v>
      </c>
      <c r="C77" s="152">
        <f>SUM(C70:C76)</f>
        <v>19991.249416000002</v>
      </c>
      <c r="D77" s="152">
        <f>SUM(D70:D76)</f>
        <v>0</v>
      </c>
      <c r="E77" s="42"/>
      <c r="F77" s="160">
        <f>SUM(F70:F76)</f>
        <v>0.99999999999999989</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5.4121810000000004</v>
      </c>
      <c r="D79" s="152" t="s">
        <v>1187</v>
      </c>
      <c r="E79" s="42"/>
      <c r="F79" s="159">
        <f>IF($C$77=0,"",IF(C79="","",C79/$C$77))</f>
        <v>2.7072750118701231E-4</v>
      </c>
      <c r="G79" s="159" t="str">
        <f>IF($D$66="ND2","ND2",IF(OR(D79="ND2",D79=""),"",D79/$D$77))</f>
        <v>ND2</v>
      </c>
      <c r="H79" s="23"/>
      <c r="L79" s="23"/>
      <c r="M79" s="23"/>
      <c r="N79" s="55"/>
    </row>
    <row r="80" spans="1:14" outlineLevel="1" x14ac:dyDescent="0.25">
      <c r="A80" s="25" t="s">
        <v>125</v>
      </c>
      <c r="B80" s="60" t="s">
        <v>126</v>
      </c>
      <c r="C80" s="152">
        <v>14.233385999999999</v>
      </c>
      <c r="D80" s="152" t="s">
        <v>1187</v>
      </c>
      <c r="E80" s="42"/>
      <c r="F80" s="159">
        <f>IF($C$77=0,"",IF(C80="","",C80/$C$77))</f>
        <v>7.1198081239526258E-4</v>
      </c>
      <c r="G80" s="159" t="str">
        <f>IF($D$66="ND2","ND2",IF(OR(D80="ND2",D80=""),"",D80/$D$77))</f>
        <v>ND2</v>
      </c>
      <c r="H80" s="23"/>
      <c r="L80" s="23"/>
      <c r="M80" s="23"/>
      <c r="N80" s="55"/>
    </row>
    <row r="81" spans="1:14" outlineLevel="1" x14ac:dyDescent="0.25">
      <c r="A81" s="25" t="s">
        <v>127</v>
      </c>
      <c r="B81" s="60" t="s">
        <v>128</v>
      </c>
      <c r="C81" s="152">
        <v>18.715256</v>
      </c>
      <c r="D81" s="152" t="s">
        <v>1187</v>
      </c>
      <c r="E81" s="42"/>
      <c r="F81" s="159">
        <f>IF($C$77=0,"",IF(C81="","",C81/$C$77))</f>
        <v>9.3617240276244263E-4</v>
      </c>
      <c r="G81" s="159" t="str">
        <f>IF($D$66="ND2","ND2",IF(OR(D81="ND2",D81=""),"",D81/$D$77))</f>
        <v>ND2</v>
      </c>
      <c r="H81" s="23"/>
      <c r="L81" s="23"/>
      <c r="M81" s="23"/>
      <c r="N81" s="55"/>
    </row>
    <row r="82" spans="1:14" outlineLevel="1" x14ac:dyDescent="0.25">
      <c r="A82" s="25" t="s">
        <v>129</v>
      </c>
      <c r="B82" s="60" t="s">
        <v>130</v>
      </c>
      <c r="C82" s="152">
        <v>28.132204999999999</v>
      </c>
      <c r="D82" s="152" t="s">
        <v>1187</v>
      </c>
      <c r="E82" s="42"/>
      <c r="F82" s="159">
        <f>IF($C$77=0,"",IF(C82="","",C82/$C$77))</f>
        <v>1.4072259524451924E-3</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4.4935999999999998</v>
      </c>
      <c r="D89" s="154">
        <v>5.1265999999999998</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3816</v>
      </c>
      <c r="D93" s="150" t="s">
        <v>1187</v>
      </c>
      <c r="E93" s="21"/>
      <c r="F93" s="159">
        <f t="shared" ref="F93:F99" si="3">IF($C$100=0,"",IF(C93="[for completion]","",IF(C93="","",C93/$C$100)))</f>
        <v>0.23003808360046929</v>
      </c>
      <c r="G93" s="159" t="str">
        <f t="shared" ref="G93:G99" si="4">IF($D$100=0,"",IF(D93="[Mark as ND1 if not relevant]","",IF(D93="","",D93/$D$100)))</f>
        <v/>
      </c>
      <c r="H93" s="23"/>
      <c r="L93" s="23"/>
      <c r="M93" s="23"/>
      <c r="N93" s="55"/>
    </row>
    <row r="94" spans="1:14" x14ac:dyDescent="0.25">
      <c r="A94" s="25" t="s">
        <v>142</v>
      </c>
      <c r="B94" s="140" t="s">
        <v>1502</v>
      </c>
      <c r="C94" s="150">
        <v>2820.2858000000001</v>
      </c>
      <c r="D94" s="150" t="s">
        <v>1187</v>
      </c>
      <c r="E94" s="21"/>
      <c r="F94" s="159">
        <f t="shared" si="3"/>
        <v>0.17001392574361016</v>
      </c>
      <c r="G94" s="159" t="str">
        <f t="shared" si="4"/>
        <v/>
      </c>
      <c r="H94" s="23"/>
      <c r="L94" s="23"/>
      <c r="M94" s="23"/>
      <c r="N94" s="55"/>
    </row>
    <row r="95" spans="1:14" x14ac:dyDescent="0.25">
      <c r="A95" s="25" t="s">
        <v>143</v>
      </c>
      <c r="B95" s="140" t="s">
        <v>1503</v>
      </c>
      <c r="C95" s="150">
        <v>1832.5</v>
      </c>
      <c r="D95" s="150" t="s">
        <v>1187</v>
      </c>
      <c r="E95" s="21"/>
      <c r="F95" s="159">
        <f t="shared" si="3"/>
        <v>0.11046771179189202</v>
      </c>
      <c r="G95" s="159" t="str">
        <f t="shared" si="4"/>
        <v/>
      </c>
      <c r="H95" s="23"/>
      <c r="L95" s="23"/>
      <c r="M95" s="23"/>
      <c r="N95" s="55"/>
    </row>
    <row r="96" spans="1:14" x14ac:dyDescent="0.25">
      <c r="A96" s="25" t="s">
        <v>144</v>
      </c>
      <c r="B96" s="140" t="s">
        <v>1504</v>
      </c>
      <c r="C96" s="150">
        <v>737.5</v>
      </c>
      <c r="D96" s="150" t="s">
        <v>1187</v>
      </c>
      <c r="E96" s="21"/>
      <c r="F96" s="159">
        <f t="shared" si="3"/>
        <v>4.4458356041757359E-2</v>
      </c>
      <c r="G96" s="159" t="str">
        <f t="shared" si="4"/>
        <v/>
      </c>
      <c r="H96" s="23"/>
      <c r="L96" s="23"/>
      <c r="M96" s="23"/>
      <c r="N96" s="55"/>
    </row>
    <row r="97" spans="1:14" x14ac:dyDescent="0.25">
      <c r="A97" s="25" t="s">
        <v>145</v>
      </c>
      <c r="B97" s="140" t="s">
        <v>1505</v>
      </c>
      <c r="C97" s="150">
        <v>385</v>
      </c>
      <c r="D97" s="150" t="s">
        <v>1187</v>
      </c>
      <c r="E97" s="21"/>
      <c r="F97" s="159">
        <f t="shared" si="3"/>
        <v>2.3208768916714011E-2</v>
      </c>
      <c r="G97" s="159" t="str">
        <f t="shared" si="4"/>
        <v/>
      </c>
      <c r="H97" s="23"/>
      <c r="L97" s="23"/>
      <c r="M97" s="23"/>
    </row>
    <row r="98" spans="1:14" x14ac:dyDescent="0.25">
      <c r="A98" s="25" t="s">
        <v>146</v>
      </c>
      <c r="B98" s="140" t="s">
        <v>1506</v>
      </c>
      <c r="C98" s="150">
        <v>5932.0158000000001</v>
      </c>
      <c r="D98" s="150" t="s">
        <v>1187</v>
      </c>
      <c r="E98" s="21"/>
      <c r="F98" s="159">
        <f t="shared" si="3"/>
        <v>0.35759684133115949</v>
      </c>
      <c r="G98" s="159" t="str">
        <f t="shared" si="4"/>
        <v/>
      </c>
      <c r="H98" s="23"/>
      <c r="L98" s="23"/>
      <c r="M98" s="23"/>
    </row>
    <row r="99" spans="1:14" x14ac:dyDescent="0.25">
      <c r="A99" s="25" t="s">
        <v>147</v>
      </c>
      <c r="B99" s="140" t="s">
        <v>1507</v>
      </c>
      <c r="C99" s="150">
        <v>1065.2560000000001</v>
      </c>
      <c r="D99" s="150" t="s">
        <v>1187</v>
      </c>
      <c r="E99" s="21"/>
      <c r="F99" s="159">
        <f t="shared" si="3"/>
        <v>6.4216312574397666E-2</v>
      </c>
      <c r="G99" s="159" t="str">
        <f t="shared" si="4"/>
        <v/>
      </c>
      <c r="H99" s="23"/>
      <c r="L99" s="23"/>
      <c r="M99" s="23"/>
    </row>
    <row r="100" spans="1:14" x14ac:dyDescent="0.25">
      <c r="A100" s="25" t="s">
        <v>148</v>
      </c>
      <c r="B100" s="59" t="s">
        <v>99</v>
      </c>
      <c r="C100" s="152">
        <f>SUM(C93:C99)</f>
        <v>16588.5576</v>
      </c>
      <c r="D100" s="152">
        <f>SUM(D93:D99)</f>
        <v>0</v>
      </c>
      <c r="E100" s="42"/>
      <c r="F100" s="160">
        <f>SUM(F93:F99)</f>
        <v>1.0000000000000002</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2056</v>
      </c>
      <c r="D102" s="152" t="s">
        <v>1187</v>
      </c>
      <c r="E102" s="42"/>
      <c r="F102" s="159">
        <f>IF($C$100=0,"",IF(C102="","",IF(C102="","",C102/$C$100)))</f>
        <v>0.1239408542669195</v>
      </c>
      <c r="G102" s="159" t="str">
        <f>IF($D$100=0,"",IF(D102="","",IF(D102="","",D102/$D$100)))</f>
        <v/>
      </c>
      <c r="H102" s="23"/>
      <c r="L102" s="23"/>
      <c r="M102" s="23"/>
    </row>
    <row r="103" spans="1:14" outlineLevel="1" x14ac:dyDescent="0.25">
      <c r="A103" s="25" t="s">
        <v>151</v>
      </c>
      <c r="B103" s="60" t="s">
        <v>126</v>
      </c>
      <c r="C103" s="152">
        <v>1760</v>
      </c>
      <c r="D103" s="152" t="s">
        <v>1187</v>
      </c>
      <c r="E103" s="42"/>
      <c r="F103" s="159">
        <f>IF($C$100=0,"",IF(C103="","",IF(C103="","",C103/$C$100)))</f>
        <v>0.10609722933354977</v>
      </c>
      <c r="G103" s="159" t="str">
        <f>IF($D$100=0,"",IF(D103="","",IF(D103="","",D103/$D$100)))</f>
        <v/>
      </c>
      <c r="H103" s="23"/>
      <c r="L103" s="23"/>
      <c r="M103" s="23"/>
    </row>
    <row r="104" spans="1:14" outlineLevel="1" x14ac:dyDescent="0.25">
      <c r="A104" s="25" t="s">
        <v>152</v>
      </c>
      <c r="B104" s="60" t="s">
        <v>128</v>
      </c>
      <c r="C104" s="152">
        <v>245</v>
      </c>
      <c r="D104" s="152" t="s">
        <v>1187</v>
      </c>
      <c r="E104" s="42"/>
      <c r="F104" s="159">
        <f>IF($C$100=0,"",IF(C104="","",IF(C104="","",C104/$C$100)))</f>
        <v>1.4769216583363462E-2</v>
      </c>
      <c r="G104" s="159" t="str">
        <f>IF($D$100=0,"",IF(D104="","",IF(D104="","",D104/$D$100)))</f>
        <v/>
      </c>
      <c r="H104" s="23"/>
      <c r="L104" s="23"/>
      <c r="M104" s="23"/>
    </row>
    <row r="105" spans="1:14" outlineLevel="1" x14ac:dyDescent="0.25">
      <c r="A105" s="25" t="s">
        <v>153</v>
      </c>
      <c r="B105" s="60" t="s">
        <v>130</v>
      </c>
      <c r="C105" s="152">
        <v>2575.2858000000001</v>
      </c>
      <c r="D105" s="152" t="s">
        <v>1187</v>
      </c>
      <c r="E105" s="42"/>
      <c r="F105" s="159">
        <f>IF($C$100=0,"",IF(C105="","",IF(C105="","",C105/$C$100)))</f>
        <v>0.15524470916024671</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150">
        <v>20196.935699999998</v>
      </c>
      <c r="D112" s="150">
        <v>20196.935699999998</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20196.935699999998</v>
      </c>
      <c r="D129" s="150">
        <f>SUM(D112:D128)</f>
        <v>20196.935699999998</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15086.2</v>
      </c>
      <c r="D138" s="150">
        <v>16588.55786936</v>
      </c>
      <c r="E138" s="51"/>
      <c r="F138" s="159">
        <f t="shared" ref="F138:F154" si="9">IF($C$155=0,"",IF(C138="[for completion]","",IF(C138="","",C138/$C$155)))</f>
        <v>0.90943408817140525</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1512</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1513</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1514</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1521</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v>333.3158919</v>
      </c>
      <c r="D149" s="150"/>
      <c r="E149" s="42"/>
      <c r="F149" s="159">
        <f t="shared" si="9"/>
        <v>2.0093120482501569E-2</v>
      </c>
      <c r="G149" s="159" t="str">
        <f t="shared" si="10"/>
        <v/>
      </c>
      <c r="H149" s="23"/>
      <c r="L149" s="23"/>
      <c r="M149" s="23"/>
      <c r="N149" s="55"/>
    </row>
    <row r="150" spans="1:14" x14ac:dyDescent="0.25">
      <c r="A150" s="25" t="s">
        <v>208</v>
      </c>
      <c r="B150" s="140" t="s">
        <v>1516</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1515</v>
      </c>
      <c r="C153" s="150">
        <v>1169.04197746</v>
      </c>
      <c r="D153" s="150"/>
      <c r="E153" s="42"/>
      <c r="F153" s="159">
        <f t="shared" si="9"/>
        <v>7.0472791346093216E-2</v>
      </c>
      <c r="G153" s="159" t="str">
        <f t="shared" si="10"/>
        <v/>
      </c>
      <c r="H153" s="23"/>
      <c r="L153" s="23"/>
      <c r="M153" s="23"/>
      <c r="N153" s="55"/>
    </row>
    <row r="154" spans="1:14" x14ac:dyDescent="0.25">
      <c r="A154" s="25" t="s">
        <v>1518</v>
      </c>
      <c r="B154" s="42" t="s">
        <v>97</v>
      </c>
      <c r="C154" s="150"/>
      <c r="D154" s="150"/>
      <c r="E154" s="42"/>
      <c r="F154" s="159" t="str">
        <f t="shared" si="9"/>
        <v/>
      </c>
      <c r="G154" s="159" t="str">
        <f t="shared" si="10"/>
        <v/>
      </c>
      <c r="H154" s="23"/>
      <c r="L154" s="23"/>
      <c r="M154" s="23"/>
      <c r="N154" s="55"/>
    </row>
    <row r="155" spans="1:14" x14ac:dyDescent="0.25">
      <c r="A155" s="25" t="s">
        <v>1522</v>
      </c>
      <c r="B155" s="59" t="s">
        <v>99</v>
      </c>
      <c r="C155" s="150">
        <f>SUM(C138:C154)</f>
        <v>16588.55786936</v>
      </c>
      <c r="D155" s="150">
        <f>SUM(D138:D154)</f>
        <v>16588.55786936</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15088.557869360002</v>
      </c>
      <c r="D164" s="150">
        <v>15088.557869360002</v>
      </c>
      <c r="E164" s="63"/>
      <c r="F164" s="159">
        <f>IF($C$167=0,"",IF(C164="[for completion]","",IF(C164="","",C164/$C$167)))</f>
        <v>0.90957622646808944</v>
      </c>
      <c r="G164" s="159">
        <f>IF($D$167=0,"",IF(D164="[for completion]","",IF(D164="","",D164/$D$167)))</f>
        <v>0.90957622646808944</v>
      </c>
      <c r="H164" s="23"/>
      <c r="L164" s="23"/>
      <c r="M164" s="23"/>
      <c r="N164" s="55"/>
    </row>
    <row r="165" spans="1:14" x14ac:dyDescent="0.25">
      <c r="A165" s="25" t="s">
        <v>223</v>
      </c>
      <c r="B165" s="23" t="s">
        <v>224</v>
      </c>
      <c r="C165" s="150">
        <v>1500</v>
      </c>
      <c r="D165" s="150">
        <v>1500</v>
      </c>
      <c r="E165" s="63"/>
      <c r="F165" s="159">
        <f>IF($C$167=0,"",IF(C165="[for completion]","",IF(C165="","",C165/$C$167)))</f>
        <v>9.0423773531910459E-2</v>
      </c>
      <c r="G165" s="159">
        <f>IF($D$167=0,"",IF(D165="[for completion]","",IF(D165="","",D165/$D$167)))</f>
        <v>9.0423773531910459E-2</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16588.557869360004</v>
      </c>
      <c r="D167" s="162">
        <f>SUM(D164:D166)</f>
        <v>16588.557869360004</v>
      </c>
      <c r="E167" s="63"/>
      <c r="F167" s="161">
        <f>SUM(F164:F166)</f>
        <v>0.99999999999999989</v>
      </c>
      <c r="G167" s="161">
        <f>SUM(G164:G166)</f>
        <v>0.99999999999999989</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205.68626745</v>
      </c>
      <c r="D174" s="39"/>
      <c r="E174" s="31"/>
      <c r="F174" s="159">
        <f>IF($C$179=0,"",IF(C174="[for completion]","",C174/$C$179))</f>
        <v>1</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205.68626745</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v>205.68626745</v>
      </c>
      <c r="E193" s="50"/>
      <c r="F193" s="159">
        <f t="shared" ref="F193:F206" si="14">IF($C$208=0,"",IF(C193="[for completion]","",C193/$C$208))</f>
        <v>1</v>
      </c>
      <c r="G193" s="51"/>
      <c r="H193" s="23"/>
      <c r="L193" s="23"/>
      <c r="M193" s="23"/>
      <c r="N193" s="55"/>
    </row>
    <row r="194" spans="1:14" x14ac:dyDescent="0.25">
      <c r="A194" s="25" t="s">
        <v>264</v>
      </c>
      <c r="B194" s="42" t="s">
        <v>265</v>
      </c>
      <c r="C194" s="150"/>
      <c r="E194" s="53"/>
      <c r="F194" s="159">
        <f t="shared" si="14"/>
        <v>0</v>
      </c>
      <c r="G194" s="53"/>
      <c r="H194" s="23"/>
      <c r="L194" s="23"/>
      <c r="M194" s="23"/>
      <c r="N194" s="55"/>
    </row>
    <row r="195" spans="1:14" x14ac:dyDescent="0.25">
      <c r="A195" s="25" t="s">
        <v>266</v>
      </c>
      <c r="B195" s="42" t="s">
        <v>267</v>
      </c>
      <c r="C195" s="150"/>
      <c r="E195" s="53"/>
      <c r="F195" s="159">
        <f t="shared" si="14"/>
        <v>0</v>
      </c>
      <c r="G195" s="53"/>
      <c r="H195" s="23"/>
      <c r="L195" s="23"/>
      <c r="M195" s="23"/>
      <c r="N195" s="55"/>
    </row>
    <row r="196" spans="1:14" x14ac:dyDescent="0.25">
      <c r="A196" s="25" t="s">
        <v>268</v>
      </c>
      <c r="B196" s="42" t="s">
        <v>269</v>
      </c>
      <c r="C196" s="150"/>
      <c r="E196" s="53"/>
      <c r="F196" s="159">
        <f t="shared" si="14"/>
        <v>0</v>
      </c>
      <c r="G196" s="53"/>
      <c r="H196" s="23"/>
      <c r="L196" s="23"/>
      <c r="M196" s="23"/>
      <c r="N196" s="55"/>
    </row>
    <row r="197" spans="1:14" x14ac:dyDescent="0.25">
      <c r="A197" s="25" t="s">
        <v>270</v>
      </c>
      <c r="B197" s="42" t="s">
        <v>271</v>
      </c>
      <c r="C197" s="150"/>
      <c r="E197" s="53"/>
      <c r="F197" s="159">
        <f t="shared" si="14"/>
        <v>0</v>
      </c>
      <c r="G197" s="53"/>
      <c r="H197" s="23"/>
      <c r="L197" s="23"/>
      <c r="M197" s="23"/>
      <c r="N197" s="55"/>
    </row>
    <row r="198" spans="1:14" x14ac:dyDescent="0.25">
      <c r="A198" s="25" t="s">
        <v>272</v>
      </c>
      <c r="B198" s="42" t="s">
        <v>273</v>
      </c>
      <c r="C198" s="150"/>
      <c r="E198" s="53"/>
      <c r="F198" s="159">
        <f t="shared" si="14"/>
        <v>0</v>
      </c>
      <c r="G198" s="53"/>
      <c r="H198" s="23"/>
      <c r="L198" s="23"/>
      <c r="M198" s="23"/>
      <c r="N198" s="55"/>
    </row>
    <row r="199" spans="1:14" x14ac:dyDescent="0.25">
      <c r="A199" s="25" t="s">
        <v>274</v>
      </c>
      <c r="B199" s="42" t="s">
        <v>275</v>
      </c>
      <c r="C199" s="150"/>
      <c r="E199" s="53"/>
      <c r="F199" s="159">
        <f t="shared" si="14"/>
        <v>0</v>
      </c>
      <c r="G199" s="53"/>
      <c r="H199" s="23"/>
      <c r="L199" s="23"/>
      <c r="M199" s="23"/>
      <c r="N199" s="55"/>
    </row>
    <row r="200" spans="1:14" x14ac:dyDescent="0.25">
      <c r="A200" s="25" t="s">
        <v>276</v>
      </c>
      <c r="B200" s="42" t="s">
        <v>12</v>
      </c>
      <c r="C200" s="150"/>
      <c r="E200" s="53"/>
      <c r="F200" s="159">
        <f t="shared" si="14"/>
        <v>0</v>
      </c>
      <c r="G200" s="53"/>
      <c r="H200" s="23"/>
      <c r="L200" s="23"/>
      <c r="M200" s="23"/>
      <c r="N200" s="55"/>
    </row>
    <row r="201" spans="1:14" x14ac:dyDescent="0.25">
      <c r="A201" s="25" t="s">
        <v>277</v>
      </c>
      <c r="B201" s="42" t="s">
        <v>278</v>
      </c>
      <c r="C201" s="150"/>
      <c r="E201" s="53"/>
      <c r="F201" s="159">
        <f t="shared" si="14"/>
        <v>0</v>
      </c>
      <c r="G201" s="53"/>
      <c r="H201" s="23"/>
      <c r="L201" s="23"/>
      <c r="M201" s="23"/>
      <c r="N201" s="55"/>
    </row>
    <row r="202" spans="1:14" x14ac:dyDescent="0.25">
      <c r="A202" s="25" t="s">
        <v>279</v>
      </c>
      <c r="B202" s="42" t="s">
        <v>280</v>
      </c>
      <c r="C202" s="150"/>
      <c r="E202" s="53"/>
      <c r="F202" s="159">
        <f t="shared" si="14"/>
        <v>0</v>
      </c>
      <c r="G202" s="53"/>
      <c r="H202" s="23"/>
      <c r="L202" s="23"/>
      <c r="M202" s="23"/>
      <c r="N202" s="55"/>
    </row>
    <row r="203" spans="1:14" x14ac:dyDescent="0.25">
      <c r="A203" s="25" t="s">
        <v>281</v>
      </c>
      <c r="B203" s="42" t="s">
        <v>282</v>
      </c>
      <c r="C203" s="150"/>
      <c r="E203" s="53"/>
      <c r="F203" s="159">
        <f t="shared" si="14"/>
        <v>0</v>
      </c>
      <c r="G203" s="53"/>
      <c r="H203" s="23"/>
      <c r="L203" s="23"/>
      <c r="M203" s="23"/>
      <c r="N203" s="55"/>
    </row>
    <row r="204" spans="1:14" x14ac:dyDescent="0.25">
      <c r="A204" s="25" t="s">
        <v>283</v>
      </c>
      <c r="B204" s="42" t="s">
        <v>284</v>
      </c>
      <c r="C204" s="150"/>
      <c r="E204" s="53"/>
      <c r="F204" s="159">
        <f t="shared" si="14"/>
        <v>0</v>
      </c>
      <c r="G204" s="53"/>
      <c r="H204" s="23"/>
      <c r="L204" s="23"/>
      <c r="M204" s="23"/>
      <c r="N204" s="55"/>
    </row>
    <row r="205" spans="1:14" x14ac:dyDescent="0.25">
      <c r="A205" s="25" t="s">
        <v>285</v>
      </c>
      <c r="B205" s="42" t="s">
        <v>286</v>
      </c>
      <c r="C205" s="150"/>
      <c r="E205" s="53"/>
      <c r="F205" s="159">
        <f t="shared" si="14"/>
        <v>0</v>
      </c>
      <c r="G205" s="53"/>
      <c r="H205" s="23"/>
      <c r="L205" s="23"/>
      <c r="M205" s="23"/>
      <c r="N205" s="55"/>
    </row>
    <row r="206" spans="1:14" x14ac:dyDescent="0.25">
      <c r="A206" s="25" t="s">
        <v>287</v>
      </c>
      <c r="B206" s="42" t="s">
        <v>97</v>
      </c>
      <c r="C206" s="150"/>
      <c r="E206" s="53"/>
      <c r="F206" s="159">
        <f t="shared" si="14"/>
        <v>0</v>
      </c>
      <c r="G206" s="53"/>
      <c r="H206" s="23"/>
      <c r="L206" s="23"/>
      <c r="M206" s="23"/>
      <c r="N206" s="55"/>
    </row>
    <row r="207" spans="1:14" x14ac:dyDescent="0.25">
      <c r="A207" s="25" t="s">
        <v>288</v>
      </c>
      <c r="B207" s="52" t="s">
        <v>289</v>
      </c>
      <c r="C207" s="150">
        <f>SUM(C193:C196)</f>
        <v>205.68626745</v>
      </c>
      <c r="E207" s="53"/>
      <c r="F207" s="159">
        <f>SUM(F193:F196)</f>
        <v>1</v>
      </c>
      <c r="G207" s="53"/>
      <c r="H207" s="23"/>
      <c r="L207" s="23"/>
      <c r="M207" s="23"/>
      <c r="N207" s="55"/>
    </row>
    <row r="208" spans="1:14" x14ac:dyDescent="0.25">
      <c r="A208" s="25" t="s">
        <v>290</v>
      </c>
      <c r="B208" s="59" t="s">
        <v>99</v>
      </c>
      <c r="C208" s="152">
        <f>SUM(C193:C206)</f>
        <v>205.68626745</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v>1502.3578</v>
      </c>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2544</v>
      </c>
      <c r="H323" s="23"/>
      <c r="I323" s="55"/>
      <c r="J323" s="55"/>
      <c r="K323" s="55"/>
      <c r="L323" s="55"/>
      <c r="M323" s="55"/>
      <c r="N323" s="55"/>
    </row>
    <row r="324" spans="1:14" outlineLevel="1" x14ac:dyDescent="0.25">
      <c r="A324" s="25" t="s">
        <v>378</v>
      </c>
      <c r="B324" s="40" t="s">
        <v>2550</v>
      </c>
      <c r="C324" s="25" t="s">
        <v>2544</v>
      </c>
      <c r="H324" s="23"/>
      <c r="I324" s="55"/>
      <c r="J324" s="55"/>
      <c r="K324" s="55"/>
      <c r="L324" s="55"/>
      <c r="M324" s="55"/>
      <c r="N324" s="55"/>
    </row>
    <row r="325" spans="1:14" outlineLevel="1" x14ac:dyDescent="0.25">
      <c r="A325" s="25" t="s">
        <v>379</v>
      </c>
      <c r="B325" s="40" t="s">
        <v>2551</v>
      </c>
      <c r="C325" s="25" t="s">
        <v>2544</v>
      </c>
      <c r="H325" s="23"/>
      <c r="I325" s="55"/>
      <c r="J325" s="55"/>
      <c r="K325" s="55"/>
      <c r="L325" s="55"/>
      <c r="M325" s="55"/>
      <c r="N325" s="55"/>
    </row>
    <row r="326" spans="1:14" outlineLevel="1" x14ac:dyDescent="0.25">
      <c r="A326" s="25" t="s">
        <v>380</v>
      </c>
      <c r="B326" s="40" t="s">
        <v>2552</v>
      </c>
      <c r="C326" s="25" t="s">
        <v>2544</v>
      </c>
      <c r="H326" s="23"/>
      <c r="I326" s="55"/>
      <c r="J326" s="55"/>
      <c r="K326" s="55"/>
      <c r="L326" s="55"/>
      <c r="M326" s="55"/>
      <c r="N326" s="55"/>
    </row>
    <row r="327" spans="1:14" outlineLevel="1" x14ac:dyDescent="0.25">
      <c r="A327" s="25" t="s">
        <v>381</v>
      </c>
      <c r="B327" s="40" t="s">
        <v>2553</v>
      </c>
      <c r="C327" s="25" t="s">
        <v>2544</v>
      </c>
      <c r="H327" s="23"/>
      <c r="I327" s="55"/>
      <c r="J327" s="55"/>
      <c r="K327" s="55"/>
      <c r="L327" s="55"/>
      <c r="M327" s="55"/>
      <c r="N327" s="55"/>
    </row>
    <row r="328" spans="1:14" outlineLevel="1" x14ac:dyDescent="0.25">
      <c r="A328" s="25" t="s">
        <v>382</v>
      </c>
      <c r="B328" s="40" t="s">
        <v>2554</v>
      </c>
      <c r="C328" s="25" t="s">
        <v>2544</v>
      </c>
      <c r="H328" s="23"/>
      <c r="I328" s="55"/>
      <c r="J328" s="55"/>
      <c r="K328" s="55"/>
      <c r="L328" s="55"/>
      <c r="M328" s="55"/>
      <c r="N328" s="55"/>
    </row>
    <row r="329" spans="1:14" outlineLevel="1" x14ac:dyDescent="0.25">
      <c r="A329" s="25" t="s">
        <v>383</v>
      </c>
      <c r="B329" s="40" t="s">
        <v>2555</v>
      </c>
      <c r="C329" s="25" t="s">
        <v>2544</v>
      </c>
      <c r="H329" s="23"/>
      <c r="I329" s="55"/>
      <c r="J329" s="55"/>
      <c r="K329" s="55"/>
      <c r="L329" s="55"/>
      <c r="M329" s="55"/>
      <c r="N329" s="55"/>
    </row>
    <row r="330" spans="1:14" outlineLevel="1" x14ac:dyDescent="0.25">
      <c r="A330" s="25" t="s">
        <v>384</v>
      </c>
      <c r="B330" s="54" t="s">
        <v>2556</v>
      </c>
      <c r="C330" s="25" t="s">
        <v>2544</v>
      </c>
      <c r="H330" s="23"/>
      <c r="I330" s="55"/>
      <c r="J330" s="55"/>
      <c r="K330" s="55"/>
      <c r="L330" s="55"/>
      <c r="M330" s="55"/>
      <c r="N330" s="55"/>
    </row>
    <row r="331" spans="1:14" outlineLevel="1" x14ac:dyDescent="0.25">
      <c r="A331" s="25" t="s">
        <v>386</v>
      </c>
      <c r="B331" s="54" t="s">
        <v>2557</v>
      </c>
      <c r="C331" s="25" t="s">
        <v>2544</v>
      </c>
      <c r="H331" s="23"/>
      <c r="I331" s="55"/>
      <c r="J331" s="55"/>
      <c r="K331" s="55"/>
      <c r="L331" s="55"/>
      <c r="M331" s="55"/>
      <c r="N331" s="55"/>
    </row>
    <row r="332" spans="1:14" outlineLevel="1" x14ac:dyDescent="0.25">
      <c r="A332" s="25" t="s">
        <v>387</v>
      </c>
      <c r="B332" s="54" t="s">
        <v>2558</v>
      </c>
      <c r="C332" s="25" t="s">
        <v>2544</v>
      </c>
      <c r="H332" s="23"/>
      <c r="I332" s="55"/>
      <c r="J332" s="55"/>
      <c r="K332" s="55"/>
      <c r="L332" s="55"/>
      <c r="M332" s="55"/>
      <c r="N332" s="55"/>
    </row>
    <row r="333" spans="1:14" outlineLevel="1" x14ac:dyDescent="0.25">
      <c r="A333" s="25" t="s">
        <v>388</v>
      </c>
      <c r="B333" s="54" t="s">
        <v>2559</v>
      </c>
      <c r="C333" s="25" t="s">
        <v>2544</v>
      </c>
      <c r="H333" s="23"/>
      <c r="I333" s="55"/>
      <c r="J333" s="55"/>
      <c r="K333" s="55"/>
      <c r="L333" s="55"/>
      <c r="M333" s="55"/>
      <c r="N333" s="55"/>
    </row>
    <row r="334" spans="1:14" outlineLevel="1" x14ac:dyDescent="0.25">
      <c r="A334" s="25" t="s">
        <v>389</v>
      </c>
      <c r="B334" s="54" t="s">
        <v>2560</v>
      </c>
      <c r="C334" s="25" t="s">
        <v>2544</v>
      </c>
      <c r="H334" s="23"/>
      <c r="I334" s="55"/>
      <c r="J334" s="55"/>
      <c r="K334" s="55"/>
      <c r="L334" s="55"/>
      <c r="M334" s="55"/>
      <c r="N334" s="55"/>
    </row>
    <row r="335" spans="1:14" outlineLevel="1" x14ac:dyDescent="0.25">
      <c r="A335" s="25" t="s">
        <v>390</v>
      </c>
      <c r="B335" s="54" t="s">
        <v>2561</v>
      </c>
      <c r="C335" s="25" t="s">
        <v>2544</v>
      </c>
      <c r="H335" s="23"/>
      <c r="I335" s="55"/>
      <c r="J335" s="55"/>
      <c r="K335" s="55"/>
      <c r="L335" s="55"/>
      <c r="M335" s="55"/>
      <c r="N335" s="55"/>
    </row>
    <row r="336" spans="1:14" outlineLevel="1" x14ac:dyDescent="0.25">
      <c r="A336" s="25" t="s">
        <v>391</v>
      </c>
      <c r="B336" s="54" t="s">
        <v>2562</v>
      </c>
      <c r="C336" s="25" t="s">
        <v>2544</v>
      </c>
      <c r="H336" s="23"/>
      <c r="I336" s="55"/>
      <c r="J336" s="55"/>
      <c r="K336" s="55"/>
      <c r="L336" s="55"/>
      <c r="M336" s="55"/>
      <c r="N336" s="55"/>
    </row>
    <row r="337" spans="1:14" outlineLevel="1" x14ac:dyDescent="0.25">
      <c r="A337" s="25" t="s">
        <v>392</v>
      </c>
      <c r="B337" s="54" t="s">
        <v>2563</v>
      </c>
      <c r="C337" s="25" t="s">
        <v>2544</v>
      </c>
      <c r="H337" s="23"/>
      <c r="I337" s="55"/>
      <c r="J337" s="55"/>
      <c r="K337" s="55"/>
      <c r="L337" s="55"/>
      <c r="M337" s="55"/>
      <c r="N337" s="55"/>
    </row>
    <row r="338" spans="1:14" outlineLevel="1" x14ac:dyDescent="0.25">
      <c r="A338" s="25" t="s">
        <v>393</v>
      </c>
      <c r="B338" s="54" t="s">
        <v>2564</v>
      </c>
      <c r="C338" s="25" t="s">
        <v>2544</v>
      </c>
      <c r="H338" s="23"/>
      <c r="I338" s="55"/>
      <c r="J338" s="55"/>
      <c r="K338" s="55"/>
      <c r="L338" s="55"/>
      <c r="M338" s="55"/>
      <c r="N338" s="55"/>
    </row>
    <row r="339" spans="1:14" outlineLevel="1" x14ac:dyDescent="0.25">
      <c r="A339" s="25" t="s">
        <v>394</v>
      </c>
      <c r="B339" s="54" t="s">
        <v>2565</v>
      </c>
      <c r="C339" s="25" t="s">
        <v>2566</v>
      </c>
      <c r="H339" s="23"/>
      <c r="I339" s="55"/>
      <c r="J339" s="55"/>
      <c r="K339" s="55"/>
      <c r="L339" s="55"/>
      <c r="M339" s="55"/>
      <c r="N339" s="55"/>
    </row>
    <row r="340" spans="1:14" ht="30" outlineLevel="1" x14ac:dyDescent="0.25">
      <c r="A340" s="25" t="s">
        <v>395</v>
      </c>
      <c r="B340" s="54" t="s">
        <v>2567</v>
      </c>
      <c r="C340" s="25" t="s">
        <v>2568</v>
      </c>
      <c r="H340" s="23"/>
      <c r="I340" s="55"/>
      <c r="J340" s="55"/>
      <c r="K340" s="55"/>
      <c r="L340" s="55"/>
      <c r="M340" s="55"/>
      <c r="N340" s="55"/>
    </row>
    <row r="341" spans="1:14" ht="30" outlineLevel="1" x14ac:dyDescent="0.25">
      <c r="A341" s="25" t="s">
        <v>396</v>
      </c>
      <c r="B341" s="54" t="s">
        <v>2569</v>
      </c>
      <c r="C341" s="25" t="s">
        <v>2568</v>
      </c>
      <c r="H341" s="23"/>
      <c r="I341" s="55"/>
      <c r="J341" s="55"/>
      <c r="K341" s="55"/>
      <c r="L341" s="55"/>
      <c r="M341" s="55"/>
      <c r="N341" s="55"/>
    </row>
    <row r="342" spans="1:14" outlineLevel="1" x14ac:dyDescent="0.25">
      <c r="A342" s="25" t="s">
        <v>397</v>
      </c>
      <c r="B342" s="54" t="s">
        <v>2570</v>
      </c>
      <c r="C342" s="25" t="s">
        <v>2571</v>
      </c>
      <c r="H342" s="23"/>
      <c r="I342" s="55"/>
      <c r="J342" s="55"/>
      <c r="K342" s="55"/>
      <c r="L342" s="55"/>
      <c r="M342" s="55"/>
      <c r="N342" s="55"/>
    </row>
    <row r="343" spans="1:14" outlineLevel="1" x14ac:dyDescent="0.25">
      <c r="A343" s="25" t="s">
        <v>398</v>
      </c>
      <c r="B343" s="54" t="s">
        <v>2565</v>
      </c>
      <c r="C343" s="25" t="s">
        <v>2566</v>
      </c>
      <c r="H343" s="23"/>
      <c r="I343" s="55"/>
      <c r="J343" s="55"/>
      <c r="K343" s="55"/>
      <c r="L343" s="55"/>
      <c r="M343" s="55"/>
      <c r="N343" s="55"/>
    </row>
    <row r="344" spans="1:14" outlineLevel="1" x14ac:dyDescent="0.25">
      <c r="A344" s="25" t="s">
        <v>399</v>
      </c>
      <c r="B344" s="54" t="s">
        <v>2572</v>
      </c>
      <c r="C344" s="25" t="s">
        <v>2573</v>
      </c>
      <c r="H344" s="23"/>
      <c r="I344" s="55"/>
      <c r="J344" s="55"/>
      <c r="K344" s="55"/>
      <c r="L344" s="55"/>
      <c r="M344" s="55"/>
      <c r="N344" s="55"/>
    </row>
    <row r="345" spans="1:14" outlineLevel="1" x14ac:dyDescent="0.25">
      <c r="A345" s="25" t="s">
        <v>400</v>
      </c>
      <c r="B345" s="54" t="s">
        <v>2574</v>
      </c>
      <c r="C345" s="25" t="s">
        <v>2544</v>
      </c>
      <c r="H345" s="23"/>
      <c r="I345" s="55"/>
      <c r="J345" s="55"/>
      <c r="K345" s="55"/>
      <c r="L345" s="55"/>
      <c r="M345" s="55"/>
      <c r="N345" s="55"/>
    </row>
    <row r="346" spans="1:14" ht="30" outlineLevel="1" x14ac:dyDescent="0.25">
      <c r="A346" s="25" t="s">
        <v>401</v>
      </c>
      <c r="B346" s="54" t="s">
        <v>2575</v>
      </c>
      <c r="C346" s="25" t="s">
        <v>2576</v>
      </c>
      <c r="H346" s="23"/>
      <c r="I346" s="55"/>
      <c r="J346" s="55"/>
      <c r="K346" s="55"/>
      <c r="L346" s="55"/>
      <c r="M346" s="55"/>
      <c r="N346" s="55"/>
    </row>
    <row r="347" spans="1:14" outlineLevel="1" x14ac:dyDescent="0.25">
      <c r="A347" s="25" t="s">
        <v>402</v>
      </c>
      <c r="B347" s="54" t="s">
        <v>2577</v>
      </c>
      <c r="C347" s="25" t="s">
        <v>2578</v>
      </c>
      <c r="H347" s="23"/>
      <c r="I347" s="55"/>
      <c r="J347" s="55"/>
      <c r="K347" s="55"/>
      <c r="L347" s="55"/>
      <c r="M347" s="55"/>
      <c r="N347" s="55"/>
    </row>
    <row r="348" spans="1:14" outlineLevel="1" x14ac:dyDescent="0.25">
      <c r="A348" s="25" t="s">
        <v>403</v>
      </c>
      <c r="B348" s="54" t="s">
        <v>2579</v>
      </c>
      <c r="C348" s="25" t="s">
        <v>2580</v>
      </c>
      <c r="H348" s="23"/>
      <c r="I348" s="55"/>
      <c r="J348" s="55"/>
      <c r="K348" s="55"/>
      <c r="L348" s="55"/>
      <c r="M348" s="55"/>
      <c r="N348" s="55"/>
    </row>
    <row r="349" spans="1:14" outlineLevel="1" x14ac:dyDescent="0.25">
      <c r="A349" s="25" t="s">
        <v>404</v>
      </c>
      <c r="B349" s="54" t="s">
        <v>2577</v>
      </c>
      <c r="C349" s="25" t="s">
        <v>2581</v>
      </c>
      <c r="H349" s="23"/>
      <c r="I349" s="55"/>
      <c r="J349" s="55"/>
      <c r="K349" s="55"/>
      <c r="L349" s="55"/>
      <c r="M349" s="55"/>
      <c r="N349" s="55"/>
    </row>
    <row r="350" spans="1:14" outlineLevel="1" x14ac:dyDescent="0.25">
      <c r="A350" s="25" t="s">
        <v>405</v>
      </c>
      <c r="B350" s="54" t="s">
        <v>2577</v>
      </c>
      <c r="C350" s="25" t="s">
        <v>2582</v>
      </c>
      <c r="H350" s="23"/>
      <c r="I350" s="55"/>
      <c r="J350" s="55"/>
      <c r="K350" s="55"/>
      <c r="L350" s="55"/>
      <c r="M350" s="55"/>
      <c r="N350" s="55"/>
    </row>
    <row r="351" spans="1:14" outlineLevel="1" x14ac:dyDescent="0.25">
      <c r="A351" s="25" t="s">
        <v>406</v>
      </c>
      <c r="B351" s="54" t="s">
        <v>2583</v>
      </c>
      <c r="C351" s="25" t="s">
        <v>2544</v>
      </c>
      <c r="H351" s="23"/>
      <c r="I351" s="55"/>
      <c r="J351" s="55"/>
      <c r="K351" s="55"/>
      <c r="L351" s="55"/>
      <c r="M351" s="55"/>
      <c r="N351" s="55"/>
    </row>
    <row r="352" spans="1:14" outlineLevel="1" x14ac:dyDescent="0.25">
      <c r="A352" s="25" t="s">
        <v>407</v>
      </c>
      <c r="B352" s="54" t="s">
        <v>2584</v>
      </c>
      <c r="C352" s="25" t="s">
        <v>2544</v>
      </c>
      <c r="H352" s="23"/>
      <c r="I352" s="55"/>
      <c r="J352" s="55"/>
      <c r="K352" s="55"/>
      <c r="L352" s="55"/>
      <c r="M352" s="55"/>
      <c r="N352" s="55"/>
    </row>
    <row r="353" spans="1:14" outlineLevel="1" x14ac:dyDescent="0.25">
      <c r="A353" s="25" t="s">
        <v>408</v>
      </c>
      <c r="B353" s="54" t="s">
        <v>2585</v>
      </c>
      <c r="C353" s="25" t="s">
        <v>2544</v>
      </c>
      <c r="H353" s="23"/>
      <c r="I353" s="55"/>
      <c r="J353" s="55"/>
      <c r="K353" s="55"/>
      <c r="L353" s="55"/>
      <c r="M353" s="55"/>
      <c r="N353" s="55"/>
    </row>
    <row r="354" spans="1:14" outlineLevel="1" x14ac:dyDescent="0.25">
      <c r="A354" s="25" t="s">
        <v>409</v>
      </c>
      <c r="B354" s="54" t="s">
        <v>2586</v>
      </c>
      <c r="C354" s="25" t="s">
        <v>2587</v>
      </c>
      <c r="H354" s="23"/>
      <c r="I354" s="55"/>
      <c r="J354" s="55"/>
      <c r="K354" s="55"/>
      <c r="L354" s="55"/>
      <c r="M354" s="55"/>
      <c r="N354" s="55"/>
    </row>
    <row r="355" spans="1:14" outlineLevel="1" x14ac:dyDescent="0.25">
      <c r="A355" s="25" t="s">
        <v>410</v>
      </c>
      <c r="B355" s="54" t="s">
        <v>2588</v>
      </c>
      <c r="C355" s="25" t="s">
        <v>2589</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opLeftCell="A70" zoomScale="80" zoomScaleNormal="80" workbookViewId="0">
      <selection activeCell="C12" sqref="C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19991.249420259999</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19991.249420259999</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121857</v>
      </c>
      <c r="D28" s="276" t="str">
        <f>IF(C28="","","ND2")</f>
        <v>ND2</v>
      </c>
      <c r="F28" s="276">
        <f>IF(C28=0,"",IF(C28="","",C28))</f>
        <v>121857</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1526</v>
      </c>
      <c r="B33" s="127"/>
    </row>
    <row r="34" spans="1:7" outlineLevel="1" x14ac:dyDescent="0.25">
      <c r="A34" s="108" t="s">
        <v>1527</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5.5000000000000003E-4</v>
      </c>
      <c r="D36" s="142" t="str">
        <f>IF(C36="","","ND2")</f>
        <v>ND2</v>
      </c>
      <c r="E36" s="170"/>
      <c r="F36" s="142">
        <f>IF(C36=0,"",C36)</f>
        <v>5.5000000000000003E-4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2590</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1519</v>
      </c>
      <c r="C98" s="119" t="s">
        <v>459</v>
      </c>
      <c r="D98" s="119" t="s">
        <v>460</v>
      </c>
      <c r="E98" s="126"/>
      <c r="F98" s="121" t="s">
        <v>427</v>
      </c>
      <c r="G98" s="121"/>
    </row>
    <row r="99" spans="1:7" x14ac:dyDescent="0.25">
      <c r="A99" s="108" t="s">
        <v>551</v>
      </c>
      <c r="B99" s="129" t="s">
        <v>2591</v>
      </c>
      <c r="C99" s="142">
        <v>2.5283380000000001E-2</v>
      </c>
      <c r="D99" s="142" t="str">
        <f t="shared" ref="D99:D111" si="1">IF(C99="","","ND2")</f>
        <v>ND2</v>
      </c>
      <c r="E99" s="142"/>
      <c r="F99" s="142">
        <f t="shared" ref="F99:F111" si="2">IF(C99="","",C99)</f>
        <v>2.5283380000000001E-2</v>
      </c>
      <c r="G99" s="108"/>
    </row>
    <row r="100" spans="1:7" x14ac:dyDescent="0.25">
      <c r="A100" s="108" t="s">
        <v>552</v>
      </c>
      <c r="B100" s="129" t="s">
        <v>2592</v>
      </c>
      <c r="C100" s="142">
        <v>2.7144499999999998E-2</v>
      </c>
      <c r="D100" s="142" t="str">
        <f t="shared" si="1"/>
        <v>ND2</v>
      </c>
      <c r="E100" s="142"/>
      <c r="F100" s="142">
        <f t="shared" si="2"/>
        <v>2.7144499999999998E-2</v>
      </c>
      <c r="G100" s="108"/>
    </row>
    <row r="101" spans="1:7" x14ac:dyDescent="0.25">
      <c r="A101" s="108" t="s">
        <v>553</v>
      </c>
      <c r="B101" s="129" t="s">
        <v>2593</v>
      </c>
      <c r="C101" s="142">
        <v>2.7163739999999999E-2</v>
      </c>
      <c r="D101" s="142" t="str">
        <f t="shared" si="1"/>
        <v>ND2</v>
      </c>
      <c r="E101" s="142"/>
      <c r="F101" s="142">
        <f t="shared" si="2"/>
        <v>2.7163739999999999E-2</v>
      </c>
      <c r="G101" s="108"/>
    </row>
    <row r="102" spans="1:7" x14ac:dyDescent="0.25">
      <c r="A102" s="108" t="s">
        <v>554</v>
      </c>
      <c r="B102" s="129" t="s">
        <v>2594</v>
      </c>
      <c r="C102" s="142">
        <v>6.0972520000000002E-2</v>
      </c>
      <c r="D102" s="142" t="str">
        <f t="shared" si="1"/>
        <v>ND2</v>
      </c>
      <c r="E102" s="142"/>
      <c r="F102" s="142">
        <f t="shared" si="2"/>
        <v>6.0972520000000002E-2</v>
      </c>
      <c r="G102" s="108"/>
    </row>
    <row r="103" spans="1:7" x14ac:dyDescent="0.25">
      <c r="A103" s="108" t="s">
        <v>555</v>
      </c>
      <c r="B103" s="129" t="s">
        <v>2595</v>
      </c>
      <c r="C103" s="142">
        <v>0.12358441000000001</v>
      </c>
      <c r="D103" s="142" t="str">
        <f t="shared" si="1"/>
        <v>ND2</v>
      </c>
      <c r="E103" s="142"/>
      <c r="F103" s="142">
        <f t="shared" si="2"/>
        <v>0.12358441000000001</v>
      </c>
      <c r="G103" s="108"/>
    </row>
    <row r="104" spans="1:7" x14ac:dyDescent="0.25">
      <c r="A104" s="108" t="s">
        <v>556</v>
      </c>
      <c r="B104" s="129" t="s">
        <v>2596</v>
      </c>
      <c r="C104" s="142">
        <v>0.20392431</v>
      </c>
      <c r="D104" s="142" t="str">
        <f t="shared" si="1"/>
        <v>ND2</v>
      </c>
      <c r="E104" s="142"/>
      <c r="F104" s="142">
        <f t="shared" si="2"/>
        <v>0.20392431</v>
      </c>
      <c r="G104" s="108"/>
    </row>
    <row r="105" spans="1:7" x14ac:dyDescent="0.25">
      <c r="A105" s="108" t="s">
        <v>557</v>
      </c>
      <c r="B105" s="129" t="s">
        <v>2597</v>
      </c>
      <c r="C105" s="142">
        <v>0.22595941</v>
      </c>
      <c r="D105" s="142" t="str">
        <f t="shared" si="1"/>
        <v>ND2</v>
      </c>
      <c r="E105" s="142"/>
      <c r="F105" s="142">
        <f t="shared" si="2"/>
        <v>0.22595941</v>
      </c>
      <c r="G105" s="108"/>
    </row>
    <row r="106" spans="1:7" x14ac:dyDescent="0.25">
      <c r="A106" s="108" t="s">
        <v>558</v>
      </c>
      <c r="B106" s="129" t="s">
        <v>2598</v>
      </c>
      <c r="C106" s="142">
        <v>1.447792E-2</v>
      </c>
      <c r="D106" s="142" t="str">
        <f t="shared" si="1"/>
        <v>ND2</v>
      </c>
      <c r="E106" s="142"/>
      <c r="F106" s="142">
        <f t="shared" si="2"/>
        <v>1.447792E-2</v>
      </c>
      <c r="G106" s="108"/>
    </row>
    <row r="107" spans="1:7" x14ac:dyDescent="0.25">
      <c r="A107" s="108" t="s">
        <v>559</v>
      </c>
      <c r="B107" s="129" t="s">
        <v>2599</v>
      </c>
      <c r="C107" s="142">
        <v>0.12652487000000001</v>
      </c>
      <c r="D107" s="142" t="str">
        <f t="shared" si="1"/>
        <v>ND2</v>
      </c>
      <c r="E107" s="142"/>
      <c r="F107" s="142">
        <f t="shared" si="2"/>
        <v>0.12652487000000001</v>
      </c>
      <c r="G107" s="108"/>
    </row>
    <row r="108" spans="1:7" x14ac:dyDescent="0.25">
      <c r="A108" s="108" t="s">
        <v>560</v>
      </c>
      <c r="B108" s="129" t="s">
        <v>2600</v>
      </c>
      <c r="C108" s="142">
        <v>9.5087610000000003E-2</v>
      </c>
      <c r="D108" s="142" t="str">
        <f t="shared" si="1"/>
        <v>ND2</v>
      </c>
      <c r="E108" s="142"/>
      <c r="F108" s="142">
        <f t="shared" si="2"/>
        <v>9.5087610000000003E-2</v>
      </c>
      <c r="G108" s="108"/>
    </row>
    <row r="109" spans="1:7" x14ac:dyDescent="0.25">
      <c r="A109" s="108" t="s">
        <v>561</v>
      </c>
      <c r="B109" s="129" t="s">
        <v>2601</v>
      </c>
      <c r="C109" s="142">
        <v>3.4363240000000003E-2</v>
      </c>
      <c r="D109" s="142" t="str">
        <f t="shared" si="1"/>
        <v>ND2</v>
      </c>
      <c r="E109" s="142"/>
      <c r="F109" s="142">
        <f t="shared" si="2"/>
        <v>3.4363240000000003E-2</v>
      </c>
      <c r="G109" s="108"/>
    </row>
    <row r="110" spans="1:7" x14ac:dyDescent="0.25">
      <c r="A110" s="108" t="s">
        <v>562</v>
      </c>
      <c r="B110" s="129" t="s">
        <v>2602</v>
      </c>
      <c r="C110" s="142">
        <v>3.5514080000000003E-2</v>
      </c>
      <c r="D110" s="142" t="str">
        <f t="shared" si="1"/>
        <v>ND2</v>
      </c>
      <c r="E110" s="142"/>
      <c r="F110" s="142">
        <f t="shared" si="2"/>
        <v>3.5514080000000003E-2</v>
      </c>
      <c r="G110" s="108"/>
    </row>
    <row r="111" spans="1:7" x14ac:dyDescent="0.25">
      <c r="A111" s="108" t="s">
        <v>563</v>
      </c>
      <c r="B111" s="129" t="s">
        <v>2603</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2604</v>
      </c>
      <c r="C150" s="142">
        <v>0.87804057999999996</v>
      </c>
      <c r="D150" s="142" t="str">
        <f>IF(C150="","","ND2")</f>
        <v>ND2</v>
      </c>
      <c r="E150" s="143"/>
      <c r="F150" s="142">
        <f>IF(C150="","",C150)</f>
        <v>0.87804057999999996</v>
      </c>
    </row>
    <row r="151" spans="1:7" x14ac:dyDescent="0.25">
      <c r="A151" s="108" t="s">
        <v>585</v>
      </c>
      <c r="B151" s="108" t="s">
        <v>2605</v>
      </c>
      <c r="C151" s="142">
        <v>0.12195942</v>
      </c>
      <c r="D151" s="142" t="str">
        <f>IF(C151="","","ND2")</f>
        <v>ND2</v>
      </c>
      <c r="E151" s="143"/>
      <c r="F151" s="142">
        <f>IF(C151="","",C151)</f>
        <v>0.12195942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2606</v>
      </c>
      <c r="C160" s="142">
        <v>0.71416186000000004</v>
      </c>
      <c r="D160" s="142" t="str">
        <f>IF(C160="","","ND2")</f>
        <v>ND2</v>
      </c>
      <c r="E160" s="143"/>
      <c r="F160" s="142">
        <f>IF(C160="","",C160)</f>
        <v>0.71416186000000004</v>
      </c>
    </row>
    <row r="161" spans="1:7" x14ac:dyDescent="0.25">
      <c r="A161" s="108" t="s">
        <v>597</v>
      </c>
      <c r="B161" s="108" t="s">
        <v>598</v>
      </c>
      <c r="C161" s="142">
        <v>7.2697999999999999E-2</v>
      </c>
      <c r="D161" s="142" t="str">
        <f>IF(C161="","","ND2")</f>
        <v>ND2</v>
      </c>
      <c r="E161" s="143"/>
      <c r="F161" s="142">
        <f>IF(C161="","",C161)</f>
        <v>7.2697999999999999E-2</v>
      </c>
    </row>
    <row r="162" spans="1:7" x14ac:dyDescent="0.25">
      <c r="A162" s="108" t="s">
        <v>599</v>
      </c>
      <c r="B162" s="108" t="s">
        <v>97</v>
      </c>
      <c r="C162" s="142">
        <v>0.21314014000000001</v>
      </c>
      <c r="D162" s="142" t="str">
        <f>IF(C162="","","ND2")</f>
        <v>ND2</v>
      </c>
      <c r="E162" s="143"/>
      <c r="F162" s="142">
        <f>IF(C162="","",C162)</f>
        <v>0.21314014000000001</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2607</v>
      </c>
      <c r="C170" s="142">
        <v>9.4689100000000005E-3</v>
      </c>
      <c r="D170" s="142" t="str">
        <f>IF(C170="","","ND2")</f>
        <v>ND2</v>
      </c>
      <c r="E170" s="143"/>
      <c r="F170" s="142">
        <f>IF(C170="","",C170)</f>
        <v>9.4689100000000005E-3</v>
      </c>
    </row>
    <row r="171" spans="1:7" x14ac:dyDescent="0.25">
      <c r="A171" s="108" t="s">
        <v>609</v>
      </c>
      <c r="B171" s="130" t="s">
        <v>2608</v>
      </c>
      <c r="C171" s="142">
        <v>6.3939000000000001E-3</v>
      </c>
      <c r="D171" s="142" t="str">
        <f>IF(C171="","","ND2")</f>
        <v>ND2</v>
      </c>
      <c r="E171" s="143"/>
      <c r="F171" s="142">
        <f>IF(C171="","",C171)</f>
        <v>6.3939000000000001E-3</v>
      </c>
    </row>
    <row r="172" spans="1:7" x14ac:dyDescent="0.25">
      <c r="A172" s="108" t="s">
        <v>611</v>
      </c>
      <c r="B172" s="130" t="s">
        <v>2609</v>
      </c>
      <c r="C172" s="142">
        <v>6.1712099999999999E-3</v>
      </c>
      <c r="D172" s="142" t="str">
        <f>IF(C172="","","ND2")</f>
        <v>ND2</v>
      </c>
      <c r="E172" s="142"/>
      <c r="F172" s="142">
        <f>IF(C172="","",C172)</f>
        <v>6.1712099999999999E-3</v>
      </c>
    </row>
    <row r="173" spans="1:7" x14ac:dyDescent="0.25">
      <c r="A173" s="108" t="s">
        <v>613</v>
      </c>
      <c r="B173" s="130" t="s">
        <v>2610</v>
      </c>
      <c r="C173" s="142">
        <v>2.41987E-2</v>
      </c>
      <c r="D173" s="142" t="str">
        <f>IF(C173="","","ND2")</f>
        <v>ND2</v>
      </c>
      <c r="E173" s="142"/>
      <c r="F173" s="142">
        <f>IF(C173="","",C173)</f>
        <v>2.41987E-2</v>
      </c>
    </row>
    <row r="174" spans="1:7" x14ac:dyDescent="0.25">
      <c r="A174" s="108" t="s">
        <v>615</v>
      </c>
      <c r="B174" s="130" t="s">
        <v>2611</v>
      </c>
      <c r="C174" s="142">
        <v>0.95376728</v>
      </c>
      <c r="D174" s="142" t="str">
        <f>IF(C174="","","ND2")</f>
        <v>ND2</v>
      </c>
      <c r="E174" s="142"/>
      <c r="F174" s="142">
        <f>IF(C174="","",C174)</f>
        <v>0.95376728</v>
      </c>
    </row>
    <row r="175" spans="1:7" outlineLevel="1" x14ac:dyDescent="0.25">
      <c r="A175" s="108" t="s">
        <v>617</v>
      </c>
      <c r="B175" s="127" t="s">
        <v>2603</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164.05499413460041</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2612</v>
      </c>
      <c r="C190" s="168">
        <v>78.409073199999995</v>
      </c>
      <c r="D190" s="171">
        <v>5611</v>
      </c>
      <c r="E190" s="135"/>
      <c r="F190" s="167">
        <f t="shared" ref="F190:F213" si="3">IF($C$214=0,"",IF(C190="[for completion]","",IF(C190="","",C190/$C$214)))</f>
        <v>3.9221697229457238E-3</v>
      </c>
      <c r="G190" s="167">
        <f t="shared" ref="G190:G213" si="4">IF($D$214=0,"",IF(D190="[for completion]","",IF(D190="","",D190/$D$214)))</f>
        <v>4.6045774965738528E-2</v>
      </c>
    </row>
    <row r="191" spans="1:7" x14ac:dyDescent="0.25">
      <c r="A191" s="108" t="s">
        <v>636</v>
      </c>
      <c r="B191" s="129" t="s">
        <v>2613</v>
      </c>
      <c r="C191" s="168">
        <v>342.94764034999997</v>
      </c>
      <c r="D191" s="171">
        <v>8819</v>
      </c>
      <c r="E191" s="135"/>
      <c r="F191" s="167">
        <f t="shared" si="3"/>
        <v>1.7154887778171687E-2</v>
      </c>
      <c r="G191" s="167">
        <f t="shared" si="4"/>
        <v>7.2371714386535044E-2</v>
      </c>
    </row>
    <row r="192" spans="1:7" x14ac:dyDescent="0.25">
      <c r="A192" s="108" t="s">
        <v>637</v>
      </c>
      <c r="B192" s="129" t="s">
        <v>2614</v>
      </c>
      <c r="C192" s="168">
        <v>649.44264568999995</v>
      </c>
      <c r="D192" s="171">
        <v>10217</v>
      </c>
      <c r="E192" s="135"/>
      <c r="F192" s="167">
        <f t="shared" si="3"/>
        <v>3.2486346002557842E-2</v>
      </c>
      <c r="G192" s="167">
        <f t="shared" si="4"/>
        <v>8.3844178011932016E-2</v>
      </c>
    </row>
    <row r="193" spans="1:7" x14ac:dyDescent="0.25">
      <c r="A193" s="108" t="s">
        <v>638</v>
      </c>
      <c r="B193" s="129" t="s">
        <v>2615</v>
      </c>
      <c r="C193" s="168">
        <v>1084.9220835799999</v>
      </c>
      <c r="D193" s="171">
        <v>12206</v>
      </c>
      <c r="E193" s="135"/>
      <c r="F193" s="167">
        <f t="shared" si="3"/>
        <v>5.4269848810974929E-2</v>
      </c>
      <c r="G193" s="167">
        <f t="shared" si="4"/>
        <v>0.10016658870643459</v>
      </c>
    </row>
    <row r="194" spans="1:7" x14ac:dyDescent="0.25">
      <c r="A194" s="108" t="s">
        <v>639</v>
      </c>
      <c r="B194" s="129" t="s">
        <v>2616</v>
      </c>
      <c r="C194" s="168">
        <v>3369.30177714</v>
      </c>
      <c r="D194" s="171">
        <v>26609</v>
      </c>
      <c r="E194" s="135"/>
      <c r="F194" s="167">
        <f t="shared" si="3"/>
        <v>0.16853882948033277</v>
      </c>
      <c r="G194" s="167">
        <f t="shared" si="4"/>
        <v>0.21836250687280992</v>
      </c>
    </row>
    <row r="195" spans="1:7" x14ac:dyDescent="0.25">
      <c r="A195" s="108" t="s">
        <v>640</v>
      </c>
      <c r="B195" s="129" t="s">
        <v>2617</v>
      </c>
      <c r="C195" s="168">
        <v>4143.6314956599999</v>
      </c>
      <c r="D195" s="171">
        <v>23631</v>
      </c>
      <c r="E195" s="135"/>
      <c r="F195" s="167">
        <f t="shared" si="3"/>
        <v>0.20727226240600377</v>
      </c>
      <c r="G195" s="167">
        <f t="shared" si="4"/>
        <v>0.19392402570225756</v>
      </c>
    </row>
    <row r="196" spans="1:7" x14ac:dyDescent="0.25">
      <c r="A196" s="108" t="s">
        <v>641</v>
      </c>
      <c r="B196" s="129" t="s">
        <v>2618</v>
      </c>
      <c r="C196" s="168">
        <v>3329.2333622199999</v>
      </c>
      <c r="D196" s="171">
        <v>14836</v>
      </c>
      <c r="E196" s="135"/>
      <c r="F196" s="167">
        <f t="shared" si="3"/>
        <v>0.16653453179599728</v>
      </c>
      <c r="G196" s="167">
        <f t="shared" si="4"/>
        <v>0.12174926348096539</v>
      </c>
    </row>
    <row r="197" spans="1:7" x14ac:dyDescent="0.25">
      <c r="A197" s="108" t="s">
        <v>642</v>
      </c>
      <c r="B197" s="129" t="s">
        <v>2619</v>
      </c>
      <c r="C197" s="168">
        <v>2348.73620699</v>
      </c>
      <c r="D197" s="171">
        <v>8571</v>
      </c>
      <c r="E197" s="135"/>
      <c r="F197" s="167">
        <f t="shared" si="3"/>
        <v>0.11748821484912743</v>
      </c>
      <c r="G197" s="167">
        <f t="shared" si="4"/>
        <v>7.0336542012358755E-2</v>
      </c>
    </row>
    <row r="198" spans="1:7" x14ac:dyDescent="0.25">
      <c r="A198" s="108" t="s">
        <v>643</v>
      </c>
      <c r="B198" s="129" t="s">
        <v>2620</v>
      </c>
      <c r="C198" s="168">
        <v>1411.9756012299999</v>
      </c>
      <c r="D198" s="171">
        <v>4350</v>
      </c>
      <c r="E198" s="135"/>
      <c r="F198" s="167">
        <f t="shared" si="3"/>
        <v>7.0629682594977941E-2</v>
      </c>
      <c r="G198" s="167">
        <f t="shared" si="4"/>
        <v>3.5697579950269578E-2</v>
      </c>
    </row>
    <row r="199" spans="1:7" x14ac:dyDescent="0.25">
      <c r="A199" s="108" t="s">
        <v>644</v>
      </c>
      <c r="B199" s="129" t="s">
        <v>2621</v>
      </c>
      <c r="C199" s="168">
        <v>1032.17857663</v>
      </c>
      <c r="D199" s="171">
        <v>2756</v>
      </c>
      <c r="E199" s="129"/>
      <c r="F199" s="167">
        <f t="shared" si="3"/>
        <v>5.1631519117756881E-2</v>
      </c>
      <c r="G199" s="167">
        <f t="shared" si="4"/>
        <v>2.2616673642055853E-2</v>
      </c>
    </row>
    <row r="200" spans="1:7" x14ac:dyDescent="0.25">
      <c r="A200" s="108" t="s">
        <v>645</v>
      </c>
      <c r="B200" s="129" t="s">
        <v>2622</v>
      </c>
      <c r="C200" s="168">
        <v>648.65274435000003</v>
      </c>
      <c r="D200" s="171">
        <v>1528</v>
      </c>
      <c r="E200" s="129"/>
      <c r="F200" s="167">
        <f t="shared" si="3"/>
        <v>3.2446833647757273E-2</v>
      </c>
      <c r="G200" s="167">
        <f t="shared" si="4"/>
        <v>1.2539287853795843E-2</v>
      </c>
    </row>
    <row r="201" spans="1:7" x14ac:dyDescent="0.25">
      <c r="A201" s="108" t="s">
        <v>646</v>
      </c>
      <c r="B201" s="129" t="s">
        <v>2623</v>
      </c>
      <c r="C201" s="168">
        <v>474.27520656000002</v>
      </c>
      <c r="D201" s="171">
        <v>996</v>
      </c>
      <c r="E201" s="129"/>
      <c r="F201" s="167">
        <f t="shared" si="3"/>
        <v>2.3724140327084767E-2</v>
      </c>
      <c r="G201" s="167">
        <f t="shared" si="4"/>
        <v>8.173514857578966E-3</v>
      </c>
    </row>
    <row r="202" spans="1:7" x14ac:dyDescent="0.25">
      <c r="A202" s="108" t="s">
        <v>647</v>
      </c>
      <c r="B202" s="129" t="s">
        <v>2624</v>
      </c>
      <c r="C202" s="168">
        <v>290.02788463000002</v>
      </c>
      <c r="D202" s="171">
        <v>550</v>
      </c>
      <c r="E202" s="129"/>
      <c r="F202" s="167">
        <f t="shared" si="3"/>
        <v>1.4507741789068636E-2</v>
      </c>
      <c r="G202" s="167">
        <f t="shared" si="4"/>
        <v>4.5134871201490271E-3</v>
      </c>
    </row>
    <row r="203" spans="1:7" x14ac:dyDescent="0.25">
      <c r="A203" s="108" t="s">
        <v>648</v>
      </c>
      <c r="B203" s="129" t="s">
        <v>2625</v>
      </c>
      <c r="C203" s="168">
        <v>231.40275597999999</v>
      </c>
      <c r="D203" s="171">
        <v>402</v>
      </c>
      <c r="E203" s="129"/>
      <c r="F203" s="167">
        <f t="shared" si="3"/>
        <v>1.1575202285530313E-2</v>
      </c>
      <c r="G203" s="167">
        <f t="shared" si="4"/>
        <v>3.2989487678180161E-3</v>
      </c>
    </row>
    <row r="204" spans="1:7" x14ac:dyDescent="0.25">
      <c r="A204" s="108" t="s">
        <v>649</v>
      </c>
      <c r="B204" s="129" t="s">
        <v>2626</v>
      </c>
      <c r="C204" s="168">
        <v>156.15138020000001</v>
      </c>
      <c r="D204" s="171">
        <v>249</v>
      </c>
      <c r="E204" s="129"/>
      <c r="F204" s="167">
        <f t="shared" si="3"/>
        <v>7.8109865430296462E-3</v>
      </c>
      <c r="G204" s="167">
        <f t="shared" si="4"/>
        <v>2.0433787143947415E-3</v>
      </c>
    </row>
    <row r="205" spans="1:7" x14ac:dyDescent="0.25">
      <c r="A205" s="108" t="s">
        <v>650</v>
      </c>
      <c r="B205" s="129" t="s">
        <v>2627</v>
      </c>
      <c r="C205" s="168">
        <v>128.18466716</v>
      </c>
      <c r="D205" s="171">
        <v>189</v>
      </c>
      <c r="F205" s="167">
        <f t="shared" si="3"/>
        <v>6.4120388108455167E-3</v>
      </c>
      <c r="G205" s="167">
        <f t="shared" si="4"/>
        <v>1.5509983012875748E-3</v>
      </c>
    </row>
    <row r="206" spans="1:7" x14ac:dyDescent="0.25">
      <c r="A206" s="108" t="s">
        <v>651</v>
      </c>
      <c r="B206" s="129" t="s">
        <v>2628</v>
      </c>
      <c r="C206" s="168">
        <v>89.589430160000006</v>
      </c>
      <c r="D206" s="171">
        <v>123</v>
      </c>
      <c r="E206" s="124"/>
      <c r="F206" s="167">
        <f t="shared" si="3"/>
        <v>4.4814322645190061E-3</v>
      </c>
      <c r="G206" s="167">
        <f t="shared" si="4"/>
        <v>1.0093798468696915E-3</v>
      </c>
    </row>
    <row r="207" spans="1:7" x14ac:dyDescent="0.25">
      <c r="A207" s="108" t="s">
        <v>652</v>
      </c>
      <c r="B207" s="129" t="s">
        <v>2629</v>
      </c>
      <c r="C207" s="168">
        <v>52.206280589999999</v>
      </c>
      <c r="D207" s="171">
        <v>67</v>
      </c>
      <c r="E207" s="124"/>
      <c r="F207" s="167">
        <f t="shared" si="3"/>
        <v>2.6114566174684365E-3</v>
      </c>
      <c r="G207" s="167">
        <f t="shared" si="4"/>
        <v>5.4982479463633598E-4</v>
      </c>
    </row>
    <row r="208" spans="1:7" x14ac:dyDescent="0.25">
      <c r="A208" s="108" t="s">
        <v>653</v>
      </c>
      <c r="B208" s="129" t="s">
        <v>2630</v>
      </c>
      <c r="C208" s="168">
        <v>46.193882850000001</v>
      </c>
      <c r="D208" s="171">
        <v>56</v>
      </c>
      <c r="E208" s="124"/>
      <c r="F208" s="167">
        <f t="shared" si="3"/>
        <v>2.3107051429804648E-3</v>
      </c>
      <c r="G208" s="167">
        <f t="shared" si="4"/>
        <v>4.595550522333555E-4</v>
      </c>
    </row>
    <row r="209" spans="1:7" x14ac:dyDescent="0.25">
      <c r="A209" s="108" t="s">
        <v>654</v>
      </c>
      <c r="B209" s="129" t="s">
        <v>2631</v>
      </c>
      <c r="C209" s="168">
        <v>37.691050789999998</v>
      </c>
      <c r="D209" s="171">
        <v>43</v>
      </c>
      <c r="E209" s="124"/>
      <c r="F209" s="167">
        <f t="shared" si="3"/>
        <v>1.885377446784405E-3</v>
      </c>
      <c r="G209" s="167">
        <f t="shared" si="4"/>
        <v>3.5287262939346937E-4</v>
      </c>
    </row>
    <row r="210" spans="1:7" x14ac:dyDescent="0.25">
      <c r="A210" s="108" t="s">
        <v>655</v>
      </c>
      <c r="B210" s="129" t="s">
        <v>2632</v>
      </c>
      <c r="C210" s="168">
        <v>20.37208536</v>
      </c>
      <c r="D210" s="171">
        <v>22</v>
      </c>
      <c r="E210" s="124"/>
      <c r="F210" s="167">
        <f t="shared" si="3"/>
        <v>1.0190501319719443E-3</v>
      </c>
      <c r="G210" s="167">
        <f t="shared" si="4"/>
        <v>1.805394848059611E-4</v>
      </c>
    </row>
    <row r="211" spans="1:7" x14ac:dyDescent="0.25">
      <c r="A211" s="108" t="s">
        <v>656</v>
      </c>
      <c r="B211" s="129" t="s">
        <v>2633</v>
      </c>
      <c r="C211" s="168">
        <v>25.723588939999999</v>
      </c>
      <c r="D211" s="171">
        <v>26</v>
      </c>
      <c r="E211" s="124"/>
      <c r="F211" s="167">
        <f t="shared" si="3"/>
        <v>1.2867424341137283E-3</v>
      </c>
      <c r="G211" s="167">
        <f t="shared" si="4"/>
        <v>2.1336484567977218E-4</v>
      </c>
    </row>
    <row r="212" spans="1:7" x14ac:dyDescent="0.25">
      <c r="A212" s="108" t="s">
        <v>657</v>
      </c>
      <c r="B212" s="129" t="s">
        <v>2634</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19991.249420259992</v>
      </c>
      <c r="D214" s="172">
        <f>SUM(D190:D213)</f>
        <v>121857</v>
      </c>
      <c r="E214" s="124"/>
      <c r="F214" s="173">
        <f>SUM(F190:F213)</f>
        <v>1.0000000000000004</v>
      </c>
      <c r="G214" s="173">
        <f>SUM(G190:G213)</f>
        <v>1</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0.53642579999999995</v>
      </c>
      <c r="F216" s="170"/>
      <c r="G216" s="170"/>
    </row>
    <row r="217" spans="1:7" x14ac:dyDescent="0.25">
      <c r="F217" s="170"/>
      <c r="G217" s="170"/>
    </row>
    <row r="218" spans="1:7" x14ac:dyDescent="0.25">
      <c r="B218" s="129" t="s">
        <v>663</v>
      </c>
      <c r="F218" s="170"/>
      <c r="G218" s="170"/>
    </row>
    <row r="219" spans="1:7" x14ac:dyDescent="0.25">
      <c r="A219" s="108" t="s">
        <v>664</v>
      </c>
      <c r="B219" s="108" t="s">
        <v>2635</v>
      </c>
      <c r="C219" s="168">
        <v>4755.5836322200003</v>
      </c>
      <c r="D219" s="171">
        <v>51572</v>
      </c>
      <c r="F219" s="167">
        <f t="shared" ref="F219:F226" si="5">IF($C$227=0,"",IF(C219="[for completion]","",C219/$C$227))</f>
        <v>0.23788326243383695</v>
      </c>
      <c r="G219" s="167">
        <f t="shared" ref="G219:G226" si="6">IF($D$227=0,"",IF(D219="[for completion]","",D219/$D$227))</f>
        <v>0.42321737774604662</v>
      </c>
    </row>
    <row r="220" spans="1:7" x14ac:dyDescent="0.25">
      <c r="A220" s="108" t="s">
        <v>666</v>
      </c>
      <c r="B220" s="108" t="s">
        <v>2636</v>
      </c>
      <c r="C220" s="168">
        <v>3271.4122356799999</v>
      </c>
      <c r="D220" s="171">
        <v>18731</v>
      </c>
      <c r="F220" s="167">
        <f t="shared" si="5"/>
        <v>0.16364220999436926</v>
      </c>
      <c r="G220" s="167">
        <f t="shared" si="6"/>
        <v>0.15371295863183895</v>
      </c>
    </row>
    <row r="221" spans="1:7" x14ac:dyDescent="0.25">
      <c r="A221" s="108" t="s">
        <v>668</v>
      </c>
      <c r="B221" s="108" t="s">
        <v>2637</v>
      </c>
      <c r="C221" s="168">
        <v>3935.28678747</v>
      </c>
      <c r="D221" s="171">
        <v>19196</v>
      </c>
      <c r="F221" s="167">
        <f t="shared" si="5"/>
        <v>0.19685046715898655</v>
      </c>
      <c r="G221" s="167">
        <f t="shared" si="6"/>
        <v>0.1575289068334195</v>
      </c>
    </row>
    <row r="222" spans="1:7" x14ac:dyDescent="0.25">
      <c r="A222" s="108" t="s">
        <v>670</v>
      </c>
      <c r="B222" s="108" t="s">
        <v>2638</v>
      </c>
      <c r="C222" s="168">
        <v>3940.40271979</v>
      </c>
      <c r="D222" s="171">
        <v>16897</v>
      </c>
      <c r="F222" s="167">
        <f t="shared" si="5"/>
        <v>0.19710637574240983</v>
      </c>
      <c r="G222" s="167">
        <f t="shared" si="6"/>
        <v>0.13866253067119658</v>
      </c>
    </row>
    <row r="223" spans="1:7" x14ac:dyDescent="0.25">
      <c r="A223" s="108" t="s">
        <v>672</v>
      </c>
      <c r="B223" s="108" t="s">
        <v>2639</v>
      </c>
      <c r="C223" s="168">
        <v>2822.01659784</v>
      </c>
      <c r="D223" s="171">
        <v>11069</v>
      </c>
      <c r="F223" s="167">
        <f t="shared" si="5"/>
        <v>0.14116259261815053</v>
      </c>
      <c r="G223" s="167">
        <f t="shared" si="6"/>
        <v>9.083597987805378E-2</v>
      </c>
    </row>
    <row r="224" spans="1:7" x14ac:dyDescent="0.25">
      <c r="A224" s="108" t="s">
        <v>674</v>
      </c>
      <c r="B224" s="108" t="s">
        <v>2640</v>
      </c>
      <c r="C224" s="168">
        <v>1083.58694724</v>
      </c>
      <c r="D224" s="171">
        <v>3840</v>
      </c>
      <c r="F224" s="167">
        <f t="shared" si="5"/>
        <v>5.4203062773147431E-2</v>
      </c>
      <c r="G224" s="167">
        <f t="shared" si="6"/>
        <v>3.1512346438858661E-2</v>
      </c>
    </row>
    <row r="225" spans="1:7" x14ac:dyDescent="0.25">
      <c r="A225" s="108" t="s">
        <v>676</v>
      </c>
      <c r="B225" s="108" t="s">
        <v>2641</v>
      </c>
      <c r="C225" s="168">
        <v>155.86977862000001</v>
      </c>
      <c r="D225" s="171">
        <v>473</v>
      </c>
      <c r="F225" s="167">
        <f t="shared" si="5"/>
        <v>7.7969003008903888E-3</v>
      </c>
      <c r="G225" s="167">
        <f t="shared" si="6"/>
        <v>3.8815989233281635E-3</v>
      </c>
    </row>
    <row r="226" spans="1:7" x14ac:dyDescent="0.25">
      <c r="A226" s="108" t="s">
        <v>678</v>
      </c>
      <c r="B226" s="108" t="s">
        <v>679</v>
      </c>
      <c r="C226" s="168">
        <v>27.0907214</v>
      </c>
      <c r="D226" s="171">
        <v>79</v>
      </c>
      <c r="F226" s="167">
        <f t="shared" si="5"/>
        <v>1.3551289782090903E-3</v>
      </c>
      <c r="G226" s="167">
        <f t="shared" si="6"/>
        <v>6.4830087725776934E-4</v>
      </c>
    </row>
    <row r="227" spans="1:7" x14ac:dyDescent="0.25">
      <c r="A227" s="108" t="s">
        <v>680</v>
      </c>
      <c r="B227" s="138" t="s">
        <v>99</v>
      </c>
      <c r="C227" s="168">
        <f>SUM(C219:C226)</f>
        <v>19991.249420259999</v>
      </c>
      <c r="D227" s="171">
        <f>SUM(D219:D226)</f>
        <v>121857</v>
      </c>
      <c r="F227" s="142">
        <f>SUM(F219:F226)</f>
        <v>1.0000000000000002</v>
      </c>
      <c r="G227" s="142">
        <f>SUM(G219:G226)</f>
        <v>1.0000000000000002</v>
      </c>
    </row>
    <row r="228" spans="1:7" outlineLevel="1" x14ac:dyDescent="0.25">
      <c r="A228" s="108" t="s">
        <v>681</v>
      </c>
      <c r="B228" s="125" t="s">
        <v>2642</v>
      </c>
      <c r="C228" s="168">
        <v>22.48014998</v>
      </c>
      <c r="D228" s="171">
        <v>63</v>
      </c>
      <c r="F228" s="167">
        <f t="shared" ref="F228:F233" si="7">IF($C$227=0,"",IF(C228="[for completion]","",C228/$C$227))</f>
        <v>1.1244995001271727E-3</v>
      </c>
      <c r="G228" s="167">
        <f t="shared" ref="G228:G233" si="8">IF($D$227=0,"",IF(D228="[for completion]","",D228/$D$227))</f>
        <v>5.169994337625249E-4</v>
      </c>
    </row>
    <row r="229" spans="1:7" outlineLevel="1" x14ac:dyDescent="0.25">
      <c r="A229" s="108" t="s">
        <v>683</v>
      </c>
      <c r="B229" s="125" t="s">
        <v>2643</v>
      </c>
      <c r="C229" s="168">
        <v>3.6181149600000002</v>
      </c>
      <c r="D229" s="171">
        <v>12</v>
      </c>
      <c r="F229" s="167">
        <f t="shared" si="7"/>
        <v>1.8098493415490306E-4</v>
      </c>
      <c r="G229" s="167">
        <f t="shared" si="8"/>
        <v>9.8476082621433319E-5</v>
      </c>
    </row>
    <row r="230" spans="1:7" outlineLevel="1" x14ac:dyDescent="0.25">
      <c r="A230" s="108" t="s">
        <v>685</v>
      </c>
      <c r="B230" s="125" t="s">
        <v>2644</v>
      </c>
      <c r="C230" s="168">
        <v>0.45202102</v>
      </c>
      <c r="D230" s="171">
        <v>1</v>
      </c>
      <c r="F230" s="167">
        <f t="shared" si="7"/>
        <v>2.2610943943398671E-5</v>
      </c>
      <c r="G230" s="167">
        <f t="shared" si="8"/>
        <v>8.206340218452776E-6</v>
      </c>
    </row>
    <row r="231" spans="1:7" outlineLevel="1" x14ac:dyDescent="0.25">
      <c r="A231" s="108" t="s">
        <v>687</v>
      </c>
      <c r="B231" s="125" t="s">
        <v>2645</v>
      </c>
      <c r="C231" s="168">
        <v>0.17211024999999999</v>
      </c>
      <c r="D231" s="171">
        <v>1</v>
      </c>
      <c r="F231" s="167">
        <f t="shared" si="7"/>
        <v>8.6092793092549782E-6</v>
      </c>
      <c r="G231" s="167">
        <f t="shared" si="8"/>
        <v>8.206340218452776E-6</v>
      </c>
    </row>
    <row r="232" spans="1:7" outlineLevel="1" x14ac:dyDescent="0.25">
      <c r="A232" s="108" t="s">
        <v>689</v>
      </c>
      <c r="B232" s="125" t="s">
        <v>2646</v>
      </c>
      <c r="C232" s="168">
        <v>0.23059268999999999</v>
      </c>
      <c r="D232" s="171">
        <v>1</v>
      </c>
      <c r="F232" s="167">
        <f t="shared" si="7"/>
        <v>1.1534681257405921E-5</v>
      </c>
      <c r="G232" s="167">
        <f t="shared" si="8"/>
        <v>8.206340218452776E-6</v>
      </c>
    </row>
    <row r="233" spans="1:7" outlineLevel="1" x14ac:dyDescent="0.25">
      <c r="A233" s="108" t="s">
        <v>691</v>
      </c>
      <c r="B233" s="125" t="s">
        <v>2647</v>
      </c>
      <c r="C233" s="168">
        <v>0.13773250000000001</v>
      </c>
      <c r="D233" s="171">
        <v>1</v>
      </c>
      <c r="F233" s="167">
        <f t="shared" si="7"/>
        <v>6.8896394169548966E-6</v>
      </c>
      <c r="G233" s="167">
        <f t="shared" si="8"/>
        <v>8.206340218452776E-6</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0.51946714999999999</v>
      </c>
      <c r="F238" s="170"/>
      <c r="G238" s="170"/>
    </row>
    <row r="239" spans="1:7" x14ac:dyDescent="0.25">
      <c r="F239" s="170"/>
      <c r="G239" s="170"/>
    </row>
    <row r="240" spans="1:7" x14ac:dyDescent="0.25">
      <c r="B240" s="129" t="s">
        <v>663</v>
      </c>
      <c r="F240" s="170"/>
      <c r="G240" s="170"/>
    </row>
    <row r="241" spans="1:7" x14ac:dyDescent="0.25">
      <c r="A241" s="108" t="s">
        <v>698</v>
      </c>
      <c r="B241" s="108" t="s">
        <v>2648</v>
      </c>
      <c r="C241" s="168">
        <v>5136.8606212100003</v>
      </c>
      <c r="D241" s="171">
        <v>53971</v>
      </c>
      <c r="F241" s="167">
        <f t="shared" ref="F241:F248" si="9">IF($C$249=0,"",IF(C241="[Mark as ND1 if not relevant]","",C241/$C$249))</f>
        <v>0.2569554565210958</v>
      </c>
      <c r="G241" s="167">
        <f t="shared" ref="G241:G248" si="10">IF($D$249=0,"",IF(D241="[Mark as ND1 if not relevant]","",D241/$D$249))</f>
        <v>0.44290438793011483</v>
      </c>
    </row>
    <row r="242" spans="1:7" x14ac:dyDescent="0.25">
      <c r="A242" s="108" t="s">
        <v>699</v>
      </c>
      <c r="B242" s="108" t="s">
        <v>2649</v>
      </c>
      <c r="C242" s="168">
        <v>3493.16123225</v>
      </c>
      <c r="D242" s="171">
        <v>19479</v>
      </c>
      <c r="F242" s="167">
        <f t="shared" si="9"/>
        <v>0.17473451302697865</v>
      </c>
      <c r="G242" s="167">
        <f t="shared" si="10"/>
        <v>0.15985130111524162</v>
      </c>
    </row>
    <row r="243" spans="1:7" x14ac:dyDescent="0.25">
      <c r="A243" s="108" t="s">
        <v>700</v>
      </c>
      <c r="B243" s="108" t="s">
        <v>2650</v>
      </c>
      <c r="C243" s="168">
        <v>4137.2960751399996</v>
      </c>
      <c r="D243" s="171">
        <v>19650</v>
      </c>
      <c r="F243" s="167">
        <f t="shared" si="9"/>
        <v>0.20695535272283103</v>
      </c>
      <c r="G243" s="167">
        <f t="shared" si="10"/>
        <v>0.16125458529259706</v>
      </c>
    </row>
    <row r="244" spans="1:7" x14ac:dyDescent="0.25">
      <c r="A244" s="108" t="s">
        <v>701</v>
      </c>
      <c r="B244" s="108" t="s">
        <v>2651</v>
      </c>
      <c r="C244" s="168">
        <v>3915.8254502700001</v>
      </c>
      <c r="D244" s="171">
        <v>16489</v>
      </c>
      <c r="F244" s="167">
        <f t="shared" si="9"/>
        <v>0.19587697436767174</v>
      </c>
      <c r="G244" s="167">
        <f t="shared" si="10"/>
        <v>0.13531434386206784</v>
      </c>
    </row>
    <row r="245" spans="1:7" x14ac:dyDescent="0.25">
      <c r="A245" s="108" t="s">
        <v>702</v>
      </c>
      <c r="B245" s="108" t="s">
        <v>2652</v>
      </c>
      <c r="C245" s="168">
        <v>2492.7315310700001</v>
      </c>
      <c r="D245" s="171">
        <v>9537</v>
      </c>
      <c r="F245" s="167">
        <f t="shared" si="9"/>
        <v>0.12469113253840743</v>
      </c>
      <c r="G245" s="167">
        <f t="shared" si="10"/>
        <v>7.8263866663384127E-2</v>
      </c>
    </row>
    <row r="246" spans="1:7" x14ac:dyDescent="0.25">
      <c r="A246" s="108" t="s">
        <v>703</v>
      </c>
      <c r="B246" s="108" t="s">
        <v>2653</v>
      </c>
      <c r="C246" s="168">
        <v>724.21174330999997</v>
      </c>
      <c r="D246" s="171">
        <v>2463</v>
      </c>
      <c r="F246" s="167">
        <f t="shared" si="9"/>
        <v>3.6226437281906575E-2</v>
      </c>
      <c r="G246" s="167">
        <f t="shared" si="10"/>
        <v>2.0212215958049187E-2</v>
      </c>
    </row>
    <row r="247" spans="1:7" x14ac:dyDescent="0.25">
      <c r="A247" s="108" t="s">
        <v>704</v>
      </c>
      <c r="B247" s="108" t="s">
        <v>2654</v>
      </c>
      <c r="C247" s="168">
        <v>72.342263459999998</v>
      </c>
      <c r="D247" s="171">
        <v>212</v>
      </c>
      <c r="F247" s="167">
        <f t="shared" si="9"/>
        <v>3.618696457595352E-3</v>
      </c>
      <c r="G247" s="167">
        <f t="shared" si="10"/>
        <v>1.7397441263119887E-3</v>
      </c>
    </row>
    <row r="248" spans="1:7" x14ac:dyDescent="0.25">
      <c r="A248" s="108" t="s">
        <v>705</v>
      </c>
      <c r="B248" s="108" t="s">
        <v>679</v>
      </c>
      <c r="C248" s="168">
        <v>18.820503550000002</v>
      </c>
      <c r="D248" s="171">
        <v>56</v>
      </c>
      <c r="F248" s="167">
        <f t="shared" si="9"/>
        <v>9.4143708351347396E-4</v>
      </c>
      <c r="G248" s="167">
        <f t="shared" si="10"/>
        <v>4.595550522333555E-4</v>
      </c>
    </row>
    <row r="249" spans="1:7" x14ac:dyDescent="0.25">
      <c r="A249" s="108" t="s">
        <v>706</v>
      </c>
      <c r="B249" s="138" t="s">
        <v>99</v>
      </c>
      <c r="C249" s="168">
        <f>SUM(C241:C248)</f>
        <v>19991.249420259999</v>
      </c>
      <c r="D249" s="171">
        <f>SUM(D241:D248)</f>
        <v>121857</v>
      </c>
      <c r="F249" s="142">
        <f>SUM(F241:F248)</f>
        <v>1.0000000000000002</v>
      </c>
      <c r="G249" s="142">
        <f>SUM(G241:G248)</f>
        <v>1</v>
      </c>
    </row>
    <row r="250" spans="1:7" outlineLevel="1" x14ac:dyDescent="0.25">
      <c r="A250" s="108" t="s">
        <v>707</v>
      </c>
      <c r="B250" s="125" t="s">
        <v>2642</v>
      </c>
      <c r="C250" s="168">
        <v>16.395841319999999</v>
      </c>
      <c r="D250" s="171">
        <v>47</v>
      </c>
      <c r="F250" s="167">
        <f t="shared" ref="F250:F255" si="11">IF($C$249=0,"",IF(C250="[for completion]","",C250/$C$249))</f>
        <v>8.2015090579499962E-4</v>
      </c>
      <c r="G250" s="167">
        <f t="shared" ref="G250:G255" si="12">IF($D$249=0,"",IF(D250="[for completion]","",D250/$D$249))</f>
        <v>3.8569799026728051E-4</v>
      </c>
    </row>
    <row r="251" spans="1:7" outlineLevel="1" x14ac:dyDescent="0.25">
      <c r="A251" s="108" t="s">
        <v>708</v>
      </c>
      <c r="B251" s="125" t="s">
        <v>2643</v>
      </c>
      <c r="C251" s="168">
        <v>1.88422679</v>
      </c>
      <c r="D251" s="171">
        <v>6</v>
      </c>
      <c r="F251" s="167">
        <f t="shared" si="11"/>
        <v>9.425257773485848E-5</v>
      </c>
      <c r="G251" s="167">
        <f t="shared" si="12"/>
        <v>4.923804131071666E-5</v>
      </c>
    </row>
    <row r="252" spans="1:7" outlineLevel="1" x14ac:dyDescent="0.25">
      <c r="A252" s="108" t="s">
        <v>709</v>
      </c>
      <c r="B252" s="125" t="s">
        <v>2644</v>
      </c>
      <c r="C252" s="168">
        <v>0.17211024999999999</v>
      </c>
      <c r="D252" s="171">
        <v>1</v>
      </c>
      <c r="F252" s="167">
        <f t="shared" si="11"/>
        <v>8.6092793092549782E-6</v>
      </c>
      <c r="G252" s="167">
        <f t="shared" si="12"/>
        <v>8.206340218452776E-6</v>
      </c>
    </row>
    <row r="253" spans="1:7" outlineLevel="1" x14ac:dyDescent="0.25">
      <c r="A253" s="108" t="s">
        <v>710</v>
      </c>
      <c r="B253" s="125" t="s">
        <v>2645</v>
      </c>
      <c r="C253" s="168">
        <v>0.23059268999999999</v>
      </c>
      <c r="D253" s="171">
        <v>1</v>
      </c>
      <c r="F253" s="167">
        <f t="shared" si="11"/>
        <v>1.1534681257405921E-5</v>
      </c>
      <c r="G253" s="167">
        <f t="shared" si="12"/>
        <v>8.206340218452776E-6</v>
      </c>
    </row>
    <row r="254" spans="1:7" outlineLevel="1" x14ac:dyDescent="0.25">
      <c r="A254" s="108" t="s">
        <v>711</v>
      </c>
      <c r="B254" s="125" t="s">
        <v>2646</v>
      </c>
      <c r="C254" s="168">
        <v>0</v>
      </c>
      <c r="D254" s="171">
        <v>0</v>
      </c>
      <c r="F254" s="167">
        <f t="shared" si="11"/>
        <v>0</v>
      </c>
      <c r="G254" s="167">
        <f t="shared" si="12"/>
        <v>0</v>
      </c>
    </row>
    <row r="255" spans="1:7" outlineLevel="1" x14ac:dyDescent="0.25">
      <c r="A255" s="108" t="s">
        <v>712</v>
      </c>
      <c r="B255" s="125" t="s">
        <v>2655</v>
      </c>
      <c r="C255" s="168">
        <v>0.13773250000000001</v>
      </c>
      <c r="D255" s="171">
        <v>1</v>
      </c>
      <c r="F255" s="167">
        <f t="shared" si="11"/>
        <v>6.8896394169548966E-6</v>
      </c>
      <c r="G255" s="167">
        <f t="shared" si="12"/>
        <v>8.206340218452776E-6</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2407</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2656</v>
      </c>
      <c r="C277" s="142">
        <v>0.90968673</v>
      </c>
      <c r="E277" s="103"/>
      <c r="F277" s="103"/>
    </row>
    <row r="278" spans="1:7" x14ac:dyDescent="0.25">
      <c r="A278" s="108" t="s">
        <v>739</v>
      </c>
      <c r="B278" s="108" t="s">
        <v>2657</v>
      </c>
      <c r="C278" s="142">
        <v>9.0313270000000001E-2</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2517</v>
      </c>
      <c r="C286" s="120" t="s">
        <v>65</v>
      </c>
      <c r="D286" s="120" t="s">
        <v>1583</v>
      </c>
      <c r="E286" s="120"/>
      <c r="F286" s="120" t="s">
        <v>459</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459</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459</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459</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459</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2240</v>
      </c>
      <c r="C412" s="119" t="s">
        <v>629</v>
      </c>
      <c r="D412" s="119" t="s">
        <v>630</v>
      </c>
      <c r="E412" s="119"/>
      <c r="F412" s="119" t="s">
        <v>460</v>
      </c>
      <c r="G412" s="119" t="s">
        <v>631</v>
      </c>
    </row>
    <row r="413" spans="1:7" x14ac:dyDescent="0.25">
      <c r="A413" s="232" t="s">
        <v>2029</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629</v>
      </c>
      <c r="D441" s="119" t="s">
        <v>630</v>
      </c>
      <c r="E441" s="119"/>
      <c r="F441" s="119" t="s">
        <v>460</v>
      </c>
      <c r="G441" s="119" t="s">
        <v>631</v>
      </c>
    </row>
    <row r="442" spans="1:7" x14ac:dyDescent="0.25">
      <c r="A442" s="232" t="s">
        <v>2039</v>
      </c>
      <c r="B442" s="108" t="s">
        <v>662</v>
      </c>
      <c r="C442" s="142"/>
      <c r="G442" s="108"/>
    </row>
    <row r="443" spans="1:7" x14ac:dyDescent="0.25">
      <c r="A443" s="232"/>
      <c r="G443" s="108"/>
    </row>
    <row r="444" spans="1:7" x14ac:dyDescent="0.25">
      <c r="A444" s="232"/>
      <c r="B444" s="129" t="s">
        <v>663</v>
      </c>
      <c r="G444" s="108"/>
    </row>
    <row r="445" spans="1:7" x14ac:dyDescent="0.25">
      <c r="A445" s="232" t="s">
        <v>2040</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667</v>
      </c>
      <c r="C446" s="168"/>
      <c r="D446" s="171"/>
      <c r="F446" s="167" t="str">
        <f t="shared" si="21"/>
        <v/>
      </c>
      <c r="G446" s="167" t="str">
        <f t="shared" si="22"/>
        <v/>
      </c>
    </row>
    <row r="447" spans="1:7" x14ac:dyDescent="0.25">
      <c r="A447" s="232" t="s">
        <v>2042</v>
      </c>
      <c r="B447" s="108" t="s">
        <v>669</v>
      </c>
      <c r="C447" s="168"/>
      <c r="D447" s="171"/>
      <c r="F447" s="167" t="str">
        <f t="shared" si="21"/>
        <v/>
      </c>
      <c r="G447" s="167" t="str">
        <f t="shared" si="22"/>
        <v/>
      </c>
    </row>
    <row r="448" spans="1:7" x14ac:dyDescent="0.25">
      <c r="A448" s="232" t="s">
        <v>2043</v>
      </c>
      <c r="B448" s="108" t="s">
        <v>671</v>
      </c>
      <c r="C448" s="168"/>
      <c r="D448" s="171"/>
      <c r="F448" s="167" t="str">
        <f t="shared" si="21"/>
        <v/>
      </c>
      <c r="G448" s="167" t="str">
        <f t="shared" si="22"/>
        <v/>
      </c>
    </row>
    <row r="449" spans="1:7" x14ac:dyDescent="0.25">
      <c r="A449" s="232" t="s">
        <v>2044</v>
      </c>
      <c r="B449" s="108" t="s">
        <v>673</v>
      </c>
      <c r="C449" s="168"/>
      <c r="D449" s="171"/>
      <c r="F449" s="167" t="str">
        <f t="shared" si="21"/>
        <v/>
      </c>
      <c r="G449" s="167" t="str">
        <f t="shared" si="22"/>
        <v/>
      </c>
    </row>
    <row r="450" spans="1:7" x14ac:dyDescent="0.25">
      <c r="A450" s="232" t="s">
        <v>2045</v>
      </c>
      <c r="B450" s="108" t="s">
        <v>675</v>
      </c>
      <c r="C450" s="168"/>
      <c r="D450" s="171"/>
      <c r="F450" s="167" t="str">
        <f t="shared" si="21"/>
        <v/>
      </c>
      <c r="G450" s="167" t="str">
        <f t="shared" si="22"/>
        <v/>
      </c>
    </row>
    <row r="451" spans="1:7" x14ac:dyDescent="0.25">
      <c r="A451" s="232" t="s">
        <v>2046</v>
      </c>
      <c r="B451" s="108" t="s">
        <v>677</v>
      </c>
      <c r="C451" s="168"/>
      <c r="D451" s="171"/>
      <c r="F451" s="167" t="str">
        <f t="shared" si="21"/>
        <v/>
      </c>
      <c r="G451" s="167" t="str">
        <f t="shared" si="22"/>
        <v/>
      </c>
    </row>
    <row r="452" spans="1:7" x14ac:dyDescent="0.25">
      <c r="A452" s="232" t="s">
        <v>2047</v>
      </c>
      <c r="B452" s="108" t="s">
        <v>679</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684</v>
      </c>
      <c r="C455" s="168"/>
      <c r="D455" s="171"/>
      <c r="F455" s="167" t="str">
        <f t="shared" si="23"/>
        <v/>
      </c>
      <c r="G455" s="167" t="str">
        <f t="shared" si="24"/>
        <v/>
      </c>
    </row>
    <row r="456" spans="1:7" outlineLevel="1" x14ac:dyDescent="0.25">
      <c r="A456" s="232" t="s">
        <v>2051</v>
      </c>
      <c r="B456" s="125" t="s">
        <v>686</v>
      </c>
      <c r="C456" s="168"/>
      <c r="D456" s="171"/>
      <c r="F456" s="167" t="str">
        <f t="shared" si="23"/>
        <v/>
      </c>
      <c r="G456" s="167" t="str">
        <f t="shared" si="24"/>
        <v/>
      </c>
    </row>
    <row r="457" spans="1:7" outlineLevel="1" x14ac:dyDescent="0.25">
      <c r="A457" s="232" t="s">
        <v>2052</v>
      </c>
      <c r="B457" s="125" t="s">
        <v>688</v>
      </c>
      <c r="C457" s="168"/>
      <c r="D457" s="171"/>
      <c r="F457" s="167" t="str">
        <f t="shared" si="23"/>
        <v/>
      </c>
      <c r="G457" s="167" t="str">
        <f t="shared" si="24"/>
        <v/>
      </c>
    </row>
    <row r="458" spans="1:7" outlineLevel="1" x14ac:dyDescent="0.25">
      <c r="A458" s="232" t="s">
        <v>2053</v>
      </c>
      <c r="B458" s="125" t="s">
        <v>690</v>
      </c>
      <c r="C458" s="168"/>
      <c r="D458" s="171"/>
      <c r="F458" s="167" t="str">
        <f t="shared" si="23"/>
        <v/>
      </c>
      <c r="G458" s="167" t="str">
        <f t="shared" si="24"/>
        <v/>
      </c>
    </row>
    <row r="459" spans="1:7" outlineLevel="1" x14ac:dyDescent="0.25">
      <c r="A459" s="232" t="s">
        <v>2054</v>
      </c>
      <c r="B459" s="125" t="s">
        <v>692</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629</v>
      </c>
      <c r="D463" s="119" t="s">
        <v>630</v>
      </c>
      <c r="E463" s="119"/>
      <c r="F463" s="119" t="s">
        <v>460</v>
      </c>
      <c r="G463" s="119" t="s">
        <v>631</v>
      </c>
    </row>
    <row r="464" spans="1:7" x14ac:dyDescent="0.25">
      <c r="A464" s="232" t="s">
        <v>2058</v>
      </c>
      <c r="B464" s="108" t="s">
        <v>662</v>
      </c>
      <c r="C464" s="142"/>
      <c r="G464" s="108"/>
    </row>
    <row r="465" spans="1:7" x14ac:dyDescent="0.25">
      <c r="A465" s="232"/>
      <c r="G465" s="108"/>
    </row>
    <row r="466" spans="1:7" x14ac:dyDescent="0.25">
      <c r="A466" s="232"/>
      <c r="B466" s="129" t="s">
        <v>663</v>
      </c>
      <c r="G466" s="108"/>
    </row>
    <row r="467" spans="1:7" x14ac:dyDescent="0.25">
      <c r="A467" s="232" t="s">
        <v>2059</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667</v>
      </c>
      <c r="C468" s="168"/>
      <c r="D468" s="171"/>
      <c r="F468" s="167" t="str">
        <f t="shared" si="25"/>
        <v/>
      </c>
      <c r="G468" s="167" t="str">
        <f t="shared" si="26"/>
        <v/>
      </c>
    </row>
    <row r="469" spans="1:7" x14ac:dyDescent="0.25">
      <c r="A469" s="232" t="s">
        <v>2061</v>
      </c>
      <c r="B469" s="108" t="s">
        <v>669</v>
      </c>
      <c r="C469" s="168"/>
      <c r="D469" s="171"/>
      <c r="F469" s="167" t="str">
        <f t="shared" si="25"/>
        <v/>
      </c>
      <c r="G469" s="167" t="str">
        <f t="shared" si="26"/>
        <v/>
      </c>
    </row>
    <row r="470" spans="1:7" x14ac:dyDescent="0.25">
      <c r="A470" s="232" t="s">
        <v>2062</v>
      </c>
      <c r="B470" s="108" t="s">
        <v>671</v>
      </c>
      <c r="C470" s="168"/>
      <c r="D470" s="171"/>
      <c r="F470" s="167" t="str">
        <f t="shared" si="25"/>
        <v/>
      </c>
      <c r="G470" s="167" t="str">
        <f t="shared" si="26"/>
        <v/>
      </c>
    </row>
    <row r="471" spans="1:7" x14ac:dyDescent="0.25">
      <c r="A471" s="232" t="s">
        <v>2063</v>
      </c>
      <c r="B471" s="108" t="s">
        <v>673</v>
      </c>
      <c r="C471" s="168"/>
      <c r="D471" s="171"/>
      <c r="F471" s="167" t="str">
        <f t="shared" si="25"/>
        <v/>
      </c>
      <c r="G471" s="167" t="str">
        <f t="shared" si="26"/>
        <v/>
      </c>
    </row>
    <row r="472" spans="1:7" x14ac:dyDescent="0.25">
      <c r="A472" s="232" t="s">
        <v>2064</v>
      </c>
      <c r="B472" s="108" t="s">
        <v>675</v>
      </c>
      <c r="C472" s="168"/>
      <c r="D472" s="171"/>
      <c r="F472" s="167" t="str">
        <f t="shared" si="25"/>
        <v/>
      </c>
      <c r="G472" s="167" t="str">
        <f t="shared" si="26"/>
        <v/>
      </c>
    </row>
    <row r="473" spans="1:7" x14ac:dyDescent="0.25">
      <c r="A473" s="232" t="s">
        <v>2065</v>
      </c>
      <c r="B473" s="108" t="s">
        <v>677</v>
      </c>
      <c r="C473" s="168"/>
      <c r="D473" s="171"/>
      <c r="F473" s="167" t="str">
        <f t="shared" si="25"/>
        <v/>
      </c>
      <c r="G473" s="167" t="str">
        <f t="shared" si="26"/>
        <v/>
      </c>
    </row>
    <row r="474" spans="1:7" x14ac:dyDescent="0.25">
      <c r="A474" s="232" t="s">
        <v>2066</v>
      </c>
      <c r="B474" s="108" t="s">
        <v>679</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684</v>
      </c>
      <c r="C477" s="168"/>
      <c r="D477" s="171"/>
      <c r="F477" s="167" t="str">
        <f t="shared" si="27"/>
        <v/>
      </c>
      <c r="G477" s="167" t="str">
        <f t="shared" si="28"/>
        <v/>
      </c>
    </row>
    <row r="478" spans="1:7" outlineLevel="1" x14ac:dyDescent="0.25">
      <c r="A478" s="232" t="s">
        <v>2070</v>
      </c>
      <c r="B478" s="125" t="s">
        <v>686</v>
      </c>
      <c r="C478" s="168"/>
      <c r="D478" s="171"/>
      <c r="F478" s="167" t="str">
        <f t="shared" si="27"/>
        <v/>
      </c>
      <c r="G478" s="167" t="str">
        <f t="shared" si="28"/>
        <v/>
      </c>
    </row>
    <row r="479" spans="1:7" outlineLevel="1" x14ac:dyDescent="0.25">
      <c r="A479" s="232" t="s">
        <v>2071</v>
      </c>
      <c r="B479" s="125" t="s">
        <v>688</v>
      </c>
      <c r="C479" s="168"/>
      <c r="D479" s="171"/>
      <c r="F479" s="167" t="str">
        <f t="shared" si="27"/>
        <v/>
      </c>
      <c r="G479" s="167" t="str">
        <f t="shared" si="28"/>
        <v/>
      </c>
    </row>
    <row r="480" spans="1:7" outlineLevel="1" x14ac:dyDescent="0.25">
      <c r="A480" s="232" t="s">
        <v>2072</v>
      </c>
      <c r="B480" s="125" t="s">
        <v>690</v>
      </c>
      <c r="C480" s="168"/>
      <c r="D480" s="171"/>
      <c r="F480" s="167" t="str">
        <f t="shared" si="27"/>
        <v/>
      </c>
      <c r="G480" s="167" t="str">
        <f t="shared" si="28"/>
        <v/>
      </c>
    </row>
    <row r="481" spans="1:7" outlineLevel="1" x14ac:dyDescent="0.25">
      <c r="A481" s="232" t="s">
        <v>2073</v>
      </c>
      <c r="B481" s="125" t="s">
        <v>692</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749</v>
      </c>
      <c r="D485" s="119"/>
      <c r="E485" s="119"/>
      <c r="F485" s="119"/>
      <c r="G485" s="121"/>
    </row>
    <row r="486" spans="1:7" x14ac:dyDescent="0.25">
      <c r="A486" s="232" t="s">
        <v>2259</v>
      </c>
      <c r="B486" s="129" t="s">
        <v>750</v>
      </c>
      <c r="C486" s="142"/>
      <c r="G486" s="108"/>
    </row>
    <row r="487" spans="1:7" x14ac:dyDescent="0.25">
      <c r="A487" s="232" t="s">
        <v>2260</v>
      </c>
      <c r="B487" s="129" t="s">
        <v>751</v>
      </c>
      <c r="C487" s="142"/>
      <c r="G487" s="108"/>
    </row>
    <row r="488" spans="1:7" x14ac:dyDescent="0.25">
      <c r="A488" s="232" t="s">
        <v>2261</v>
      </c>
      <c r="B488" s="129" t="s">
        <v>752</v>
      </c>
      <c r="C488" s="142"/>
      <c r="G488" s="108"/>
    </row>
    <row r="489" spans="1:7" x14ac:dyDescent="0.25">
      <c r="A489" s="232" t="s">
        <v>2262</v>
      </c>
      <c r="B489" s="129" t="s">
        <v>753</v>
      </c>
      <c r="C489" s="142"/>
      <c r="G489" s="108"/>
    </row>
    <row r="490" spans="1:7" x14ac:dyDescent="0.25">
      <c r="A490" s="232" t="s">
        <v>2263</v>
      </c>
      <c r="B490" s="129" t="s">
        <v>754</v>
      </c>
      <c r="C490" s="142"/>
      <c r="G490" s="108"/>
    </row>
    <row r="491" spans="1:7" x14ac:dyDescent="0.25">
      <c r="A491" s="232" t="s">
        <v>2264</v>
      </c>
      <c r="B491" s="129" t="s">
        <v>755</v>
      </c>
      <c r="C491" s="142"/>
      <c r="G491" s="108"/>
    </row>
    <row r="492" spans="1:7" x14ac:dyDescent="0.25">
      <c r="A492" s="232" t="s">
        <v>2265</v>
      </c>
      <c r="B492" s="129" t="s">
        <v>756</v>
      </c>
      <c r="C492" s="142"/>
      <c r="G492" s="108"/>
    </row>
    <row r="493" spans="1:7" s="227" customFormat="1" x14ac:dyDescent="0.25">
      <c r="A493" s="294" t="s">
        <v>2266</v>
      </c>
      <c r="B493" s="197" t="s">
        <v>2409</v>
      </c>
      <c r="C493" s="229"/>
      <c r="D493" s="228"/>
      <c r="E493" s="228"/>
      <c r="F493" s="228"/>
      <c r="G493" s="228"/>
    </row>
    <row r="494" spans="1:7" s="227" customFormat="1" x14ac:dyDescent="0.25">
      <c r="A494" s="294" t="s">
        <v>2267</v>
      </c>
      <c r="B494" s="197" t="s">
        <v>2410</v>
      </c>
      <c r="C494" s="229"/>
      <c r="D494" s="228"/>
      <c r="E494" s="228"/>
      <c r="F494" s="228"/>
      <c r="G494" s="228"/>
    </row>
    <row r="495" spans="1:7" s="227" customFormat="1" x14ac:dyDescent="0.25">
      <c r="A495" s="294" t="s">
        <v>2268</v>
      </c>
      <c r="B495" s="197" t="s">
        <v>2411</v>
      </c>
      <c r="C495" s="229"/>
      <c r="D495" s="228"/>
      <c r="E495" s="228"/>
      <c r="F495" s="228"/>
      <c r="G495" s="228"/>
    </row>
    <row r="496" spans="1:7" x14ac:dyDescent="0.25">
      <c r="A496" s="294" t="s">
        <v>2412</v>
      </c>
      <c r="B496" s="197" t="s">
        <v>757</v>
      </c>
      <c r="C496" s="142"/>
      <c r="G496" s="108"/>
    </row>
    <row r="497" spans="1:7" x14ac:dyDescent="0.25">
      <c r="A497" s="294" t="s">
        <v>2413</v>
      </c>
      <c r="B497" s="197" t="s">
        <v>758</v>
      </c>
      <c r="C497" s="142"/>
      <c r="G497" s="108"/>
    </row>
    <row r="498" spans="1:7" x14ac:dyDescent="0.25">
      <c r="A498" s="294" t="s">
        <v>2414</v>
      </c>
      <c r="B498" s="197" t="s">
        <v>97</v>
      </c>
      <c r="C498" s="142"/>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460</v>
      </c>
      <c r="G513" s="119" t="s">
        <v>1914</v>
      </c>
    </row>
    <row r="514" spans="1:7" s="177" customFormat="1" x14ac:dyDescent="0.25">
      <c r="A514" s="294" t="s">
        <v>2077</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c r="C515" s="266"/>
      <c r="D515" s="276"/>
      <c r="E515" s="217"/>
      <c r="F515" s="221" t="str">
        <f t="shared" si="29"/>
        <v/>
      </c>
      <c r="G515" s="221" t="str">
        <f t="shared" si="30"/>
        <v/>
      </c>
    </row>
    <row r="516" spans="1:7" s="177" customFormat="1" x14ac:dyDescent="0.25">
      <c r="A516" s="294" t="s">
        <v>2079</v>
      </c>
      <c r="B516" s="216"/>
      <c r="C516" s="266"/>
      <c r="D516" s="276"/>
      <c r="E516" s="217"/>
      <c r="F516" s="221" t="str">
        <f t="shared" si="29"/>
        <v/>
      </c>
      <c r="G516" s="221" t="str">
        <f t="shared" si="30"/>
        <v/>
      </c>
    </row>
    <row r="517" spans="1:7" s="177" customFormat="1" x14ac:dyDescent="0.25">
      <c r="A517" s="294" t="s">
        <v>2080</v>
      </c>
      <c r="B517" s="216"/>
      <c r="C517" s="266"/>
      <c r="D517" s="276"/>
      <c r="E517" s="217"/>
      <c r="F517" s="221" t="str">
        <f t="shared" si="29"/>
        <v/>
      </c>
      <c r="G517" s="221" t="str">
        <f t="shared" si="30"/>
        <v/>
      </c>
    </row>
    <row r="518" spans="1:7" s="177" customFormat="1" x14ac:dyDescent="0.25">
      <c r="A518" s="294" t="s">
        <v>2081</v>
      </c>
      <c r="B518" s="216"/>
      <c r="C518" s="266"/>
      <c r="D518" s="276"/>
      <c r="E518" s="217"/>
      <c r="F518" s="221" t="str">
        <f t="shared" si="29"/>
        <v/>
      </c>
      <c r="G518" s="221" t="str">
        <f t="shared" si="30"/>
        <v/>
      </c>
    </row>
    <row r="519" spans="1:7" s="177" customFormat="1" x14ac:dyDescent="0.25">
      <c r="A519" s="294" t="s">
        <v>2082</v>
      </c>
      <c r="B519" s="216"/>
      <c r="C519" s="266"/>
      <c r="D519" s="276"/>
      <c r="E519" s="217"/>
      <c r="F519" s="221" t="str">
        <f t="shared" si="29"/>
        <v/>
      </c>
      <c r="G519" s="221" t="str">
        <f t="shared" si="30"/>
        <v/>
      </c>
    </row>
    <row r="520" spans="1:7" s="177" customFormat="1" x14ac:dyDescent="0.25">
      <c r="A520" s="294" t="s">
        <v>2083</v>
      </c>
      <c r="B520" s="216"/>
      <c r="C520" s="266"/>
      <c r="D520" s="276"/>
      <c r="E520" s="217"/>
      <c r="F520" s="221" t="str">
        <f t="shared" si="29"/>
        <v/>
      </c>
      <c r="G520" s="221" t="str">
        <f t="shared" si="30"/>
        <v/>
      </c>
    </row>
    <row r="521" spans="1:7" s="177" customFormat="1" x14ac:dyDescent="0.25">
      <c r="A521" s="294" t="s">
        <v>2084</v>
      </c>
      <c r="B521" s="216"/>
      <c r="C521" s="266"/>
      <c r="D521" s="276"/>
      <c r="E521" s="217"/>
      <c r="F521" s="221" t="str">
        <f t="shared" si="29"/>
        <v/>
      </c>
      <c r="G521" s="221" t="str">
        <f t="shared" si="30"/>
        <v/>
      </c>
    </row>
    <row r="522" spans="1:7" s="177" customFormat="1" x14ac:dyDescent="0.25">
      <c r="A522" s="294" t="s">
        <v>2085</v>
      </c>
      <c r="B522" s="216"/>
      <c r="C522" s="266"/>
      <c r="D522" s="276"/>
      <c r="E522" s="217"/>
      <c r="F522" s="221" t="str">
        <f t="shared" si="29"/>
        <v/>
      </c>
      <c r="G522" s="221" t="str">
        <f t="shared" si="30"/>
        <v/>
      </c>
    </row>
    <row r="523" spans="1:7" s="177" customFormat="1" x14ac:dyDescent="0.25">
      <c r="A523" s="294" t="s">
        <v>2086</v>
      </c>
      <c r="B523" s="234"/>
      <c r="C523" s="266"/>
      <c r="D523" s="276"/>
      <c r="E523" s="217"/>
      <c r="F523" s="221" t="str">
        <f t="shared" si="29"/>
        <v/>
      </c>
      <c r="G523" s="221" t="str">
        <f t="shared" si="30"/>
        <v/>
      </c>
    </row>
    <row r="524" spans="1:7" s="177" customFormat="1" x14ac:dyDescent="0.25">
      <c r="A524" s="294" t="s">
        <v>2122</v>
      </c>
      <c r="B524" s="216"/>
      <c r="C524" s="266"/>
      <c r="D524" s="276"/>
      <c r="E524" s="217"/>
      <c r="F524" s="221" t="str">
        <f t="shared" si="29"/>
        <v/>
      </c>
      <c r="G524" s="221" t="str">
        <f t="shared" si="30"/>
        <v/>
      </c>
    </row>
    <row r="525" spans="1:7" s="177" customFormat="1" x14ac:dyDescent="0.25">
      <c r="A525" s="294" t="s">
        <v>2284</v>
      </c>
      <c r="B525" s="216"/>
      <c r="C525" s="266"/>
      <c r="D525" s="276"/>
      <c r="E525" s="217"/>
      <c r="F525" s="221" t="str">
        <f t="shared" si="29"/>
        <v/>
      </c>
      <c r="G525" s="221" t="str">
        <f t="shared" si="30"/>
        <v/>
      </c>
    </row>
    <row r="526" spans="1:7" s="177" customFormat="1" x14ac:dyDescent="0.25">
      <c r="A526" s="294" t="s">
        <v>2285</v>
      </c>
      <c r="B526" s="216"/>
      <c r="C526" s="266"/>
      <c r="D526" s="276"/>
      <c r="E526" s="217"/>
      <c r="F526" s="221" t="str">
        <f t="shared" si="29"/>
        <v/>
      </c>
      <c r="G526" s="221" t="str">
        <f t="shared" si="30"/>
        <v/>
      </c>
    </row>
    <row r="527" spans="1:7" s="177" customFormat="1" x14ac:dyDescent="0.25">
      <c r="A527" s="294" t="s">
        <v>2286</v>
      </c>
      <c r="B527" s="216"/>
      <c r="C527" s="266"/>
      <c r="D527" s="276"/>
      <c r="E527" s="217"/>
      <c r="F527" s="221" t="str">
        <f t="shared" si="29"/>
        <v/>
      </c>
      <c r="G527" s="221" t="str">
        <f t="shared" si="30"/>
        <v/>
      </c>
    </row>
    <row r="528" spans="1:7" s="177" customFormat="1" x14ac:dyDescent="0.25">
      <c r="A528" s="294" t="s">
        <v>2287</v>
      </c>
      <c r="B528" s="216"/>
      <c r="C528" s="266"/>
      <c r="D528" s="276"/>
      <c r="E528" s="217"/>
      <c r="F528" s="221" t="str">
        <f t="shared" si="29"/>
        <v/>
      </c>
      <c r="G528" s="221" t="str">
        <f t="shared" si="30"/>
        <v/>
      </c>
    </row>
    <row r="529" spans="1:7" s="177" customFormat="1" x14ac:dyDescent="0.25">
      <c r="A529" s="294" t="s">
        <v>2288</v>
      </c>
      <c r="B529" s="216"/>
      <c r="C529" s="266"/>
      <c r="D529" s="276"/>
      <c r="E529" s="217"/>
      <c r="F529" s="221" t="str">
        <f t="shared" si="29"/>
        <v/>
      </c>
      <c r="G529" s="221" t="str">
        <f t="shared" si="30"/>
        <v/>
      </c>
    </row>
    <row r="530" spans="1:7" s="177" customFormat="1" x14ac:dyDescent="0.25">
      <c r="A530" s="294" t="s">
        <v>2289</v>
      </c>
      <c r="B530" s="216"/>
      <c r="C530" s="266"/>
      <c r="D530" s="276"/>
      <c r="E530" s="217"/>
      <c r="F530" s="221" t="str">
        <f t="shared" si="29"/>
        <v/>
      </c>
      <c r="G530" s="221" t="str">
        <f t="shared" si="30"/>
        <v/>
      </c>
    </row>
    <row r="531" spans="1:7" s="177" customFormat="1" x14ac:dyDescent="0.25">
      <c r="A531" s="294" t="s">
        <v>2290</v>
      </c>
      <c r="B531" s="216"/>
      <c r="C531" s="266"/>
      <c r="D531" s="276"/>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460</v>
      </c>
      <c r="G536" s="119" t="s">
        <v>1914</v>
      </c>
    </row>
    <row r="537" spans="1:7" s="222" customFormat="1" x14ac:dyDescent="0.25">
      <c r="A537" s="294" t="s">
        <v>2088</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c r="C538" s="266"/>
      <c r="D538" s="276"/>
      <c r="E538" s="235"/>
      <c r="F538" s="221" t="str">
        <f t="shared" si="31"/>
        <v/>
      </c>
      <c r="G538" s="221" t="str">
        <f t="shared" si="32"/>
        <v/>
      </c>
    </row>
    <row r="539" spans="1:7" s="222" customFormat="1" x14ac:dyDescent="0.25">
      <c r="A539" s="294" t="s">
        <v>2090</v>
      </c>
      <c r="B539" s="234"/>
      <c r="C539" s="266"/>
      <c r="D539" s="276"/>
      <c r="E539" s="235"/>
      <c r="F539" s="221" t="str">
        <f t="shared" si="31"/>
        <v/>
      </c>
      <c r="G539" s="221" t="str">
        <f t="shared" si="32"/>
        <v/>
      </c>
    </row>
    <row r="540" spans="1:7" s="222" customFormat="1" x14ac:dyDescent="0.25">
      <c r="A540" s="294" t="s">
        <v>2091</v>
      </c>
      <c r="B540" s="234"/>
      <c r="C540" s="266"/>
      <c r="D540" s="276"/>
      <c r="E540" s="235"/>
      <c r="F540" s="221" t="str">
        <f t="shared" si="31"/>
        <v/>
      </c>
      <c r="G540" s="221" t="str">
        <f t="shared" si="32"/>
        <v/>
      </c>
    </row>
    <row r="541" spans="1:7" s="222" customFormat="1" x14ac:dyDescent="0.25">
      <c r="A541" s="294" t="s">
        <v>2092</v>
      </c>
      <c r="B541" s="234"/>
      <c r="C541" s="266"/>
      <c r="D541" s="276"/>
      <c r="E541" s="235"/>
      <c r="F541" s="221" t="str">
        <f t="shared" si="31"/>
        <v/>
      </c>
      <c r="G541" s="221" t="str">
        <f t="shared" si="32"/>
        <v/>
      </c>
    </row>
    <row r="542" spans="1:7" s="222" customFormat="1" x14ac:dyDescent="0.25">
      <c r="A542" s="294" t="s">
        <v>2295</v>
      </c>
      <c r="B542" s="234"/>
      <c r="C542" s="266"/>
      <c r="D542" s="276"/>
      <c r="E542" s="235"/>
      <c r="F542" s="221" t="str">
        <f t="shared" si="31"/>
        <v/>
      </c>
      <c r="G542" s="221" t="str">
        <f t="shared" si="32"/>
        <v/>
      </c>
    </row>
    <row r="543" spans="1:7" s="222" customFormat="1" x14ac:dyDescent="0.25">
      <c r="A543" s="294" t="s">
        <v>2296</v>
      </c>
      <c r="B543" s="295"/>
      <c r="C543" s="266"/>
      <c r="D543" s="276"/>
      <c r="E543" s="235"/>
      <c r="F543" s="221" t="str">
        <f t="shared" si="31"/>
        <v/>
      </c>
      <c r="G543" s="221" t="str">
        <f t="shared" si="32"/>
        <v/>
      </c>
    </row>
    <row r="544" spans="1:7" s="222" customFormat="1" x14ac:dyDescent="0.25">
      <c r="A544" s="294" t="s">
        <v>2297</v>
      </c>
      <c r="B544" s="234"/>
      <c r="C544" s="266"/>
      <c r="D544" s="276"/>
      <c r="E544" s="235"/>
      <c r="F544" s="221" t="str">
        <f t="shared" si="31"/>
        <v/>
      </c>
      <c r="G544" s="221" t="str">
        <f t="shared" si="32"/>
        <v/>
      </c>
    </row>
    <row r="545" spans="1:7" s="222" customFormat="1" x14ac:dyDescent="0.25">
      <c r="A545" s="294" t="s">
        <v>2298</v>
      </c>
      <c r="B545" s="234"/>
      <c r="C545" s="266"/>
      <c r="D545" s="276"/>
      <c r="E545" s="235"/>
      <c r="F545" s="221" t="str">
        <f t="shared" si="31"/>
        <v/>
      </c>
      <c r="G545" s="221" t="str">
        <f t="shared" si="32"/>
        <v/>
      </c>
    </row>
    <row r="546" spans="1:7" s="222" customFormat="1" x14ac:dyDescent="0.25">
      <c r="A546" s="294" t="s">
        <v>2299</v>
      </c>
      <c r="B546" s="234"/>
      <c r="C546" s="266"/>
      <c r="D546" s="276"/>
      <c r="E546" s="235"/>
      <c r="F546" s="221" t="str">
        <f t="shared" si="31"/>
        <v/>
      </c>
      <c r="G546" s="221" t="str">
        <f t="shared" si="32"/>
        <v/>
      </c>
    </row>
    <row r="547" spans="1:7" s="222" customFormat="1" x14ac:dyDescent="0.25">
      <c r="A547" s="294" t="s">
        <v>2300</v>
      </c>
      <c r="B547" s="234"/>
      <c r="C547" s="266"/>
      <c r="D547" s="276"/>
      <c r="E547" s="235"/>
      <c r="F547" s="221" t="str">
        <f t="shared" si="31"/>
        <v/>
      </c>
      <c r="G547" s="221" t="str">
        <f t="shared" si="32"/>
        <v/>
      </c>
    </row>
    <row r="548" spans="1:7" s="222" customFormat="1" x14ac:dyDescent="0.25">
      <c r="A548" s="294" t="s">
        <v>2301</v>
      </c>
      <c r="B548" s="234"/>
      <c r="C548" s="266"/>
      <c r="D548" s="276"/>
      <c r="E548" s="235"/>
      <c r="F548" s="221" t="str">
        <f t="shared" si="31"/>
        <v/>
      </c>
      <c r="G548" s="221" t="str">
        <f t="shared" si="32"/>
        <v/>
      </c>
    </row>
    <row r="549" spans="1:7" s="222" customFormat="1" x14ac:dyDescent="0.25">
      <c r="A549" s="294" t="s">
        <v>2302</v>
      </c>
      <c r="B549" s="234"/>
      <c r="C549" s="266"/>
      <c r="D549" s="276"/>
      <c r="E549" s="235"/>
      <c r="F549" s="221" t="str">
        <f t="shared" si="31"/>
        <v/>
      </c>
      <c r="G549" s="221" t="str">
        <f t="shared" si="32"/>
        <v/>
      </c>
    </row>
    <row r="550" spans="1:7" s="222" customFormat="1" x14ac:dyDescent="0.25">
      <c r="A550" s="294" t="s">
        <v>2303</v>
      </c>
      <c r="B550" s="234"/>
      <c r="C550" s="266"/>
      <c r="D550" s="276"/>
      <c r="E550" s="235"/>
      <c r="F550" s="221" t="str">
        <f t="shared" si="31"/>
        <v/>
      </c>
      <c r="G550" s="221" t="str">
        <f t="shared" si="32"/>
        <v/>
      </c>
    </row>
    <row r="551" spans="1:7" s="222" customFormat="1" x14ac:dyDescent="0.25">
      <c r="A551" s="294" t="s">
        <v>2304</v>
      </c>
      <c r="B551" s="234"/>
      <c r="C551" s="266"/>
      <c r="D551" s="276"/>
      <c r="E551" s="235"/>
      <c r="F551" s="221" t="str">
        <f t="shared" si="31"/>
        <v/>
      </c>
      <c r="G551" s="221" t="str">
        <f t="shared" si="32"/>
        <v/>
      </c>
    </row>
    <row r="552" spans="1:7" s="222" customFormat="1" x14ac:dyDescent="0.25">
      <c r="A552" s="294" t="s">
        <v>2305</v>
      </c>
      <c r="B552" s="234"/>
      <c r="C552" s="266"/>
      <c r="D552" s="276"/>
      <c r="E552" s="235"/>
      <c r="F552" s="221" t="str">
        <f t="shared" si="31"/>
        <v/>
      </c>
      <c r="G552" s="221" t="str">
        <f t="shared" si="32"/>
        <v/>
      </c>
    </row>
    <row r="553" spans="1:7" s="222" customFormat="1" x14ac:dyDescent="0.25">
      <c r="A553" s="294" t="s">
        <v>2306</v>
      </c>
      <c r="B553" s="234"/>
      <c r="C553" s="266"/>
      <c r="D553" s="276"/>
      <c r="E553" s="235"/>
      <c r="F553" s="221" t="str">
        <f t="shared" si="31"/>
        <v/>
      </c>
      <c r="G553" s="221" t="str">
        <f t="shared" si="32"/>
        <v/>
      </c>
    </row>
    <row r="554" spans="1:7" s="222" customFormat="1" x14ac:dyDescent="0.25">
      <c r="A554" s="294" t="s">
        <v>2307</v>
      </c>
      <c r="B554" s="234"/>
      <c r="C554" s="266"/>
      <c r="D554" s="276"/>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460</v>
      </c>
      <c r="G559" s="119" t="s">
        <v>1914</v>
      </c>
    </row>
    <row r="560" spans="1:7" s="177" customFormat="1" x14ac:dyDescent="0.25">
      <c r="A560" s="294" t="s">
        <v>2313</v>
      </c>
      <c r="B560" s="216" t="s">
        <v>1574</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c r="D561" s="276"/>
      <c r="E561" s="217"/>
      <c r="F561" s="221" t="str">
        <f t="shared" si="33"/>
        <v/>
      </c>
      <c r="G561" s="221" t="str">
        <f t="shared" si="34"/>
        <v/>
      </c>
    </row>
    <row r="562" spans="1:7" s="177" customFormat="1" x14ac:dyDescent="0.25">
      <c r="A562" s="294" t="s">
        <v>2315</v>
      </c>
      <c r="B562" s="216" t="s">
        <v>1576</v>
      </c>
      <c r="C562" s="266"/>
      <c r="D562" s="276"/>
      <c r="E562" s="217"/>
      <c r="F562" s="221" t="str">
        <f t="shared" si="33"/>
        <v/>
      </c>
      <c r="G562" s="221" t="str">
        <f t="shared" si="34"/>
        <v/>
      </c>
    </row>
    <row r="563" spans="1:7" s="177" customFormat="1" x14ac:dyDescent="0.25">
      <c r="A563" s="294" t="s">
        <v>2316</v>
      </c>
      <c r="B563" s="216" t="s">
        <v>1577</v>
      </c>
      <c r="C563" s="266"/>
      <c r="D563" s="276"/>
      <c r="E563" s="217"/>
      <c r="F563" s="221" t="str">
        <f t="shared" si="33"/>
        <v/>
      </c>
      <c r="G563" s="221" t="str">
        <f t="shared" si="34"/>
        <v/>
      </c>
    </row>
    <row r="564" spans="1:7" s="177" customFormat="1" x14ac:dyDescent="0.25">
      <c r="A564" s="294" t="s">
        <v>2317</v>
      </c>
      <c r="B564" s="216" t="s">
        <v>1578</v>
      </c>
      <c r="C564" s="266"/>
      <c r="D564" s="276"/>
      <c r="E564" s="217"/>
      <c r="F564" s="221" t="str">
        <f t="shared" si="33"/>
        <v/>
      </c>
      <c r="G564" s="221" t="str">
        <f t="shared" si="34"/>
        <v/>
      </c>
    </row>
    <row r="565" spans="1:7" s="177" customFormat="1" x14ac:dyDescent="0.25">
      <c r="A565" s="294" t="s">
        <v>2318</v>
      </c>
      <c r="B565" s="216" t="s">
        <v>1579</v>
      </c>
      <c r="C565" s="266"/>
      <c r="D565" s="276"/>
      <c r="E565" s="217"/>
      <c r="F565" s="221" t="str">
        <f t="shared" si="33"/>
        <v/>
      </c>
      <c r="G565" s="221" t="str">
        <f t="shared" si="34"/>
        <v/>
      </c>
    </row>
    <row r="566" spans="1:7" s="177" customFormat="1" x14ac:dyDescent="0.25">
      <c r="A566" s="294" t="s">
        <v>2319</v>
      </c>
      <c r="B566" s="216" t="s">
        <v>1580</v>
      </c>
      <c r="C566" s="266"/>
      <c r="D566" s="276"/>
      <c r="E566" s="217"/>
      <c r="F566" s="221" t="str">
        <f t="shared" si="33"/>
        <v/>
      </c>
      <c r="G566" s="221" t="str">
        <f t="shared" si="34"/>
        <v/>
      </c>
    </row>
    <row r="567" spans="1:7" s="177" customFormat="1" x14ac:dyDescent="0.25">
      <c r="A567" s="294" t="s">
        <v>2320</v>
      </c>
      <c r="B567" s="216" t="s">
        <v>1581</v>
      </c>
      <c r="C567" s="266"/>
      <c r="D567" s="276"/>
      <c r="E567" s="217"/>
      <c r="F567" s="221" t="str">
        <f t="shared" si="33"/>
        <v/>
      </c>
      <c r="G567" s="221" t="str">
        <f t="shared" si="34"/>
        <v/>
      </c>
    </row>
    <row r="568" spans="1:7" s="177" customFormat="1" x14ac:dyDescent="0.25">
      <c r="A568" s="294" t="s">
        <v>2321</v>
      </c>
      <c r="B568" s="216" t="s">
        <v>1582</v>
      </c>
      <c r="C568" s="266"/>
      <c r="D568" s="276"/>
      <c r="E568" s="217"/>
      <c r="F568" s="221" t="str">
        <f t="shared" si="33"/>
        <v/>
      </c>
      <c r="G568" s="221" t="str">
        <f t="shared" si="34"/>
        <v/>
      </c>
    </row>
    <row r="569" spans="1:7" s="177" customFormat="1" x14ac:dyDescent="0.25">
      <c r="A569" s="294" t="s">
        <v>2322</v>
      </c>
      <c r="B569" s="232" t="s">
        <v>1999</v>
      </c>
      <c r="C569" s="266"/>
      <c r="D569" s="276"/>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459</v>
      </c>
      <c r="G572" s="119" t="s">
        <v>1914</v>
      </c>
    </row>
    <row r="573" spans="1:7" x14ac:dyDescent="0.25">
      <c r="A573" s="294" t="s">
        <v>2325</v>
      </c>
      <c r="B573" s="234" t="s">
        <v>2421</v>
      </c>
      <c r="C573" s="266"/>
      <c r="D573" s="276"/>
      <c r="E573" s="235"/>
      <c r="F573" s="221" t="str">
        <f>IF($C$577=0,"",IF(C573="[for completion]","",IF(C573="","",C573/$C$577)))</f>
        <v/>
      </c>
      <c r="G573" s="221" t="str">
        <f>IF($D$577=0,"",IF(D573="[for completion]","",IF(D573="","",D573/$D$577)))</f>
        <v/>
      </c>
    </row>
    <row r="574" spans="1:7" x14ac:dyDescent="0.25">
      <c r="A574" s="294" t="s">
        <v>2326</v>
      </c>
      <c r="B574" s="230" t="s">
        <v>2423</v>
      </c>
      <c r="C574" s="266"/>
      <c r="D574" s="276"/>
      <c r="E574" s="235"/>
      <c r="F574" s="221" t="str">
        <f>IF($C$577=0,"",IF(C574="[for completion]","",IF(C574="","",C574/$C$577)))</f>
        <v/>
      </c>
      <c r="G574" s="221" t="str">
        <f>IF($D$577=0,"",IF(D574="[for completion]","",IF(D574="","",D574/$D$577)))</f>
        <v/>
      </c>
    </row>
    <row r="575" spans="1:7" x14ac:dyDescent="0.25">
      <c r="A575" s="294" t="s">
        <v>2327</v>
      </c>
      <c r="B575" s="234" t="s">
        <v>1584</v>
      </c>
      <c r="C575" s="266"/>
      <c r="D575" s="276"/>
      <c r="E575" s="235"/>
      <c r="F575" s="221" t="str">
        <f>IF($C$577=0,"",IF(C575="[for completion]","",IF(C575="","",C575/$C$577)))</f>
        <v/>
      </c>
      <c r="G575" s="221" t="str">
        <f>IF($D$577=0,"",IF(D575="[for completion]","",IF(D575="","",D575/$D$577)))</f>
        <v/>
      </c>
    </row>
    <row r="576" spans="1:7" x14ac:dyDescent="0.25">
      <c r="A576" s="294" t="s">
        <v>2328</v>
      </c>
      <c r="B576" s="232" t="s">
        <v>1999</v>
      </c>
      <c r="C576" s="266"/>
      <c r="D576" s="276"/>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2515</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1519</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2515</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1975</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1523</v>
      </c>
    </row>
    <row r="6" spans="1:13" ht="45" x14ac:dyDescent="0.25">
      <c r="A6" s="1" t="s">
        <v>1151</v>
      </c>
      <c r="B6" s="39" t="s">
        <v>1152</v>
      </c>
      <c r="C6" s="25" t="s">
        <v>2670</v>
      </c>
    </row>
    <row r="7" spans="1:13" x14ac:dyDescent="0.25">
      <c r="A7" s="1" t="s">
        <v>1153</v>
      </c>
      <c r="B7" s="39" t="s">
        <v>1154</v>
      </c>
      <c r="C7" s="25" t="s">
        <v>2672</v>
      </c>
    </row>
    <row r="8" spans="1:13" x14ac:dyDescent="0.25">
      <c r="A8" s="1" t="s">
        <v>1155</v>
      </c>
      <c r="B8" s="39" t="s">
        <v>1156</v>
      </c>
      <c r="C8" s="25" t="s">
        <v>2671</v>
      </c>
    </row>
    <row r="9" spans="1:13" x14ac:dyDescent="0.25">
      <c r="A9" s="1" t="s">
        <v>1157</v>
      </c>
      <c r="B9" s="39" t="s">
        <v>1158</v>
      </c>
      <c r="C9" s="25" t="s">
        <v>2660</v>
      </c>
    </row>
    <row r="10" spans="1:13" ht="44.25" customHeight="1" x14ac:dyDescent="0.25">
      <c r="A10" s="1" t="s">
        <v>1159</v>
      </c>
      <c r="B10" s="39" t="s">
        <v>2665</v>
      </c>
      <c r="C10" s="25" t="s">
        <v>2666</v>
      </c>
    </row>
    <row r="11" spans="1:13" ht="54.75" customHeight="1" x14ac:dyDescent="0.25">
      <c r="A11" s="1" t="s">
        <v>1160</v>
      </c>
      <c r="B11" s="39" t="s">
        <v>2667</v>
      </c>
      <c r="C11" s="25" t="s">
        <v>2668</v>
      </c>
    </row>
    <row r="12" spans="1:13" ht="45" x14ac:dyDescent="0.25">
      <c r="A12" s="1" t="s">
        <v>1161</v>
      </c>
      <c r="B12" s="39" t="s">
        <v>1162</v>
      </c>
      <c r="C12" s="25" t="s">
        <v>2663</v>
      </c>
    </row>
    <row r="13" spans="1:13" x14ac:dyDescent="0.25">
      <c r="A13" s="1" t="s">
        <v>1163</v>
      </c>
      <c r="B13" s="39" t="s">
        <v>1164</v>
      </c>
      <c r="C13" s="25" t="s">
        <v>2662</v>
      </c>
    </row>
    <row r="14" spans="1:13" ht="30" x14ac:dyDescent="0.25">
      <c r="A14" s="1" t="s">
        <v>1165</v>
      </c>
      <c r="B14" s="39" t="s">
        <v>1166</v>
      </c>
      <c r="C14" s="25" t="s">
        <v>2661</v>
      </c>
    </row>
    <row r="15" spans="1:13" x14ac:dyDescent="0.25">
      <c r="A15" s="1" t="s">
        <v>1167</v>
      </c>
      <c r="B15" s="39" t="s">
        <v>1168</v>
      </c>
      <c r="C15" s="25" t="s">
        <v>2664</v>
      </c>
    </row>
    <row r="16" spans="1:13" ht="30" x14ac:dyDescent="0.25">
      <c r="A16" s="1" t="s">
        <v>1169</v>
      </c>
      <c r="B16" s="43" t="s">
        <v>1170</v>
      </c>
      <c r="C16" s="25" t="s">
        <v>2658</v>
      </c>
    </row>
    <row r="17" spans="1:13" ht="30" customHeight="1" x14ac:dyDescent="0.25">
      <c r="A17" s="1" t="s">
        <v>1171</v>
      </c>
      <c r="B17" s="43" t="s">
        <v>1172</v>
      </c>
      <c r="C17" s="25" t="s">
        <v>2659</v>
      </c>
    </row>
    <row r="18" spans="1:13" x14ac:dyDescent="0.25">
      <c r="A18" s="1" t="s">
        <v>1173</v>
      </c>
      <c r="B18" s="43" t="s">
        <v>1174</v>
      </c>
      <c r="C18" s="25" t="s">
        <v>2669</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1182</v>
      </c>
      <c r="B29" s="39" t="s">
        <v>2487</v>
      </c>
      <c r="C29" s="239"/>
      <c r="D29" s="2"/>
      <c r="E29" s="2"/>
      <c r="F29" s="2"/>
      <c r="G29" s="2"/>
      <c r="H29" s="2"/>
      <c r="I29" s="2"/>
      <c r="J29" s="2"/>
      <c r="K29" s="2"/>
      <c r="L29" s="2"/>
      <c r="M29" s="2"/>
    </row>
    <row r="30" spans="1:13" s="222" customFormat="1" outlineLevel="1" x14ac:dyDescent="0.25">
      <c r="A30" s="66" t="s">
        <v>1185</v>
      </c>
      <c r="B30" s="39" t="s">
        <v>2488</v>
      </c>
      <c r="C30" s="239"/>
      <c r="D30" s="2"/>
      <c r="E30" s="2"/>
      <c r="F30" s="2"/>
      <c r="G30" s="2"/>
      <c r="H30" s="2"/>
      <c r="I30" s="2"/>
      <c r="J30" s="2"/>
      <c r="K30" s="2"/>
      <c r="L30" s="2"/>
      <c r="M30" s="2"/>
    </row>
    <row r="31" spans="1:13" s="222" customFormat="1" outlineLevel="1" x14ac:dyDescent="0.25">
      <c r="A31" s="66" t="s">
        <v>1188</v>
      </c>
      <c r="B31" s="39" t="s">
        <v>2486</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1181</v>
      </c>
    </row>
    <row r="45" spans="1:13" x14ac:dyDescent="0.25">
      <c r="A45" s="1" t="s">
        <v>1193</v>
      </c>
      <c r="B45" s="43" t="s">
        <v>1183</v>
      </c>
      <c r="C45" s="25" t="s">
        <v>1184</v>
      </c>
    </row>
    <row r="46" spans="1:13" x14ac:dyDescent="0.25">
      <c r="A46" s="178" t="s">
        <v>2492</v>
      </c>
      <c r="B46" s="43" t="s">
        <v>1186</v>
      </c>
      <c r="C46" s="25" t="s">
        <v>1187</v>
      </c>
    </row>
    <row r="47" spans="1:13" x14ac:dyDescent="0.25">
      <c r="A47" s="178" t="s">
        <v>2493</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2491</v>
      </c>
      <c r="C51" s="82" t="s">
        <v>1523</v>
      </c>
    </row>
    <row r="52" spans="1:3" x14ac:dyDescent="0.25">
      <c r="A52" s="1" t="s">
        <v>2494</v>
      </c>
      <c r="B52" s="39" t="s">
        <v>1194</v>
      </c>
      <c r="C52" s="25"/>
    </row>
    <row r="53" spans="1:3" x14ac:dyDescent="0.25">
      <c r="A53" s="1" t="s">
        <v>2495</v>
      </c>
      <c r="B53" s="42"/>
    </row>
    <row r="54" spans="1:3" x14ac:dyDescent="0.25">
      <c r="A54" s="178" t="s">
        <v>2496</v>
      </c>
      <c r="B54" s="42"/>
    </row>
    <row r="55" spans="1:3" x14ac:dyDescent="0.25">
      <c r="A55" s="178" t="s">
        <v>2497</v>
      </c>
      <c r="B55" s="42"/>
    </row>
    <row r="56" spans="1:3" x14ac:dyDescent="0.25">
      <c r="A56" s="178" t="s">
        <v>2498</v>
      </c>
      <c r="B56" s="42"/>
    </row>
    <row r="57" spans="1:3" x14ac:dyDescent="0.25">
      <c r="A57" s="178" t="s">
        <v>2499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2540</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2541</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1479</v>
      </c>
      <c r="B1" s="330"/>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1477</v>
      </c>
      <c r="H7" s="23"/>
      <c r="I7" s="100" t="s">
        <v>1189</v>
      </c>
      <c r="J7" s="25" t="s">
        <v>1190</v>
      </c>
      <c r="L7" s="23"/>
      <c r="M7" s="23"/>
    </row>
    <row r="8" spans="1:13" x14ac:dyDescent="0.25">
      <c r="B8" s="33" t="s">
        <v>1395</v>
      </c>
      <c r="H8" s="23"/>
      <c r="I8" s="100" t="s">
        <v>1469</v>
      </c>
      <c r="J8" s="25" t="s">
        <v>1470</v>
      </c>
      <c r="L8" s="23"/>
      <c r="M8" s="23"/>
    </row>
    <row r="9" spans="1:13" ht="15.75" thickBot="1" x14ac:dyDescent="0.3">
      <c r="B9" s="34" t="s">
        <v>1417</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1394</v>
      </c>
      <c r="C13" s="44" t="s">
        <v>1463</v>
      </c>
      <c r="D13" s="44" t="s">
        <v>1472</v>
      </c>
      <c r="E13" s="46"/>
      <c r="F13" s="47"/>
      <c r="G13" s="47"/>
      <c r="H13" s="23"/>
      <c r="L13" s="23"/>
      <c r="M13" s="23"/>
    </row>
    <row r="14" spans="1:13" x14ac:dyDescent="0.25">
      <c r="A14" s="25" t="s">
        <v>1383</v>
      </c>
      <c r="B14" s="42" t="s">
        <v>1373</v>
      </c>
      <c r="C14" s="319" t="s">
        <v>2673</v>
      </c>
      <c r="D14" s="319"/>
      <c r="E14" s="31"/>
      <c r="F14" s="31"/>
      <c r="G14" s="31"/>
      <c r="H14" s="23"/>
      <c r="L14" s="23"/>
      <c r="M14" s="23"/>
    </row>
    <row r="15" spans="1:13" x14ac:dyDescent="0.25">
      <c r="A15" s="25" t="s">
        <v>1384</v>
      </c>
      <c r="B15" s="42" t="s">
        <v>2674</v>
      </c>
      <c r="C15" s="25" t="s">
        <v>2544</v>
      </c>
      <c r="D15" s="25" t="s">
        <v>2675</v>
      </c>
      <c r="E15" s="31"/>
      <c r="F15" s="31"/>
      <c r="G15" s="31"/>
      <c r="H15" s="23"/>
      <c r="L15" s="23"/>
      <c r="M15" s="23"/>
    </row>
    <row r="16" spans="1:13" x14ac:dyDescent="0.25">
      <c r="A16" s="25" t="s">
        <v>1385</v>
      </c>
      <c r="B16" s="42" t="s">
        <v>1374</v>
      </c>
      <c r="C16" s="25" t="s">
        <v>2673</v>
      </c>
      <c r="E16" s="31"/>
      <c r="F16" s="31"/>
      <c r="G16" s="31"/>
      <c r="H16" s="23"/>
      <c r="L16" s="23"/>
      <c r="M16" s="23"/>
    </row>
    <row r="17" spans="1:13" x14ac:dyDescent="0.25">
      <c r="A17" s="25" t="s">
        <v>1386</v>
      </c>
      <c r="B17" s="225" t="s">
        <v>1375</v>
      </c>
      <c r="C17" s="25" t="s">
        <v>2673</v>
      </c>
      <c r="E17" s="31"/>
      <c r="F17" s="31"/>
      <c r="G17" s="31"/>
      <c r="H17" s="23"/>
      <c r="L17" s="23"/>
      <c r="M17" s="23"/>
    </row>
    <row r="18" spans="1:13" x14ac:dyDescent="0.25">
      <c r="A18" s="25" t="s">
        <v>1387</v>
      </c>
      <c r="B18" s="42" t="s">
        <v>2676</v>
      </c>
      <c r="C18" s="25" t="s">
        <v>2544</v>
      </c>
      <c r="D18" s="25" t="s">
        <v>2675</v>
      </c>
      <c r="E18" s="31"/>
      <c r="F18" s="31"/>
      <c r="G18" s="31"/>
      <c r="H18" s="23"/>
      <c r="L18" s="23"/>
      <c r="M18" s="23"/>
    </row>
    <row r="19" spans="1:13" x14ac:dyDescent="0.25">
      <c r="A19" s="25" t="s">
        <v>1388</v>
      </c>
      <c r="B19" s="42" t="s">
        <v>1376</v>
      </c>
      <c r="C19" s="25" t="s">
        <v>2673</v>
      </c>
      <c r="E19" s="31"/>
      <c r="F19" s="31"/>
      <c r="G19" s="31"/>
      <c r="H19" s="23"/>
      <c r="L19" s="23"/>
      <c r="M19" s="23"/>
    </row>
    <row r="20" spans="1:13" x14ac:dyDescent="0.25">
      <c r="A20" s="25" t="s">
        <v>1389</v>
      </c>
      <c r="B20" s="42" t="s">
        <v>1377</v>
      </c>
      <c r="C20" s="25" t="s">
        <v>2544</v>
      </c>
      <c r="D20" s="25" t="s">
        <v>2675</v>
      </c>
      <c r="E20" s="31"/>
      <c r="F20" s="31"/>
      <c r="G20" s="31"/>
      <c r="H20" s="23"/>
      <c r="L20" s="23"/>
      <c r="M20" s="23"/>
    </row>
    <row r="21" spans="1:13" x14ac:dyDescent="0.25">
      <c r="A21" s="25" t="s">
        <v>1390</v>
      </c>
      <c r="B21" s="42" t="s">
        <v>1378</v>
      </c>
      <c r="C21" s="25" t="s">
        <v>2544</v>
      </c>
      <c r="D21" s="25" t="s">
        <v>2675</v>
      </c>
      <c r="E21" s="31"/>
      <c r="F21" s="31"/>
      <c r="G21" s="31"/>
      <c r="H21" s="23"/>
      <c r="L21" s="23"/>
      <c r="M21" s="23"/>
    </row>
    <row r="22" spans="1:13" x14ac:dyDescent="0.25">
      <c r="A22" s="25" t="s">
        <v>1391</v>
      </c>
      <c r="B22" s="42" t="s">
        <v>1379</v>
      </c>
      <c r="C22" s="25" t="s">
        <v>2673</v>
      </c>
      <c r="E22" s="31"/>
      <c r="F22" s="31"/>
      <c r="G22" s="31"/>
      <c r="H22" s="23"/>
      <c r="L22" s="23"/>
      <c r="M22" s="23"/>
    </row>
    <row r="23" spans="1:13" ht="30" x14ac:dyDescent="0.25">
      <c r="A23" s="25" t="s">
        <v>1392</v>
      </c>
      <c r="B23" s="42" t="s">
        <v>1459</v>
      </c>
      <c r="C23" s="25" t="s">
        <v>2568</v>
      </c>
      <c r="E23" s="31"/>
      <c r="F23" s="31"/>
      <c r="G23" s="31"/>
      <c r="H23" s="23"/>
      <c r="L23" s="23"/>
      <c r="M23" s="23"/>
    </row>
    <row r="24" spans="1:13" x14ac:dyDescent="0.25">
      <c r="A24" s="25" t="s">
        <v>1461</v>
      </c>
      <c r="B24" s="42" t="s">
        <v>1460</v>
      </c>
      <c r="C24" s="25" t="s">
        <v>2580</v>
      </c>
      <c r="E24" s="31"/>
      <c r="F24" s="31"/>
      <c r="G24" s="31"/>
      <c r="H24" s="23"/>
      <c r="L24" s="23"/>
      <c r="M24" s="23"/>
    </row>
    <row r="25" spans="1:13" outlineLevel="1" x14ac:dyDescent="0.25">
      <c r="A25" s="25" t="s">
        <v>1393</v>
      </c>
      <c r="B25" s="40" t="s">
        <v>2585</v>
      </c>
      <c r="C25" s="25" t="s">
        <v>2544</v>
      </c>
      <c r="D25" s="25" t="s">
        <v>2675</v>
      </c>
      <c r="E25" s="31"/>
      <c r="F25" s="31"/>
      <c r="G25" s="31"/>
      <c r="H25" s="23"/>
      <c r="L25" s="23"/>
      <c r="M25" s="23"/>
    </row>
    <row r="26" spans="1:13" outlineLevel="1" x14ac:dyDescent="0.25">
      <c r="A26" s="25" t="s">
        <v>1396</v>
      </c>
      <c r="B26" s="40" t="s">
        <v>2564</v>
      </c>
      <c r="C26" s="25" t="s">
        <v>2544</v>
      </c>
      <c r="D26" s="25" t="s">
        <v>2675</v>
      </c>
      <c r="E26" s="31"/>
      <c r="F26" s="31"/>
      <c r="G26" s="31"/>
      <c r="H26" s="23"/>
      <c r="L26" s="23"/>
      <c r="M26" s="23"/>
    </row>
    <row r="27" spans="1:13" outlineLevel="1" x14ac:dyDescent="0.25">
      <c r="A27" s="25" t="s">
        <v>1397</v>
      </c>
      <c r="B27" s="40" t="s">
        <v>2552</v>
      </c>
      <c r="C27" s="25" t="s">
        <v>2544</v>
      </c>
      <c r="D27" s="25" t="s">
        <v>2675</v>
      </c>
      <c r="E27" s="31"/>
      <c r="F27" s="31"/>
      <c r="G27" s="31"/>
      <c r="H27" s="23"/>
      <c r="L27" s="23"/>
      <c r="M27" s="23"/>
    </row>
    <row r="28" spans="1:13" outlineLevel="1" x14ac:dyDescent="0.25">
      <c r="A28" s="25" t="s">
        <v>1398</v>
      </c>
      <c r="B28" s="40" t="s">
        <v>2586</v>
      </c>
      <c r="C28" s="25" t="s">
        <v>2587</v>
      </c>
      <c r="E28" s="31"/>
      <c r="F28" s="31"/>
      <c r="G28" s="31"/>
      <c r="H28" s="23"/>
      <c r="L28" s="23"/>
      <c r="M28" s="23"/>
    </row>
    <row r="29" spans="1:13" outlineLevel="1" x14ac:dyDescent="0.25">
      <c r="A29" s="25" t="s">
        <v>1399</v>
      </c>
      <c r="B29" s="40" t="s">
        <v>2560</v>
      </c>
      <c r="C29" s="25" t="s">
        <v>2544</v>
      </c>
      <c r="D29" s="25" t="s">
        <v>2675</v>
      </c>
      <c r="E29" s="31"/>
      <c r="F29" s="31"/>
      <c r="G29" s="31"/>
      <c r="H29" s="23"/>
      <c r="L29" s="23"/>
      <c r="M29" s="23"/>
    </row>
    <row r="30" spans="1:13" outlineLevel="1" x14ac:dyDescent="0.25">
      <c r="A30" s="25" t="s">
        <v>1400</v>
      </c>
      <c r="B30" s="40" t="s">
        <v>2558</v>
      </c>
      <c r="C30" s="25" t="s">
        <v>2544</v>
      </c>
      <c r="D30" s="25" t="s">
        <v>2675</v>
      </c>
      <c r="E30" s="31"/>
      <c r="F30" s="31"/>
      <c r="G30" s="31"/>
      <c r="H30" s="23"/>
      <c r="L30" s="23"/>
      <c r="M30" s="23"/>
    </row>
    <row r="31" spans="1:13" outlineLevel="1" x14ac:dyDescent="0.25">
      <c r="A31" s="25" t="s">
        <v>1401</v>
      </c>
      <c r="B31" s="40" t="s">
        <v>2554</v>
      </c>
      <c r="C31" s="25" t="s">
        <v>2544</v>
      </c>
      <c r="D31" s="25" t="s">
        <v>2675</v>
      </c>
      <c r="E31" s="31"/>
      <c r="F31" s="31"/>
      <c r="G31" s="31"/>
      <c r="H31" s="23"/>
      <c r="L31" s="23"/>
      <c r="M31" s="23"/>
    </row>
    <row r="32" spans="1:13" outlineLevel="1" x14ac:dyDescent="0.25">
      <c r="A32" s="25" t="s">
        <v>1402</v>
      </c>
      <c r="B32" s="40" t="s">
        <v>2553</v>
      </c>
      <c r="C32" s="25" t="s">
        <v>2544</v>
      </c>
      <c r="D32" s="25" t="s">
        <v>2675</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1468</v>
      </c>
      <c r="D34" s="44" t="s">
        <v>1472</v>
      </c>
      <c r="E34" s="44" t="s">
        <v>1381</v>
      </c>
      <c r="F34" s="47"/>
      <c r="G34" s="47"/>
      <c r="H34" s="23"/>
      <c r="L34" s="23"/>
      <c r="M34" s="23"/>
    </row>
    <row r="35" spans="1:13" x14ac:dyDescent="0.25">
      <c r="A35" s="25" t="s">
        <v>1418</v>
      </c>
      <c r="B35" s="319" t="s">
        <v>2544</v>
      </c>
      <c r="C35" s="319" t="s">
        <v>1187</v>
      </c>
      <c r="D35" s="319" t="s">
        <v>2675</v>
      </c>
      <c r="E35" s="319" t="s">
        <v>1458</v>
      </c>
      <c r="F35" s="99"/>
      <c r="G35" s="99"/>
      <c r="H35" s="23"/>
      <c r="L35" s="23"/>
      <c r="M35" s="23"/>
    </row>
    <row r="36" spans="1:13" x14ac:dyDescent="0.25">
      <c r="A36" s="25" t="s">
        <v>1419</v>
      </c>
      <c r="B36" s="42" t="s">
        <v>2544</v>
      </c>
      <c r="C36" s="25" t="s">
        <v>1187</v>
      </c>
      <c r="D36" s="25" t="s">
        <v>2675</v>
      </c>
      <c r="E36" s="25" t="s">
        <v>2677</v>
      </c>
      <c r="H36" s="23"/>
      <c r="L36" s="23"/>
      <c r="M36" s="23"/>
    </row>
    <row r="37" spans="1:13" x14ac:dyDescent="0.25">
      <c r="A37" s="25" t="s">
        <v>1420</v>
      </c>
      <c r="B37" s="42" t="s">
        <v>2544</v>
      </c>
      <c r="C37" s="25" t="s">
        <v>1187</v>
      </c>
      <c r="D37" s="25" t="s">
        <v>2675</v>
      </c>
      <c r="E37" s="25" t="s">
        <v>2678</v>
      </c>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1476</v>
      </c>
      <c r="D74" s="44"/>
      <c r="E74" s="47"/>
      <c r="F74" s="47"/>
      <c r="G74" s="47"/>
      <c r="H74" s="55"/>
      <c r="I74" s="55"/>
      <c r="J74" s="55"/>
      <c r="K74" s="55"/>
      <c r="L74" s="55"/>
      <c r="M74" s="55"/>
      <c r="N74" s="55"/>
    </row>
    <row r="75" spans="1:14" x14ac:dyDescent="0.25">
      <c r="A75" s="25" t="s">
        <v>1443</v>
      </c>
      <c r="B75" s="25" t="s">
        <v>1462</v>
      </c>
      <c r="C75" s="266">
        <v>173.52</v>
      </c>
      <c r="H75" s="23"/>
    </row>
    <row r="76" spans="1:14" x14ac:dyDescent="0.25">
      <c r="A76" s="25" t="s">
        <v>1444</v>
      </c>
      <c r="B76" s="25" t="s">
        <v>1474</v>
      </c>
      <c r="C76" s="266">
        <v>184.56</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1467</v>
      </c>
      <c r="H81" s="23"/>
    </row>
    <row r="82" spans="1:8" x14ac:dyDescent="0.25">
      <c r="A82" s="25" t="s">
        <v>1450</v>
      </c>
      <c r="B82" s="25" t="s">
        <v>2679</v>
      </c>
      <c r="C82" s="261">
        <v>9.6420000000000002E-5</v>
      </c>
      <c r="D82" s="261" t="str">
        <f t="shared" ref="D82:D87" si="0">IF(C82="","","ND2")</f>
        <v>ND2</v>
      </c>
      <c r="E82" s="261" t="str">
        <f t="shared" ref="E82:E87" si="1">IF(C82="","","ND2")</f>
        <v>ND2</v>
      </c>
      <c r="F82" s="261" t="str">
        <f t="shared" ref="F82:F87" si="2">IF(C82="","","ND2")</f>
        <v>ND2</v>
      </c>
      <c r="G82" s="261">
        <f t="shared" ref="G82:G87" si="3">IF(C82="","",C82)</f>
        <v>9.6420000000000002E-5</v>
      </c>
      <c r="H82" s="23"/>
    </row>
    <row r="83" spans="1:8" x14ac:dyDescent="0.25">
      <c r="A83" s="25" t="s">
        <v>1451</v>
      </c>
      <c r="B83" s="25" t="s">
        <v>2680</v>
      </c>
      <c r="C83" s="261">
        <v>4.8999999999999997E-7</v>
      </c>
      <c r="D83" s="261" t="str">
        <f t="shared" si="0"/>
        <v>ND2</v>
      </c>
      <c r="E83" s="261" t="str">
        <f t="shared" si="1"/>
        <v>ND2</v>
      </c>
      <c r="F83" s="261" t="str">
        <f t="shared" si="2"/>
        <v>ND2</v>
      </c>
      <c r="G83" s="261">
        <f t="shared" si="3"/>
        <v>4.8999999999999997E-7</v>
      </c>
      <c r="H83" s="23"/>
    </row>
    <row r="84" spans="1:8" x14ac:dyDescent="0.25">
      <c r="A84" s="25" t="s">
        <v>1452</v>
      </c>
      <c r="B84" s="25" t="s">
        <v>2681</v>
      </c>
      <c r="C84" s="261">
        <v>0</v>
      </c>
      <c r="D84" s="261" t="str">
        <f t="shared" si="0"/>
        <v>ND2</v>
      </c>
      <c r="E84" s="261" t="str">
        <f t="shared" si="1"/>
        <v>ND2</v>
      </c>
      <c r="F84" s="261" t="str">
        <f t="shared" si="2"/>
        <v>ND2</v>
      </c>
      <c r="G84" s="261">
        <f t="shared" si="3"/>
        <v>0</v>
      </c>
      <c r="H84" s="23"/>
    </row>
    <row r="85" spans="1:8" x14ac:dyDescent="0.25">
      <c r="A85" s="25" t="s">
        <v>1453</v>
      </c>
      <c r="B85" s="25" t="s">
        <v>2682</v>
      </c>
      <c r="C85" s="261">
        <v>0</v>
      </c>
      <c r="D85" s="261" t="str">
        <f t="shared" si="0"/>
        <v>ND2</v>
      </c>
      <c r="E85" s="261" t="str">
        <f t="shared" si="1"/>
        <v>ND2</v>
      </c>
      <c r="F85" s="261" t="str">
        <f t="shared" si="2"/>
        <v>ND2</v>
      </c>
      <c r="G85" s="261">
        <f t="shared" si="3"/>
        <v>0</v>
      </c>
      <c r="H85" s="23"/>
    </row>
    <row r="86" spans="1:8" x14ac:dyDescent="0.25">
      <c r="A86" s="25" t="s">
        <v>1466</v>
      </c>
      <c r="B86" s="25" t="s">
        <v>1465</v>
      </c>
      <c r="C86" s="261">
        <v>0</v>
      </c>
      <c r="D86" s="261" t="str">
        <f t="shared" si="0"/>
        <v>ND2</v>
      </c>
      <c r="E86" s="261" t="str">
        <f t="shared" si="1"/>
        <v>ND2</v>
      </c>
      <c r="F86" s="261" t="str">
        <f t="shared" si="2"/>
        <v>ND2</v>
      </c>
      <c r="G86" s="261">
        <f t="shared" si="3"/>
        <v>0</v>
      </c>
      <c r="H86" s="23"/>
    </row>
    <row r="87" spans="1:8" outlineLevel="1" x14ac:dyDescent="0.25">
      <c r="A87" s="25" t="s">
        <v>1454</v>
      </c>
      <c r="B87" s="25" t="s">
        <v>2683</v>
      </c>
      <c r="C87" s="261">
        <v>0.99990310000000004</v>
      </c>
      <c r="D87" s="261" t="str">
        <f t="shared" si="0"/>
        <v>ND2</v>
      </c>
      <c r="E87" s="261" t="str">
        <f t="shared" si="1"/>
        <v>ND2</v>
      </c>
      <c r="F87" s="261" t="str">
        <f t="shared" si="2"/>
        <v>ND2</v>
      </c>
      <c r="G87" s="261">
        <f t="shared" si="3"/>
        <v>0.99990310000000004</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Ophoff, O.A.T. (Olav)</cp:lastModifiedBy>
  <cp:lastPrinted>2016-05-20T08:25:54Z</cp:lastPrinted>
  <dcterms:created xsi:type="dcterms:W3CDTF">2021-07-13T12:05:48Z</dcterms:created>
  <dcterms:modified xsi:type="dcterms:W3CDTF">2021-07-13T12:19:59Z</dcterms:modified>
</cp:coreProperties>
</file>