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<sst xmlns="http://schemas.openxmlformats.org/spreadsheetml/2006/main" count="2532" uniqueCount="1825">
  <si>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</si>
  <si>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</si>
  <si>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</si>
  <si>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</si>
  <si>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</si>
  <si>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</si>
  <si>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</si>
  <si>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</si>
  <si>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</si>
  <si>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</si>
  <si>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</si>
  <si>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</si>
  <si>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</si>
  <si>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</si>
  <si>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</si>
  <si>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</si>
  <si>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</si>
  <si>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</si>
  <si>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</si>
  <si>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</si>
  <si>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</si>
  <si>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</si>
  <si>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</si>
  <si>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</si>
  <si>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</si>
  <si>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</si>
  <si>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</si>
  <si>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</si>
  <si>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</si>
  <si>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</si>
  <si>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</si>
  <si>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</si>
  <si>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</si>
  <si>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</si>
  <si>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</si>
  <si>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</si>
  <si>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</si>
  <si>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</si>
  <si>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</si>
  <si>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</si>
  <si>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</si>
  <si>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</si>
  <si>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</si>
  <si>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</si>
  <si>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</si>
  <si>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</si>
  <si>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</si>
  <si>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</si>
  <si>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</si>
  <si>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</si>
  <si>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</si>
  <si>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</si>
  <si>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</si>
  <si>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</si>
  <si>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</si>
  <si>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</si>
  <si>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</si>
  <si>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</si>
  <si>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</si>
  <si>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</si>
  <si>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</si>
  <si>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</si>
  <si>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</si>
  <si>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</si>
  <si>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</si>
  <si>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</si>
  <si>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</si>
  <si>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</si>
  <si>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</si>
  <si>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</si>
  <si>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</si>
  <si>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</si>
  <si>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</si>
  <si>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</si>
  <si>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</si>
  <si>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</si>
  <si>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</si>
  <si>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</si>
  <si>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</si>
  <si>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</si>
  <si>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</si>
  <si>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</si>
  <si>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</si>
  <si>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</si>
  <si>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</si>
  <si>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</si>
  <si>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</si>
  <si>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</si>
  <si>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</si>
  <si>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</si>
  <si>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</si>
  <si>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</si>
  <si>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</si>
  <si>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</si>
  <si>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</si>
  <si>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</si>
  <si>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</si>
  <si>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</si>
  <si>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</si>
  <si>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</si>
  <si>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</si>
  <si>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</si>
  <si>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</si>
  <si>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</si>
  <si>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</si>
  <si>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</si>
  <si>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</si>
  <si>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</si>
  <si>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</si>
  <si>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</si>
  <si>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</si>
  <si>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</si>
  <si>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</si>
  <si>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</si>
  <si>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</si>
  <si>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</si>
  <si>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</si>
  <si>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</si>
  <si>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</si>
  <si>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</si>
  <si>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</si>
  <si>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</si>
  <si>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</si>
  <si>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</si>
  <si>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</si>
  <si>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</si>
  <si>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</si>
  <si>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</si>
  <si>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</si>
  <si>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</si>
  <si>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</si>
  <si>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</si>
  <si>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</si>
  <si>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</si>
  <si>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</si>
  <si>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</si>
  <si>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</si>
  <si>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</si>
  <si>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</si>
  <si>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</si>
  <si>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</si>
  <si>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</si>
  <si>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</si>
  <si>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</si>
  <si>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</si>
  <si>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</si>
  <si>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</si>
  <si>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</si>
  <si>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</si>
  <si>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</si>
  <si>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</si>
  <si>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</si>
  <si>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</si>
  <si>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</si>
  <si>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</si>
  <si>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</si>
  <si>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</si>
  <si>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</si>
  <si>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</si>
  <si>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</si>
  <si>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</si>
  <si>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</si>
  <si>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</si>
  <si>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</si>
  <si>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</si>
  <si>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</si>
  <si>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</si>
  <si>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</si>
  <si>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</si>
  <si>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</si>
  <si>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</si>
  <si>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</si>
  <si>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</si>
  <si>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</si>
  <si>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</si>
  <si>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</si>
  <si>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</si>
  <si>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</si>
  <si>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</si>
  <si>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</si>
  <si>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</si>
  <si>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</si>
  <si>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</si>
  <si>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</si>
  <si>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</si>
  <si>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</si>
  <si>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</si>
  <si>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</si>
  <si>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</si>
  <si>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</si>
  <si>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</si>
  <si>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</si>
  <si>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</si>
  <si>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</si>
  <si>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</si>
  <si>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</si>
  <si>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</si>
  <si>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</si>
  <si>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</si>
  <si>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</si>
  <si>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</si>
  <si>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</si>
  <si>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</si>
  <si>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</si>
  <si>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</si>
  <si>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</si>
  <si>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</si>
  <si>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</si>
  <si>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</si>
  <si>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</si>
  <si>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</si>
  <si>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</si>
  <si>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</si>
  <si>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</si>
  <si>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</si>
  <si>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</si>
  <si>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</si>
  <si>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</si>
  <si>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</si>
  <si>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</si>
  <si>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</si>
  <si>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</si>
  <si>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</si>
  <si>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</si>
  <si>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</si>
  <si>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</si>
  <si>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</si>
  <si>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</si>
  <si>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</si>
  <si>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</si>
  <si>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</si>
  <si>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</si>
  <si>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</si>
  <si>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</si>
  <si>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</si>
  <si>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</si>
  <si>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</si>
  <si>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</si>
  <si>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</si>
  <si>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</si>
  <si>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</si>
  <si>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</si>
  <si>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</si>
  <si>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</si>
  <si>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</si>
  <si>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</si>
  <si>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</si>
  <si>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</si>
  <si>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</si>
  <si>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</si>
  <si>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</si>
  <si>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</si>
  <si>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</si>
  <si>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</si>
  <si>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</si>
  <si>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</si>
  <si>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</si>
  <si>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</si>
  <si>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</si>
  <si>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</si>
  <si>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</si>
  <si>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</si>
  <si>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</si>
  <si>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</si>
  <si>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</si>
  <si>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</si>
  <si>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</si>
  <si>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</si>
  <si>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</si>
  <si>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</si>
  <si>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</si>
  <si>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</si>
  <si>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</si>
  <si>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</si>
  <si>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</si>
  <si>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</si>
  <si>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</si>
  <si>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</si>
  <si>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</si>
  <si>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</si>
  <si>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</si>
  <si>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</si>
  <si>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</si>
  <si>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</si>
  <si>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</si>
  <si>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</si>
  <si>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</si>
  <si>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</si>
  <si>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</si>
  <si>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</si>
  <si>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</si>
  <si>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</si>
  <si>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</si>
  <si>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</si>
  <si>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</si>
  <si>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</si>
  <si>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</si>
  <si>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</si>
  <si>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</si>
  <si>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</si>
  <si>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</si>
  <si>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</si>
  <si>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</si>
  <si>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</si>
  <si>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</si>
  <si>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</si>
  <si>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</si>
  <si>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</si>
  <si>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</si>
  <si>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</si>
  <si>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</si>
  <si>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</si>
  <si>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</si>
  <si>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</si>
  <si>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</si>
  <si>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</si>
  <si>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</si>
  <si>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</si>
  <si>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</si>
  <si>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</si>
  <si>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</si>
  <si>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</si>
  <si>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</si>
  <si>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</si>
  <si>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</si>
  <si>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</si>
  <si>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</si>
  <si>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</si>
  <si>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</si>
  <si>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</si>
  <si>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</si>
  <si>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</si>
  <si>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</si>
  <si>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</si>
  <si>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</si>
  <si>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</si>
  <si>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</si>
  <si>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</si>
  <si>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</si>
  <si>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</si>
  <si>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</si>
  <si>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</si>
  <si>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</si>
  <si>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</si>
  <si>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</si>
  <si>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</si>
  <si>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</si>
  <si>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</si>
  <si>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</si>
  <si>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</si>
  <si>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</si>
  <si>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</si>
  <si>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</si>
  <si>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</si>
  <si>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</si>
  <si>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</si>
  <si>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</si>
  <si>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</si>
  <si>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</si>
  <si>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</si>
  <si>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</si>
  <si>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</si>
  <si>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</si>
  <si>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</si>
  <si>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</si>
  <si>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</si>
  <si>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</si>
  <si>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</si>
  <si>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</si>
  <si>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</si>
  <si>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</si>
  <si>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</si>
  <si>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</si>
  <si>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</si>
  <si>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</si>
  <si>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</si>
  <si>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</si>
  <si>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</si>
  <si>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</si>
  <si>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</si>
  <si>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</si>
  <si>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</si>
  <si>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</si>
  <si>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</si>
  <si>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</si>
  <si>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</si>
  <si>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</si>
  <si>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</si>
  <si>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</si>
  <si>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</si>
  <si>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</si>
  <si>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</si>
  <si>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</si>
  <si>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</si>
  <si>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</si>
  <si>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</si>
  <si>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</si>
  <si>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</si>
  <si>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</si>
  <si>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</si>
  <si>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</si>
  <si>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</si>
  <si>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</si>
  <si>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</si>
  <si>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</si>
  <si>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</si>
  <si>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</si>
  <si>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</si>
  <si>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</si>
  <si>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</si>
  <si>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</si>
  <si>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</si>
  <si>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</si>
  <si>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</si>
  <si>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</si>
  <si>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</si>
  <si>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</si>
  <si>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</si>
  <si>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</si>
  <si>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</si>
  <si>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</si>
  <si>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</si>
  <si>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</si>
  <si>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</si>
  <si>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</si>
  <si>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</si>
  <si>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</si>
  <si>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</si>
  <si>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</si>
  <si>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</si>
  <si>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</si>
  <si>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</si>
  <si>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</si>
  <si>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</si>
  <si>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</si>
  <si>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</si>
  <si>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</si>
  <si>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</si>
  <si>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</si>
  <si>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</si>
  <si>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</si>
  <si>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</si>
  <si>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</si>
  <si>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</si>
  <si>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</si>
  <si>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</si>
  <si>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</si>
  <si>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</si>
  <si>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</si>
  <si>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</si>
  <si>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</si>
  <si>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</si>
  <si>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</si>
  <si>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</si>
  <si>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</si>
  <si>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</si>
  <si>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</si>
  <si>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</si>
  <si>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</si>
  <si>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</si>
  <si>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</si>
  <si>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</si>
  <si>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</si>
  <si>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</si>
  <si>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</si>
  <si>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</si>
  <si>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</si>
  <si>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</si>
  <si>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</si>
  <si>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</si>
  <si>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</si>
  <si>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</si>
  <si>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</si>
  <si>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</si>
  <si>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</si>
  <si>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</si>
  <si>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</si>
  <si>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</si>
  <si>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</si>
  <si>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</si>
  <si>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</si>
  <si>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</si>
  <si>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</si>
  <si>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</si>
  <si>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</si>
  <si>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</si>
  <si>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</si>
  <si>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</si>
  <si>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</si>
  <si>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</si>
  <si>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</si>
  <si>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</si>
  <si>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</si>
  <si>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</si>
  <si>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</si>
  <si>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</si>
  <si>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</si>
  <si>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</si>
  <si>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</si>
  <si>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</si>
  <si>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</si>
  <si>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</si>
  <si>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</si>
  <si>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</si>
  <si>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</si>
  <si>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</si>
  <si>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</si>
  <si>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</si>
  <si>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</si>
  <si>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</si>
  <si>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</si>
  <si>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</si>
  <si>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</si>
  <si>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</si>
  <si>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</si>
  <si>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</si>
  <si>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</si>
  <si>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</si>
  <si>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</si>
  <si>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</si>
  <si>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</si>
  <si>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</si>
  <si>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</si>
  <si>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</si>
  <si>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</si>
  <si>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</si>
  <si>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</si>
  <si>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</si>
  <si>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</si>
  <si>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</si>
  <si>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</si>
  <si>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</si>
  <si>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</si>
  <si>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</si>
  <si>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</si>
  <si>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</si>
  <si>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</si>
  <si>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</si>
  <si>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</si>
  <si>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</si>
  <si>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</si>
  <si>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</si>
  <si>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</si>
  <si>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</si>
  <si>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</si>
  <si>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</si>
  <si>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</si>
  <si>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</si>
  <si>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</si>
  <si>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</si>
  <si>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</si>
  <si>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</si>
  <si>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</si>
  <si>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</si>
  <si>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</si>
  <si>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</si>
  <si>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</si>
  <si>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</si>
  <si>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</si>
  <si>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</si>
  <si>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</si>
  <si>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</si>
  <si>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</si>
  <si>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</si>
  <si>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</si>
  <si>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</si>
  <si>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</si>
  <si>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</si>
  <si>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</si>
  <si>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</si>
  <si>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</si>
  <si>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</si>
  <si>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</si>
  <si>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</si>
  <si>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</si>
  <si>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</si>
  <si>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</si>
  <si>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</si>
  <si>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</si>
  <si>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</si>
  <si>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</si>
  <si>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</si>
  <si>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</si>
  <si>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</si>
  <si>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</si>
  <si>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</si>
  <si>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</si>
  <si>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</si>
  <si>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</si>
  <si>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</si>
  <si>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</si>
  <si>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</si>
  <si>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</si>
  <si>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</si>
  <si>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</si>
  <si>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</si>
  <si>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</si>
  <si>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</si>
  <si>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</si>
  <si>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</si>
  <si>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</si>
  <si>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</si>
  <si>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</si>
  <si>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</si>
  <si>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</si>
  <si>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</si>
  <si>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</si>
  <si>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</si>
  <si>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</si>
  <si>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</si>
  <si>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</si>
  <si>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</si>
  <si>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</si>
  <si>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</si>
  <si>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</si>
  <si>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</si>
  <si>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</si>
  <si>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</si>
  <si>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</si>
  <si>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</si>
  <si>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</si>
  <si>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</si>
  <si>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</si>
  <si>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</si>
  <si>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</si>
  <si>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</si>
  <si>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</si>
  <si>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</si>
  <si>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</si>
  <si>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</si>
  <si>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</si>
  <si>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</si>
  <si>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</si>
  <si>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</si>
  <si>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</si>
  <si>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</si>
  <si>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</si>
  <si>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</si>
  <si>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</si>
  <si>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</si>
  <si>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</si>
  <si>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</si>
  <si>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</si>
  <si>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</si>
  <si>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</si>
  <si>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</si>
  <si>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</si>
  <si>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</si>
  <si>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</si>
  <si>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</si>
  <si>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</si>
  <si>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</si>
  <si>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</si>
  <si>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</si>
  <si>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</si>
  <si>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</si>
  <si>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</si>
  <si>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</si>
  <si>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</si>
  <si>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</si>
  <si>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</si>
  <si>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</si>
  <si>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</si>
  <si>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</si>
  <si>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</si>
  <si>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</si>
  <si>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</si>
  <si>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</si>
  <si>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</si>
  <si>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</si>
  <si>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</si>
  <si>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</si>
  <si>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</si>
  <si>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</si>
  <si>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</si>
  <si>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</si>
  <si>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</si>
  <si>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</si>
  <si>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</si>
  <si>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</si>
  <si>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</si>
  <si>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</si>
  <si>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</si>
  <si>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</si>
  <si>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</si>
  <si>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</si>
  <si>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</si>
  <si>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</si>
  <si>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</si>
  <si>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</si>
  <si>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</si>
  <si>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</si>
  <si>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</si>
  <si>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</si>
  <si>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</si>
  <si>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</si>
  <si>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</si>
  <si>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</si>
  <si>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</si>
  <si>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</si>
  <si>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</si>
  <si>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</si>
  <si>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</si>
  <si>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</si>
  <si>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</si>
  <si>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</si>
  <si>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</si>
  <si>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</si>
  <si>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</si>
  <si>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</si>
  <si>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</si>
  <si>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</si>
  <si>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</si>
  <si>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</si>
  <si>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</si>
  <si>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</si>
  <si>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</si>
  <si>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</si>
  <si>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</si>
  <si>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</si>
  <si>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</si>
  <si>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</si>
  <si>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</si>
  <si>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</si>
  <si>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</si>
  <si>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</si>
  <si>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</si>
  <si>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</si>
  <si>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</si>
  <si>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</si>
  <si>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</si>
  <si>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</si>
  <si>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</si>
  <si>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</si>
  <si>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</si>
  <si>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</si>
  <si>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</si>
  <si>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</si>
  <si>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</si>
  <si>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</si>
  <si>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</si>
  <si>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</si>
  <si>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</si>
  <si>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</si>
  <si>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</si>
  <si>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</si>
  <si>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</si>
  <si>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</si>
  <si>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</si>
  <si>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</si>
  <si>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</si>
  <si>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</si>
  <si>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</si>
  <si>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</si>
  <si>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</si>
  <si>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</si>
  <si>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</si>
  <si>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</si>
  <si>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</si>
  <si>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</si>
  <si>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</si>
  <si>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</si>
  <si>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</si>
  <si>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</si>
  <si>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</si>
  <si>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</si>
  <si>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</si>
  <si>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</si>
  <si>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</si>
  <si>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</si>
  <si>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</si>
  <si>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</si>
  <si>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</si>
  <si>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</si>
  <si>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</si>
  <si>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</si>
  <si>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</si>
  <si>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</si>
  <si>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</si>
  <si>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</si>
  <si>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</si>
  <si>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</si>
  <si>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</si>
  <si>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</si>
  <si>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</si>
  <si>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</si>
  <si>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</si>
  <si>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</si>
  <si>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</si>
  <si>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</si>
  <si>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</si>
  <si>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</si>
  <si>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</si>
  <si>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</si>
  <si>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</si>
  <si>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</si>
  <si>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</si>
  <si>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</si>
  <si>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</si>
  <si>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</si>
  <si>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</si>
  <si>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</si>
  <si>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</si>
  <si>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</si>
  <si>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</si>
  <si>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</si>
  <si>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</si>
  <si>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</si>
  <si>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</si>
  <si>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</si>
  <si>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</si>
  <si>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</si>
  <si>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</si>
  <si>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</si>
  <si>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</si>
  <si>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</si>
  <si>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</si>
  <si>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</si>
  <si>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</si>
  <si>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</si>
  <si>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</si>
  <si>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</si>
  <si>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</si>
  <si>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</si>
  <si>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</si>
  <si>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</si>
  <si>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</si>
  <si>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</si>
  <si>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</si>
  <si>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</si>
  <si>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</si>
  <si>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</si>
  <si>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</si>
  <si>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</si>
  <si>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</si>
  <si>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</si>
  <si>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</si>
  <si>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</si>
  <si>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</si>
  <si>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</si>
  <si>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</si>
  <si>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</si>
  <si>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</si>
  <si>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</si>
  <si>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</si>
  <si>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</si>
  <si>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</si>
  <si>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</si>
  <si>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</si>
  <si>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</si>
  <si>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</si>
  <si>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</si>
  <si>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</si>
  <si>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</si>
  <si>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</si>
  <si>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</si>
  <si>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</si>
  <si>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</si>
  <si>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</si>
  <si>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</si>
  <si>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</si>
  <si>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</si>
  <si>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</si>
  <si>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</si>
  <si>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</si>
  <si>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</si>
  <si>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</si>
  <si>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</si>
  <si>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</si>
  <si>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</si>
  <si>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</si>
  <si>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</si>
  <si>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</si>
  <si>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</si>
  <si>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</si>
  <si>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</si>
  <si>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</si>
  <si>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</si>
  <si>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</si>
  <si>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</si>
  <si>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</si>
  <si>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</si>
  <si>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</si>
  <si>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</si>
  <si>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</si>
  <si>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</si>
  <si>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</si>
  <si>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</si>
  <si>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</si>
  <si>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</si>
  <si>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</si>
  <si>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</si>
  <si>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</si>
  <si>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</si>
  <si>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</si>
  <si>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</si>
  <si>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</si>
  <si>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</si>
  <si>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</si>
  <si>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</si>
  <si>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</si>
  <si>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</si>
  <si>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</si>
  <si>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</si>
  <si>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</si>
  <si>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</si>
  <si>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</si>
  <si>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</si>
  <si>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</si>
  <si>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</si>
  <si>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</si>
  <si>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</si>
  <si>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</si>
  <si>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</si>
  <si>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</si>
  <si>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</si>
  <si>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</si>
  <si>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</si>
  <si>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</si>
  <si>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</si>
  <si>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</si>
  <si>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</si>
  <si>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</si>
  <si>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</si>
  <si>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</si>
  <si>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</si>
  <si>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</si>
  <si>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</si>
  <si>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</si>
  <si>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</si>
  <si>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</si>
  <si>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</si>
  <si>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</si>
  <si>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</si>
  <si>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</si>
  <si>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</si>
  <si>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</si>
  <si>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</si>
  <si>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</si>
  <si>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</si>
  <si>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</si>
  <si>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</si>
  <si>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</si>
  <si>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</si>
  <si>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</si>
  <si>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</si>
  <si>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</si>
  <si>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</si>
  <si>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</si>
  <si>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</si>
  <si>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</si>
  <si>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</si>
  <si>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</si>
  <si>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</si>
  <si>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</si>
  <si>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</si>
  <si>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</si>
  <si>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</si>
  <si>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</si>
  <si>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</si>
  <si>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</si>
  <si>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</si>
  <si>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</si>
  <si>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</si>
  <si>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</si>
  <si>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</si>
  <si>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</si>
  <si>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</si>
  <si>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</si>
  <si>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</si>
  <si>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</si>
  <si>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</si>
  <si>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</si>
  <si>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</si>
  <si>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</si>
  <si>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</si>
  <si>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</si>
  <si>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</si>
  <si>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</si>
  <si>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</si>
  <si>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</si>
  <si>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</si>
  <si>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</si>
  <si>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</si>
  <si>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</si>
  <si>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</si>
  <si>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</si>
  <si>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</si>
  <si>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</si>
  <si>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</si>
  <si>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</si>
  <si>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</si>
  <si>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</si>
  <si>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</si>
  <si>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</si>
  <si>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</si>
  <si>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</si>
  <si>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</si>
  <si>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</si>
  <si>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</si>
  <si>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</si>
  <si>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</si>
  <si>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</si>
  <si>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</si>
  <si>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</si>
  <si>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</si>
  <si>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</si>
  <si>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</si>
  <si>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</si>
  <si>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</si>
  <si>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</si>
  <si>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</si>
  <si>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</si>
  <si>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</si>
  <si>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</si>
  <si>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</si>
  <si>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</si>
  <si>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</si>
  <si>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</si>
  <si>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</si>
  <si>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</si>
  <si>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</si>
  <si>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</si>
  <si>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</si>
  <si>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</si>
  <si>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</si>
  <si>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</si>
  <si>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</si>
  <si>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</si>
  <si>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</si>
  <si>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</si>
  <si>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</si>
  <si>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</si>
  <si>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</si>
  <si>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</si>
  <si>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</si>
  <si>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</si>
  <si>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</si>
  <si>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</si>
  <si>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</si>
  <si>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</si>
  <si>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</si>
  <si>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</si>
  <si>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</si>
  <si>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</si>
  <si>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</si>
  <si>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</si>
  <si>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</si>
  <si>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</si>
  <si>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</si>
  <si>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</si>
  <si>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</si>
  <si>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</si>
  <si>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</si>
  <si>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</si>
  <si>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</si>
  <si>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</si>
  <si>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</si>
  <si>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</si>
  <si>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</si>
  <si>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</si>
  <si>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</si>
  <si>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</si>
  <si>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</si>
  <si>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</si>
  <si>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</si>
  <si>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</si>
  <si>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</si>
  <si>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</si>
  <si>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</si>
  <si>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</si>
  <si>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</si>
  <si>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</si>
  <si>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</si>
  <si>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</si>
  <si>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</si>
  <si>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</si>
  <si>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</si>
  <si>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</si>
  <si>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</si>
  <si>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</si>
  <si>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</si>
  <si>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</si>
  <si>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</si>
  <si>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</si>
  <si>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</si>
  <si>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</si>
  <si>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</si>
  <si>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</si>
  <si>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</si>
  <si>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</si>
  <si>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</si>
  <si>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</si>
  <si>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</si>
  <si>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</si>
  <si>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</si>
  <si>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</si>
  <si>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</si>
  <si>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</si>
  <si>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</si>
  <si>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</si>
  <si>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</si>
  <si>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</si>
  <si>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</si>
  <si>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</si>
  <si>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</si>
  <si>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</si>
  <si>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</si>
  <si>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</si>
  <si>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</si>
  <si>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</si>
  <si>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</si>
  <si>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</si>
  <si>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</si>
  <si>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</si>
  <si>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</si>
  <si>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</si>
  <si>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</si>
  <si>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</si>
  <si>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</si>
  <si>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</si>
  <si>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</si>
  <si>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</si>
  <si>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</si>
  <si>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</si>
  <si>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</si>
  <si>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</si>
  <si>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</si>
  <si>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</si>
  <si>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</si>
  <si>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</si>
  <si>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</si>
  <si>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</si>
  <si>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</si>
  <si>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</si>
  <si>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</si>
  <si>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</si>
  <si>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</si>
  <si>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</si>
  <si>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</si>
  <si>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</si>
  <si>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</si>
  <si>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</si>
  <si>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</si>
  <si>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</si>
  <si>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</si>
  <si>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</si>
  <si>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</si>
  <si>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</si>
  <si>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</si>
  <si>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</si>
  <si>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</si>
  <si>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</si>
  <si>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</si>
  <si>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</si>
  <si>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</si>
  <si>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</si>
  <si>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</si>
  <si>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</si>
  <si>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</si>
  <si>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</si>
  <si>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</si>
  <si>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</si>
  <si>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</si>
  <si>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</si>
  <si>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</si>
  <si>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</si>
  <si>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</si>
  <si>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</si>
  <si>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</si>
  <si>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</si>
  <si>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</si>
  <si>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</si>
  <si>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</si>
  <si>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</si>
  <si>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</si>
  <si>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</si>
  <si>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</si>
  <si>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</si>
  <si>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</si>
  <si>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</si>
  <si>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</si>
  <si>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</si>
  <si>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</si>
  <si>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</si>
  <si>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</si>
  <si>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</si>
  <si>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</si>
  <si>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</si>
  <si>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</si>
  <si>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</si>
  <si>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</si>
  <si>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</si>
  <si>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</si>
  <si>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</si>
  <si>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</si>
  <si>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</si>
  <si>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</si>
  <si>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</si>
  <si>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</si>
  <si>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</si>
  <si>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</si>
  <si>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</si>
  <si>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</si>
  <si>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</si>
  <si>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</si>
  <si>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</si>
  <si>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</si>
  <si>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</si>
  <si>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</si>
  <si>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</si>
  <si>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</si>
  <si>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</si>
  <si>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</si>
  <si>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</si>
  <si>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</si>
  <si>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</si>
  <si>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</si>
  <si>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</si>
  <si>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</si>
  <si>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</si>
  <si>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</si>
  <si>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</si>
  <si>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</si>
  <si>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</si>
  <si>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</si>
  <si>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</si>
  <si>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</si>
  <si>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</si>
  <si>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</si>
  <si>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</si>
  <si>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</si>
  <si>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</si>
  <si>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</si>
  <si>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</si>
  <si>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</si>
  <si>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</si>
  <si>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</si>
  <si>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</si>
  <si>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</si>
  <si>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</si>
  <si>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</si>
  <si>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</si>
  <si>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</si>
  <si>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</si>
  <si>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</si>
  <si>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</si>
  <si>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</si>
  <si>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</si>
  <si>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</si>
  <si>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</si>
  <si>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</si>
  <si>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</si>
  <si>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</si>
  <si>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</si>
  <si>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</si>
  <si>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</si>
  <si>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</si>
  <si>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</si>
  <si>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</si>
  <si>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</si>
  <si>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</si>
  <si>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</si>
  <si>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</si>
  <si>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</si>
  <si>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</si>
  <si>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</si>
  <si>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</si>
  <si>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</si>
  <si>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</si>
  <si>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</si>
  <si>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</si>
  <si>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</si>
  <si>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</si>
  <si>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</si>
  <si>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</si>
  <si>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</si>
  <si>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</si>
  <si>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</si>
  <si>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</si>
  <si>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</si>
  <si>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</si>
  <si>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</si>
  <si>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</si>
  <si>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</si>
  <si>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</si>
  <si>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</si>
  <si>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</si>
  <si>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</si>
  <si>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</si>
  <si>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</si>
  <si>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</si>
  <si>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</si>
  <si>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</si>
  <si>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</si>
  <si>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</si>
  <si>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</si>
  <si>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</si>
  <si>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</si>
  <si>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</si>
  <si>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</si>
  <si>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</si>
  <si>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</si>
  <si>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</si>
  <si>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</si>
  <si>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</si>
  <si>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</si>
  <si>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</si>
  <si>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</si>
  <si>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</si>
  <si>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</si>
  <si>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</si>
  <si>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</si>
  <si>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</si>
  <si>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</si>
  <si>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</si>
  <si>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</si>
  <si>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</si>
  <si>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</si>
  <si>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</si>
  <si>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</si>
  <si>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</si>
  <si>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</si>
  <si>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</si>
  <si>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</si>
  <si>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</si>
  <si>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</si>
  <si>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</si>
  <si>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</si>
  <si>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</si>
  <si>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</si>
  <si>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</si>
  <si>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</si>
  <si>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</si>
  <si>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</si>
  <si>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</si>
  <si>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</si>
  <si>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</si>
  <si>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</si>
  <si>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</si>
  <si>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</si>
  <si>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</si>
  <si>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</si>
  <si>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</si>
  <si>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</si>
  <si>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</si>
  <si>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</si>
  <si>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</si>
  <si>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</si>
  <si>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</si>
  <si>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</si>
  <si>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</si>
  <si>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</si>
  <si>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</si>
  <si>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</si>
  <si>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</si>
  <si>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</si>
  <si>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</si>
  <si>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</si>
  <si>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</si>
  <si>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</si>
  <si>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</si>
  <si>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</si>
  <si>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</si>
  <si>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</si>
  <si>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</si>
  <si>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</si>
  <si>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</si>
  <si>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</si>
  <si>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</si>
  <si>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</si>
  <si>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</si>
  <si>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</si>
  <si>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</si>
  <si>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</si>
  <si>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</si>
  <si>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</si>
  <si>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</si>
  <si>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</si>
  <si>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</si>
  <si>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</si>
  <si>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</si>
  <si>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</si>
  <si>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</si>
  <si>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</si>
  <si>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</si>
  <si>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</si>
  <si>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</si>
  <si>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</si>
  <si>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</si>
  <si>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</si>
  <si>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</si>
  <si>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</si>
  <si>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</si>
  <si>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</si>
  <si>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</si>
  <si>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</si>
  <si>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</si>
  <si>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</si>
  <si>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</si>
  <si>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</si>
  <si>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</si>
  <si>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</si>
  <si>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</si>
  <si>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</si>
  <si>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</si>
  <si>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</si>
  <si>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</si>
  <si>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</si>
  <si>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</si>
  <si>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</si>
  <si>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</si>
  <si>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</si>
  <si>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</si>
  <si>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</si>
  <si>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</si>
  <si>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</si>
  <si>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</si>
  <si>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</si>
  <si>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</si>
  <si>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</si>
  <si>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</si>
  <si>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</si>
  <si>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</si>
  <si>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</si>
  <si>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</si>
  <si>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</si>
  <si>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</si>
  <si>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</si>
  <si>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</si>
  <si>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</si>
  <si>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</si>
  <si>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</si>
  <si>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</si>
  <si>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</si>
  <si>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</si>
  <si>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</si>
  <si>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</si>
  <si>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</si>
  <si>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</si>
  <si>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</si>
  <si>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</si>
  <si>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</si>
  <si>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</si>
  <si>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</si>
  <si>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</si>
  <si>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</si>
  <si>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</si>
  <si>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</si>
  <si>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</si>
  <si>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</si>
  <si>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</si>
  <si>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</si>
  <si>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</si>
  <si>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</si>
  <si>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</si>
  <si>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</si>
  <si>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</si>
  <si>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</si>
  <si>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</si>
  <si>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</si>
  <si>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</si>
  <si>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</si>
  <si>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</si>
  <si>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</si>
  <si>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</si>
  <si>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</si>
  <si>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</si>
  <si>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</si>
  <si>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</si>
  <si>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</si>
  <si>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</si>
  <si>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</si>
  <si>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</si>
  <si>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</si>
  <si>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</si>
  <si>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</si>
  <si>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</si>
  <si>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</si>
  <si>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</si>
  <si>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</si>
  <si>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</si>
  <si>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</si>
  <si>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</si>
  <si>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</si>
  <si>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</si>
  <si>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</si>
  <si>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</si>
  <si>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</si>
  <si>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</si>
  <si>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</si>
  <si>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</si>
  <si>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</si>
  <si>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</si>
  <si>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</si>
  <si>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</si>
  <si>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</si>
  <si>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</si>
  <si>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</si>
  <si>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</si>
  <si>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</si>
  <si>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</si>
  <si>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</si>
  <si>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</si>
  <si>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</si>
  <si>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</si>
  <si>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</si>
  <si>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</si>
  <si>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</si>
  <si>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</si>
  <si>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</si>
  <si>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</si>
  <si>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</si>
  <si>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</si>
  <si>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</si>
  <si>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</si>
  <si>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</si>
  <si>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</si>
  <si>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</si>
  <si>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</si>
  <si>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</si>
  <si>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</si>
  <si>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</si>
  <si>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</si>
  <si>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</si>
  <si>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</si>
  <si>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</si>
  <si>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</si>
  <si>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</si>
  <si>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</si>
  <si>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</si>
  <si>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</si>
  <si>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</si>
  <si>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</si>
  <si>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</si>
  <si>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</si>
  <si>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</si>
  <si>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</si>
  <si>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</si>
  <si>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</si>
  <si>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</si>
  <si>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</si>
  <si>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</si>
  <si>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</si>
  <si>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</si>
  <si>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</si>
  <si>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</si>
  <si>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</si>
  <si>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</si>
  <si>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</si>
  <si>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</si>
  <si>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</si>
  <si>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</si>
  <si>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</si>
  <si>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</si>
  <si>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</si>
  <si>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</si>
  <si>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</si>
  <si>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</si>
  <si>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</si>
  <si>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</si>
  <si>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</si>
  <si>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</si>
  <si>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</si>
  <si>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</si>
  <si>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</si>
  <si>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</si>
  <si>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</si>
  <si>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</si>
  <si>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</si>
  <si>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</si>
  <si>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</si>
  <si>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</si>
  <si>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</si>
  <si>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</si>
  <si>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</si>
  <si>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</si>
  <si>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</si>
  <si>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</si>
  <si>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</si>
  <si>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</si>
  <si>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</si>
  <si>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</si>
  <si>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</si>
  <si>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</si>
  <si>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</si>
  <si>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</si>
  <si>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</si>
  <si>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</si>
  <si>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</si>
  <si>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</si>
  <si>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</si>
  <si>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</si>
  <si>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</si>
  <si>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</si>
  <si>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</si>
  <si>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</si>
  <si>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</si>
  <si>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</si>
  <si>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</si>
  <si>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</si>
  <si>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</si>
  <si>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</si>
  <si>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</si>
  <si>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</si>
  <si>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</si>
  <si>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</si>
  <si>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</si>
  <si>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</si>
  <si>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</si>
  <si>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</si>
  <si>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</si>
  <si>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</si>
  <si>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</si>
  <si>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</si>
  <si>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</si>
  <si>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</si>
  <si>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</si>
  <si>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</si>
  <si>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</si>
  <si>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</si>
  <si>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</si>
  <si>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</si>
  <si>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</si>
  <si>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</si>
  <si>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</si>
  <si>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</si>
  <si>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</si>
  <si>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</si>
  <si>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</si>
  <si>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</si>
  <si>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</si>
  <si>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</si>
  <si>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</si>
  <si>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</si>
  <si>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</si>
  <si>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</si>
  <si>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</si>
  <si>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</si>
  <si>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</si>
  <si>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</si>
  <si>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</si>
  <si>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</si>
  <si>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</si>
  <si>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</si>
  <si>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</si>
  <si>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</si>
  <si>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</si>
  <si>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</si>
  <si>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</si>
  <si>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</si>
  <si>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</si>
  <si>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</si>
  <si>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</si>
  <si>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</si>
  <si>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</si>
  <si>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</si>
  <si>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</si>
  <si>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</si>
  <si>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</si>
  <si>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</si>
  <si>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</si>
  <si>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</si>
  <si>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</si>
  <si>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</si>
  <si>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</si>
  <si>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</si>
  <si>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</si>
  <si>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</si>
  <si>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</si>
  <si>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</si>
  <si>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</si>
  <si>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</si>
  <si>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</si>
  <si>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</si>
  <si>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</si>
  <si>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</si>
  <si>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</si>
  <si>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</si>
  <si>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</si>
  <si>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</si>
  <si>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</si>
  <si>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</si>
  <si>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</si>
  <si>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</si>
  <si>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</si>
  <si>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</si>
  <si>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</si>
  <si>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</si>
  <si>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</si>
  <si>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</si>
  <si>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</si>
  <si>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</si>
  <si>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</si>
  <si>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</si>
  <si>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</si>
  <si>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</si>
  <si>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</si>
  <si>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</si>
  <si>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</si>
  <si>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</si>
  <si>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</si>
  <si>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</si>
  <si>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</si>
  <si>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</si>
  <si>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</si>
  <si>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</si>
  <si>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</si>
  <si>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</si>
  <si>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</si>
  <si>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</si>
  <si>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</si>
  <si>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</si>
  <si>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</si>
  <si>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</si>
  <si>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</si>
  <si>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</si>
  <si>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Fitch Ratings (CB)</t>
  </si>
  <si>
    <t>Moody's (CB)</t>
  </si>
  <si>
    <t>CASH MANAGER</t>
  </si>
  <si>
    <t>STANDBY ACCOUNT BANK</t>
  </si>
  <si>
    <t>COVER POOL MONITOR</t>
  </si>
  <si>
    <t>ARRANGER &amp; DEALER</t>
  </si>
  <si>
    <t>ING Bank N.V</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</si>
  <si>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</si>
  <si>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</si>
  <si>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</si>
  <si>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</si>
  <si>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</si>
  <si>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</si>
  <si>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</si>
  <si>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</si>
  <si>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</si>
  <si>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</si>
  <si>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</si>
  <si>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</si>
  <si>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</si>
  <si>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</si>
  <si>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</si>
  <si>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</si>
  <si>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</si>
  <si>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</si>
  <si>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</si>
  <si>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</si>
  <si>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</si>
  <si>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</si>
  <si>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</si>
  <si>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</si>
  <si>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</si>
  <si>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</si>
  <si>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</si>
  <si>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</si>
  <si>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</si>
  <si>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</si>
  <si>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</si>
  <si>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</si>
  <si>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</si>
  <si>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</si>
  <si>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</si>
  <si>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</si>
  <si>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</si>
  <si>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</si>
  <si>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</si>
  <si>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</si>
  <si>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</si>
  <si>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</si>
  <si>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</si>
  <si>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</si>
  <si>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</si>
  <si>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</si>
  <si>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</si>
  <si>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</si>
  <si>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</si>
  <si>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</si>
  <si>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</si>
  <si>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</si>
  <si>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</si>
  <si>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</si>
  <si>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</si>
  <si>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</si>
  <si>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</si>
  <si>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</si>
  <si>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</si>
  <si>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</si>
  <si>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</si>
  <si>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</si>
  <si>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</si>
  <si>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</si>
  <si>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</si>
  <si>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</si>
  <si>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</si>
  <si>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</si>
  <si>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</si>
  <si>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</si>
  <si>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</si>
  <si>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</si>
  <si>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</si>
  <si>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</si>
  <si>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</si>
  <si>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</si>
  <si>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</si>
  <si>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</si>
  <si>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</si>
  <si>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</si>
  <si>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</si>
  <si>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</si>
  <si>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</si>
  <si>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</si>
  <si>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</si>
  <si>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</si>
  <si>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</si>
  <si>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</si>
  <si>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</si>
  <si>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</si>
  <si>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</si>
  <si>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</si>
  <si>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</si>
  <si>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</si>
  <si>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</si>
  <si>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</si>
  <si>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</si>
  <si>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</si>
  <si>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</si>
  <si>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20/05/2020</t>
  </si>
  <si>
    <t>Cut-off Date: 30/04/2020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</si>
</sst>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1674</v>
      </c>
      <c r="F6" s="191"/>
      <c r="G6" s="191"/>
      <c r="H6" s="7"/>
      <c r="I6" s="7"/>
      <c r="J6" s="8"/>
    </row>
    <row r="7" ht="26.25">
      <c r="B7" s="6"/>
      <c r="C7" s="7"/>
      <c r="D7" s="7"/>
      <c r="E7" s="7"/>
      <c r="F7" s="11" t="s">
        <v>1680</v>
      </c>
      <c r="G7" s="7"/>
      <c r="H7" s="7"/>
      <c r="I7" s="7"/>
      <c r="J7" s="8"/>
    </row>
    <row r="8" ht="26.25">
      <c r="B8" s="6"/>
      <c r="C8" s="7"/>
      <c r="D8" s="7"/>
      <c r="E8" s="7"/>
      <c r="F8" s="11" t="s">
        <v>1681</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1628</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1679</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1680</v>
      </c>
      <c r="E14" s="31"/>
      <c r="F14" s="31"/>
      <c r="H14" s="23"/>
      <c r="L14" s="23"/>
      <c r="M14" s="23"/>
    </row>
    <row r="15">
      <c r="A15" s="25" t="s">
        <v>36</v>
      </c>
      <c r="B15" s="39" t="s">
        <v>37</v>
      </c>
      <c r="C15" s="25" t="s">
        <v>1681</v>
      </c>
      <c r="E15" s="31"/>
      <c r="F15" s="31"/>
      <c r="H15" s="23"/>
      <c r="L15" s="23"/>
      <c r="M15" s="23"/>
    </row>
    <row r="16">
      <c r="A16" s="25" t="s">
        <v>38</v>
      </c>
      <c r="B16" s="39" t="s">
        <v>39</v>
      </c>
      <c r="C16" s="25" t="s">
        <v>1682</v>
      </c>
      <c r="E16" s="31"/>
      <c r="F16" s="31"/>
      <c r="H16" s="23"/>
      <c r="L16" s="23"/>
      <c r="M16" s="23"/>
    </row>
    <row r="17">
      <c r="A17" s="25" t="s">
        <v>40</v>
      </c>
      <c r="B17" s="39" t="s">
        <v>41</v>
      </c>
      <c r="C17" s="199">
        <v>43951</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1683</v>
      </c>
      <c r="D27" s="42"/>
      <c r="E27" s="42"/>
      <c r="F27" s="42"/>
      <c r="H27" s="23"/>
      <c r="L27" s="23"/>
      <c r="M27" s="23"/>
    </row>
    <row r="28">
      <c r="A28" s="25" t="s">
        <v>54</v>
      </c>
      <c r="B28" s="41" t="s">
        <v>55</v>
      </c>
      <c r="C28" s="25" t="s">
        <v>1683</v>
      </c>
      <c r="D28" s="42"/>
      <c r="E28" s="42"/>
      <c r="F28" s="42"/>
      <c r="H28" s="23"/>
      <c r="L28" s="23"/>
      <c r="M28" s="23"/>
    </row>
    <row r="29" ht="30">
      <c r="A29" s="25" t="s">
        <v>56</v>
      </c>
      <c r="B29" s="41" t="s">
        <v>57</v>
      </c>
      <c r="C29" s="25" t="s">
        <v>1684</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24126.964050000002</v>
      </c>
      <c r="F38" s="42"/>
      <c r="H38" s="23"/>
      <c r="L38" s="23"/>
      <c r="M38" s="23"/>
    </row>
    <row r="39">
      <c r="A39" s="25" t="s">
        <v>66</v>
      </c>
      <c r="B39" s="42" t="s">
        <v>67</v>
      </c>
      <c r="C39" s="148">
        <v>19776.69921688</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0.21996920645923179</v>
      </c>
      <c r="E45" s="142"/>
      <c r="F45" s="142">
        <v>0.0256</v>
      </c>
      <c r="G45" s="25" t="s">
        <v>1685</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24126.964050000002</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24126.964050000002</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15.12461795</v>
      </c>
      <c r="D66" s="152" t="s">
        <v>1686</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23.535331</v>
      </c>
      <c r="D70" s="148" t="s">
        <v>1333</v>
      </c>
      <c r="E70" s="21"/>
      <c r="F70" s="157">
        <f>IF($C$77=0,"",IF(C70="[for completion]","",C70/$C$77))</f>
        <v>0.00097547834672246866</v>
      </c>
      <c r="G70" s="157" t="str">
        <f>IF($D$66="ND2","ND2",IF(OR(D70="ND2",D70=""),"",D70/$D$77))</f>
        <v/>
      </c>
      <c r="H70" s="23"/>
      <c r="L70" s="23"/>
      <c r="M70" s="23"/>
      <c r="N70" s="55"/>
    </row>
    <row r="71">
      <c r="A71" s="25" t="s">
        <v>114</v>
      </c>
      <c r="B71" s="138" t="s">
        <v>1650</v>
      </c>
      <c r="C71" s="148">
        <v>50.625571</v>
      </c>
      <c r="D71" s="148" t="s">
        <v>1333</v>
      </c>
      <c r="E71" s="21"/>
      <c r="F71" s="157">
        <f>IF($C$77=0,"",IF(C71="[for completion]","",C71/$C$77))</f>
        <v>0.0020982984390982627</v>
      </c>
      <c r="G71" s="157" t="str">
        <f>IF($D$66="ND2","ND2",IF(OR(D71="ND2",D71=""),"",D71/$D$77))</f>
        <v/>
      </c>
      <c r="H71" s="23"/>
      <c r="L71" s="23"/>
      <c r="M71" s="23"/>
      <c r="N71" s="55"/>
    </row>
    <row r="72">
      <c r="A72" s="25" t="s">
        <v>115</v>
      </c>
      <c r="B72" s="137" t="s">
        <v>1651</v>
      </c>
      <c r="C72" s="148">
        <v>69.322013</v>
      </c>
      <c r="D72" s="148" t="s">
        <v>1333</v>
      </c>
      <c r="E72" s="21"/>
      <c r="F72" s="157">
        <f>IF($C$77=0,"",IF(C72="[for completion]","",C72/$C$77))</f>
        <v>0.0028732174037711</v>
      </c>
      <c r="G72" s="157" t="str">
        <f>IF($D$66="ND2","ND2",IF(OR(D72="ND2",D72=""),"",D72/$D$77))</f>
        <v/>
      </c>
      <c r="H72" s="23"/>
      <c r="L72" s="23"/>
      <c r="M72" s="23"/>
      <c r="N72" s="55"/>
    </row>
    <row r="73">
      <c r="A73" s="25" t="s">
        <v>116</v>
      </c>
      <c r="B73" s="137" t="s">
        <v>1652</v>
      </c>
      <c r="C73" s="148">
        <v>120.071035</v>
      </c>
      <c r="D73" s="148" t="s">
        <v>1333</v>
      </c>
      <c r="E73" s="21"/>
      <c r="F73" s="157">
        <f>IF($C$77=0,"",IF(C73="[for completion]","",C73/$C$77))</f>
        <v>0.0049766325662067663</v>
      </c>
      <c r="G73" s="157" t="str">
        <f>IF($D$66="ND2","ND2",IF(OR(D73="ND2",D73=""),"",D73/$D$77))</f>
        <v/>
      </c>
      <c r="H73" s="23"/>
      <c r="L73" s="23"/>
      <c r="M73" s="23"/>
      <c r="N73" s="55"/>
    </row>
    <row r="74">
      <c r="A74" s="25" t="s">
        <v>117</v>
      </c>
      <c r="B74" s="137" t="s">
        <v>1653</v>
      </c>
      <c r="C74" s="148">
        <v>149.865972</v>
      </c>
      <c r="D74" s="148" t="s">
        <v>1333</v>
      </c>
      <c r="E74" s="21"/>
      <c r="F74" s="157">
        <f>IF($C$77=0,"",IF(C74="[for completion]","",C74/$C$77))</f>
        <v>0.0062115553249077219</v>
      </c>
      <c r="G74" s="157" t="str">
        <f>IF($D$66="ND2","ND2",IF(OR(D74="ND2",D74=""),"",D74/$D$77))</f>
        <v/>
      </c>
      <c r="H74" s="23"/>
      <c r="L74" s="23"/>
      <c r="M74" s="23"/>
      <c r="N74" s="55"/>
    </row>
    <row r="75">
      <c r="A75" s="25" t="s">
        <v>118</v>
      </c>
      <c r="B75" s="137" t="s">
        <v>1654</v>
      </c>
      <c r="C75" s="148">
        <v>2188.711253</v>
      </c>
      <c r="D75" s="148" t="s">
        <v>1333</v>
      </c>
      <c r="E75" s="21"/>
      <c r="F75" s="157">
        <f>IF($C$77=0,"",IF(C75="[for completion]","",C75/$C$77))</f>
        <v>0.090716397170250249</v>
      </c>
      <c r="G75" s="157" t="str">
        <f>IF($D$66="ND2","ND2",IF(OR(D75="ND2",D75=""),"",D75/$D$77))</f>
        <v/>
      </c>
      <c r="H75" s="23"/>
      <c r="L75" s="23"/>
      <c r="M75" s="23"/>
      <c r="N75" s="55"/>
    </row>
    <row r="76">
      <c r="A76" s="25" t="s">
        <v>119</v>
      </c>
      <c r="B76" s="137" t="s">
        <v>1655</v>
      </c>
      <c r="C76" s="148">
        <v>21524.832872</v>
      </c>
      <c r="D76" s="148" t="s">
        <v>1333</v>
      </c>
      <c r="E76" s="21"/>
      <c r="F76" s="157">
        <f>IF($C$77=0,"",IF(C76="[for completion]","",C76/$C$77))</f>
        <v>0.89214842074904344</v>
      </c>
      <c r="G76" s="157" t="str">
        <f>IF($D$66="ND2","ND2",IF(OR(D76="ND2",D76=""),"",D76/$D$77))</f>
        <v/>
      </c>
      <c r="H76" s="23"/>
      <c r="L76" s="23"/>
      <c r="M76" s="23"/>
      <c r="N76" s="55"/>
    </row>
    <row r="77">
      <c r="A77" s="25" t="s">
        <v>120</v>
      </c>
      <c r="B77" s="59" t="s">
        <v>99</v>
      </c>
      <c r="C77" s="150">
        <f>SUM(C70:C76)</f>
        <v>24126.964046999998</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6.313057</v>
      </c>
      <c r="D79" s="150" t="s">
        <v>1333</v>
      </c>
      <c r="E79" s="42"/>
      <c r="F79" s="157">
        <f>IF($C$77=0,"",IF(C79="","",C79/$C$77))</f>
        <v>0.00026165981711175881</v>
      </c>
      <c r="G79" s="157" t="str">
        <f>IF($D$66="ND2","ND2",IF(OR(D79="ND2",D79=""),"",D79/$D$77))</f>
        <v/>
      </c>
      <c r="H79" s="23"/>
      <c r="L79" s="23"/>
      <c r="M79" s="23"/>
      <c r="N79" s="55"/>
    </row>
    <row r="80" outlineLevel="1">
      <c r="A80" s="25" t="s">
        <v>125</v>
      </c>
      <c r="B80" s="60" t="s">
        <v>126</v>
      </c>
      <c r="C80" s="150">
        <v>17.222274</v>
      </c>
      <c r="D80" s="150" t="s">
        <v>1333</v>
      </c>
      <c r="E80" s="42"/>
      <c r="F80" s="157">
        <f>IF($C$77=0,"",IF(C80="","",C80/$C$77))</f>
        <v>0.00071381852961070985</v>
      </c>
      <c r="G80" s="157" t="str">
        <f>IF($D$66="ND2","ND2",IF(OR(D80="ND2",D80=""),"",D80/$D$77))</f>
        <v/>
      </c>
      <c r="H80" s="23"/>
      <c r="L80" s="23"/>
      <c r="M80" s="23"/>
      <c r="N80" s="55"/>
    </row>
    <row r="81" outlineLevel="1">
      <c r="A81" s="25" t="s">
        <v>127</v>
      </c>
      <c r="B81" s="60" t="s">
        <v>128</v>
      </c>
      <c r="C81" s="150">
        <v>20.376162</v>
      </c>
      <c r="D81" s="150" t="s">
        <v>1333</v>
      </c>
      <c r="E81" s="42"/>
      <c r="F81" s="157">
        <f>IF($C$77=0,"",IF(C81="","",C81/$C$77))</f>
        <v>0.00084453899629918913</v>
      </c>
      <c r="G81" s="157" t="str">
        <f>IF($D$66="ND2","ND2",IF(OR(D81="ND2",D81=""),"",D81/$D$77))</f>
        <v/>
      </c>
      <c r="H81" s="23"/>
      <c r="L81" s="23"/>
      <c r="M81" s="23"/>
      <c r="N81" s="55"/>
    </row>
    <row r="82" outlineLevel="1">
      <c r="A82" s="25" t="s">
        <v>129</v>
      </c>
      <c r="B82" s="60" t="s">
        <v>130</v>
      </c>
      <c r="C82" s="150">
        <v>30.249408</v>
      </c>
      <c r="D82" s="150" t="s">
        <v>1333</v>
      </c>
      <c r="E82" s="42"/>
      <c r="F82" s="157">
        <f>IF($C$77=0,"",IF(C82="","",C82/$C$77))</f>
        <v>0.0012537594013516708</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5.2975</v>
      </c>
      <c r="D89" s="152"/>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v>2624.1413</v>
      </c>
      <c r="D93" s="148" t="s">
        <v>1333</v>
      </c>
      <c r="E93" s="21"/>
      <c r="F93" s="157">
        <f>IF($C$100=0,"",IF(C93="[for completion]","",IF(C93="","",C93/$C$100)))</f>
        <v>0.13268853984524182</v>
      </c>
      <c r="G93" s="157" t="str">
        <f>IF($D$100=0,"",IF(D93="[Mark as ND1 if not relevant]","",IF(D93="","",D93/$D$100)))</f>
        <v/>
      </c>
      <c r="H93" s="23"/>
      <c r="L93" s="23"/>
      <c r="M93" s="23"/>
      <c r="N93" s="55"/>
    </row>
    <row r="94">
      <c r="A94" s="25" t="s">
        <v>142</v>
      </c>
      <c r="B94" s="138" t="s">
        <v>1650</v>
      </c>
      <c r="C94" s="148">
        <v>3830</v>
      </c>
      <c r="D94" s="148" t="s">
        <v>1333</v>
      </c>
      <c r="E94" s="21"/>
      <c r="F94" s="157">
        <f>IF($C$100=0,"",IF(C94="[for completion]","",IF(C94="","",C94/$C$100)))</f>
        <v>0.19366224966897788</v>
      </c>
      <c r="G94" s="157" t="str">
        <f>IF($D$100=0,"",IF(D94="[Mark as ND1 if not relevant]","",IF(D94="","",D94/$D$100)))</f>
        <v/>
      </c>
      <c r="H94" s="23"/>
      <c r="L94" s="23"/>
      <c r="M94" s="23"/>
      <c r="N94" s="55"/>
    </row>
    <row r="95">
      <c r="A95" s="25" t="s">
        <v>143</v>
      </c>
      <c r="B95" s="138" t="s">
        <v>1651</v>
      </c>
      <c r="C95" s="148">
        <v>1580.2858</v>
      </c>
      <c r="D95" s="148" t="s">
        <v>1333</v>
      </c>
      <c r="E95" s="21"/>
      <c r="F95" s="157">
        <f>IF($C$100=0,"",IF(C95="[for completion]","",IF(C95="","",C95/$C$100)))</f>
        <v>0.07990644990807845</v>
      </c>
      <c r="G95" s="157" t="str">
        <f>IF($D$100=0,"",IF(D95="[Mark as ND1 if not relevant]","",IF(D95="","",D95/$D$100)))</f>
        <v/>
      </c>
      <c r="H95" s="23"/>
      <c r="L95" s="23"/>
      <c r="M95" s="23"/>
      <c r="N95" s="55"/>
    </row>
    <row r="96">
      <c r="A96" s="25" t="s">
        <v>144</v>
      </c>
      <c r="B96" s="138" t="s">
        <v>1652</v>
      </c>
      <c r="C96" s="148">
        <v>1582.5</v>
      </c>
      <c r="D96" s="148" t="s">
        <v>1333</v>
      </c>
      <c r="E96" s="21"/>
      <c r="F96" s="157">
        <f>IF($C$100=0,"",IF(C96="[for completion]","",IF(C96="","",C96/$C$100)))</f>
        <v>0.080018409948082889</v>
      </c>
      <c r="G96" s="157" t="str">
        <f>IF($D$100=0,"",IF(D96="[Mark as ND1 if not relevant]","",IF(D96="","",D96/$D$100)))</f>
        <v/>
      </c>
      <c r="H96" s="23"/>
      <c r="L96" s="23"/>
      <c r="M96" s="23"/>
      <c r="N96" s="55"/>
    </row>
    <row r="97">
      <c r="A97" s="25" t="s">
        <v>145</v>
      </c>
      <c r="B97" s="138" t="s">
        <v>1653</v>
      </c>
      <c r="C97" s="148">
        <v>2162.5</v>
      </c>
      <c r="D97" s="148" t="s">
        <v>1333</v>
      </c>
      <c r="E97" s="21"/>
      <c r="F97" s="157">
        <f>IF($C$100=0,"",IF(C97="[for completion]","",IF(C97="","",C97/$C$100)))</f>
        <v>0.10934585245670095</v>
      </c>
      <c r="G97" s="157" t="str">
        <f>IF($D$100=0,"",IF(D97="[Mark as ND1 if not relevant]","",IF(D97="","",D97/$D$100)))</f>
        <v/>
      </c>
      <c r="H97" s="23"/>
      <c r="L97" s="23"/>
      <c r="M97" s="23"/>
    </row>
    <row r="98">
      <c r="A98" s="25" t="s">
        <v>146</v>
      </c>
      <c r="B98" s="138" t="s">
        <v>1654</v>
      </c>
      <c r="C98" s="148">
        <v>6042.0158</v>
      </c>
      <c r="D98" s="148" t="s">
        <v>1333</v>
      </c>
      <c r="E98" s="21"/>
      <c r="F98" s="157">
        <f>IF($C$100=0,"",IF(C98="[for completion]","",IF(C98="","",C98/$C$100)))</f>
        <v>0.30551184657010683</v>
      </c>
      <c r="G98" s="157" t="str">
        <f>IF($D$100=0,"",IF(D98="[Mark as ND1 if not relevant]","",IF(D98="","",D98/$D$100)))</f>
        <v/>
      </c>
      <c r="H98" s="23"/>
      <c r="L98" s="23"/>
      <c r="M98" s="23"/>
    </row>
    <row r="99">
      <c r="A99" s="25" t="s">
        <v>147</v>
      </c>
      <c r="B99" s="138" t="s">
        <v>1655</v>
      </c>
      <c r="C99" s="148">
        <v>1955.256</v>
      </c>
      <c r="D99" s="148" t="s">
        <v>1333</v>
      </c>
      <c r="E99" s="21"/>
      <c r="F99" s="157">
        <f>IF($C$100=0,"",IF(C99="[for completion]","",IF(C99="","",C99/$C$100)))</f>
        <v>0.098866651602811231</v>
      </c>
      <c r="G99" s="157" t="str">
        <f>IF($D$100=0,"",IF(D99="[Mark as ND1 if not relevant]","",IF(D99="","",D99/$D$100)))</f>
        <v/>
      </c>
      <c r="H99" s="23"/>
      <c r="L99" s="23"/>
      <c r="M99" s="23"/>
    </row>
    <row r="100">
      <c r="A100" s="25" t="s">
        <v>148</v>
      </c>
      <c r="B100" s="59" t="s">
        <v>99</v>
      </c>
      <c r="C100" s="150">
        <f>SUM(C93:C99)</f>
        <v>19776.6989</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v>2011.1</v>
      </c>
      <c r="D102" s="150" t="s">
        <v>1333</v>
      </c>
      <c r="E102" s="42"/>
      <c r="F102" s="157">
        <f>IF($C$100=0,"",IF(C102="","",IF(C102="","",C102/$C$100)))</f>
        <v>0.10169037867083065</v>
      </c>
      <c r="G102" s="157" t="str">
        <f>IF($D$100=0,"",IF(D102="","",IF(D102="","",D102/$D$100)))</f>
        <v/>
      </c>
      <c r="H102" s="23"/>
      <c r="L102" s="23"/>
      <c r="M102" s="23"/>
    </row>
    <row r="103" outlineLevel="1">
      <c r="A103" s="25" t="s">
        <v>151</v>
      </c>
      <c r="B103" s="60" t="s">
        <v>126</v>
      </c>
      <c r="C103" s="150">
        <v>613.0413</v>
      </c>
      <c r="D103" s="150" t="s">
        <v>1333</v>
      </c>
      <c r="E103" s="42"/>
      <c r="F103" s="157">
        <f>IF($C$100=0,"",IF(C103="","",IF(C103="","",C103/$C$100)))</f>
        <v>0.030998161174411166</v>
      </c>
      <c r="G103" s="157" t="str">
        <f>IF($D$100=0,"",IF(D103="","",IF(D103="","",D103/$D$100)))</f>
        <v/>
      </c>
      <c r="H103" s="23"/>
      <c r="L103" s="23"/>
      <c r="M103" s="23"/>
    </row>
    <row r="104" outlineLevel="1">
      <c r="A104" s="25" t="s">
        <v>152</v>
      </c>
      <c r="B104" s="60" t="s">
        <v>128</v>
      </c>
      <c r="C104" s="150">
        <v>2080</v>
      </c>
      <c r="D104" s="150" t="s">
        <v>1333</v>
      </c>
      <c r="E104" s="42"/>
      <c r="F104" s="157">
        <f>IF($C$100=0,"",IF(C104="","",IF(C104="","",C104/$C$100)))</f>
        <v>0.10517427658263029</v>
      </c>
      <c r="G104" s="157" t="str">
        <f>IF($D$100=0,"",IF(D104="","",IF(D104="","",D104/$D$100)))</f>
        <v/>
      </c>
      <c r="H104" s="23"/>
      <c r="L104" s="23"/>
      <c r="M104" s="23"/>
    </row>
    <row r="105" outlineLevel="1">
      <c r="A105" s="25" t="s">
        <v>153</v>
      </c>
      <c r="B105" s="60" t="s">
        <v>130</v>
      </c>
      <c r="C105" s="150">
        <v>1750</v>
      </c>
      <c r="D105" s="150" t="s">
        <v>1333</v>
      </c>
      <c r="E105" s="42"/>
      <c r="F105" s="157">
        <f>IF($C$100=0,"",IF(C105="","",IF(C105="","",C105/$C$100)))</f>
        <v>0.0884879730863476</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24146.964099999997</v>
      </c>
      <c r="D112" s="148">
        <v>24146.964099999997</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24146.964099999997</v>
      </c>
      <c r="D129" s="148">
        <f>SUM(D112:D128)</f>
        <v>24146.964099999997</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17927.3</v>
      </c>
      <c r="D138" s="148">
        <v>19776.699216880002</v>
      </c>
      <c r="E138" s="51"/>
      <c r="F138" s="157">
        <f>IF($C$155=0,"",IF(C138="[for completion]","",IF(C138="","",C138/$C$155)))</f>
        <v>0.9064859511388289</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v>96.54746273</v>
      </c>
      <c r="D142" s="148"/>
      <c r="E142" s="51"/>
      <c r="F142" s="157">
        <f>IF($C$155=0,"",IF(C142="[for completion]","",IF(C142="","",C142/$C$155)))</f>
        <v>0.0048818795124109431</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v>583.80977669</v>
      </c>
      <c r="D149" s="148"/>
      <c r="E149" s="42"/>
      <c r="F149" s="157">
        <f>IF($C$155=0,"",IF(C149="[for completion]","",IF(C149="","",C149/$C$155)))</f>
        <v>0.029520081702597827</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v>1169.04197746</v>
      </c>
      <c r="D153" s="148"/>
      <c r="E153" s="42"/>
      <c r="F153" s="157">
        <f>IF($C$155=0,"",IF(C153="[for completion]","",IF(C153="","",C153/$C$155)))</f>
        <v>0.059112087646162312</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19776.69921688</v>
      </c>
      <c r="D155" s="148">
        <f>SUM(D138:D154)</f>
        <v>19776.699216880002</v>
      </c>
      <c r="E155" s="42"/>
      <c r="F155" s="142">
        <f>SUM(F138:F154)</f>
        <v>0.99999999999999989</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18236.699216880002</v>
      </c>
      <c r="D164" s="148">
        <v>18236.699216880002</v>
      </c>
      <c r="E164" s="63"/>
      <c r="F164" s="157">
        <f>IF($C$167=0,"",IF(C164="[for completion]","",IF(C164="","",C164/$C$167)))</f>
        <v>0.92213058493170774</v>
      </c>
      <c r="G164" s="157">
        <f>IF($D$167=0,"",IF(D164="[for completion]","",IF(D164="","",D164/$D$167)))</f>
        <v>0.92213058493170774</v>
      </c>
      <c r="H164" s="23"/>
      <c r="L164" s="23"/>
      <c r="M164" s="23"/>
      <c r="N164" s="55"/>
    </row>
    <row r="165">
      <c r="A165" s="25" t="s">
        <v>223</v>
      </c>
      <c r="B165" s="23" t="s">
        <v>224</v>
      </c>
      <c r="C165" s="148">
        <v>1540</v>
      </c>
      <c r="D165" s="148">
        <v>1540</v>
      </c>
      <c r="E165" s="63"/>
      <c r="F165" s="157">
        <f>IF($C$167=0,"",IF(C165="[for completion]","",IF(C165="","",C165/$C$167)))</f>
        <v>0.077869415068292286</v>
      </c>
      <c r="G165" s="157">
        <f>IF($D$167=0,"",IF(D165="[for completion]","",IF(D165="","",D165/$D$167)))</f>
        <v>0.077869415068292286</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19776.699216880002</v>
      </c>
      <c r="D167" s="160">
        <f>SUM(D164:D166)</f>
        <v>19776.699216880002</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20</v>
      </c>
      <c r="D174" s="39"/>
      <c r="E174" s="31"/>
      <c r="F174" s="157">
        <f>IF($C$179=0,"",IF(C174="[for completion]","",C174/$C$179))</f>
        <v>1</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20</v>
      </c>
      <c r="E179" s="53"/>
      <c r="F179" s="158">
        <f>SUM(F174:F178)</f>
        <v>1</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v>20</v>
      </c>
      <c r="E193" s="50"/>
      <c r="F193" s="157">
        <f>IF($C$208=0,"",IF(C193="[for completion]","",C193/$C$208))</f>
        <v>1</v>
      </c>
      <c r="G193" s="51"/>
      <c r="H193" s="23"/>
      <c r="L193" s="23"/>
      <c r="M193" s="23"/>
      <c r="N193" s="55"/>
    </row>
    <row r="194">
      <c r="A194" s="25" t="s">
        <v>264</v>
      </c>
      <c r="B194" s="42" t="s">
        <v>265</v>
      </c>
      <c r="C194" s="148"/>
      <c r="E194" s="53"/>
      <c r="F194" s="157">
        <f>IF($C$208=0,"",IF(C194="[for completion]","",C194/$C$208))</f>
        <v>0</v>
      </c>
      <c r="G194" s="53"/>
      <c r="H194" s="23"/>
      <c r="L194" s="23"/>
      <c r="M194" s="23"/>
      <c r="N194" s="55"/>
    </row>
    <row r="195">
      <c r="A195" s="25" t="s">
        <v>266</v>
      </c>
      <c r="B195" s="42" t="s">
        <v>267</v>
      </c>
      <c r="C195" s="148"/>
      <c r="E195" s="53"/>
      <c r="F195" s="157">
        <f>IF($C$208=0,"",IF(C195="[for completion]","",C195/$C$208))</f>
        <v>0</v>
      </c>
      <c r="G195" s="53"/>
      <c r="H195" s="23"/>
      <c r="L195" s="23"/>
      <c r="M195" s="23"/>
      <c r="N195" s="55"/>
    </row>
    <row r="196">
      <c r="A196" s="25" t="s">
        <v>268</v>
      </c>
      <c r="B196" s="42" t="s">
        <v>269</v>
      </c>
      <c r="C196" s="148"/>
      <c r="E196" s="53"/>
      <c r="F196" s="157">
        <f>IF($C$208=0,"",IF(C196="[for completion]","",C196/$C$208))</f>
        <v>0</v>
      </c>
      <c r="G196" s="53"/>
      <c r="H196" s="23"/>
      <c r="L196" s="23"/>
      <c r="M196" s="23"/>
      <c r="N196" s="55"/>
    </row>
    <row r="197">
      <c r="A197" s="25" t="s">
        <v>270</v>
      </c>
      <c r="B197" s="42" t="s">
        <v>271</v>
      </c>
      <c r="C197" s="148"/>
      <c r="E197" s="53"/>
      <c r="F197" s="157">
        <f>IF($C$208=0,"",IF(C197="[for completion]","",C197/$C$208))</f>
        <v>0</v>
      </c>
      <c r="G197" s="53"/>
      <c r="H197" s="23"/>
      <c r="L197" s="23"/>
      <c r="M197" s="23"/>
      <c r="N197" s="55"/>
    </row>
    <row r="198">
      <c r="A198" s="25" t="s">
        <v>272</v>
      </c>
      <c r="B198" s="42" t="s">
        <v>273</v>
      </c>
      <c r="C198" s="148"/>
      <c r="E198" s="53"/>
      <c r="F198" s="157">
        <f>IF($C$208=0,"",IF(C198="[for completion]","",C198/$C$208))</f>
        <v>0</v>
      </c>
      <c r="G198" s="53"/>
      <c r="H198" s="23"/>
      <c r="L198" s="23"/>
      <c r="M198" s="23"/>
      <c r="N198" s="55"/>
    </row>
    <row r="199">
      <c r="A199" s="25" t="s">
        <v>274</v>
      </c>
      <c r="B199" s="42" t="s">
        <v>275</v>
      </c>
      <c r="C199" s="148"/>
      <c r="E199" s="53"/>
      <c r="F199" s="157">
        <f>IF($C$208=0,"",IF(C199="[for completion]","",C199/$C$208))</f>
        <v>0</v>
      </c>
      <c r="G199" s="53"/>
      <c r="H199" s="23"/>
      <c r="L199" s="23"/>
      <c r="M199" s="23"/>
      <c r="N199" s="55"/>
    </row>
    <row r="200">
      <c r="A200" s="25" t="s">
        <v>276</v>
      </c>
      <c r="B200" s="42" t="s">
        <v>12</v>
      </c>
      <c r="C200" s="148"/>
      <c r="E200" s="53"/>
      <c r="F200" s="157">
        <f>IF($C$208=0,"",IF(C200="[for completion]","",C200/$C$208))</f>
        <v>0</v>
      </c>
      <c r="G200" s="53"/>
      <c r="H200" s="23"/>
      <c r="L200" s="23"/>
      <c r="M200" s="23"/>
      <c r="N200" s="55"/>
    </row>
    <row r="201">
      <c r="A201" s="25" t="s">
        <v>277</v>
      </c>
      <c r="B201" s="42" t="s">
        <v>278</v>
      </c>
      <c r="C201" s="148"/>
      <c r="E201" s="53"/>
      <c r="F201" s="157">
        <f>IF($C$208=0,"",IF(C201="[for completion]","",C201/$C$208))</f>
        <v>0</v>
      </c>
      <c r="G201" s="53"/>
      <c r="H201" s="23"/>
      <c r="L201" s="23"/>
      <c r="M201" s="23"/>
      <c r="N201" s="55"/>
    </row>
    <row r="202">
      <c r="A202" s="25" t="s">
        <v>279</v>
      </c>
      <c r="B202" s="42" t="s">
        <v>280</v>
      </c>
      <c r="C202" s="148"/>
      <c r="E202" s="53"/>
      <c r="F202" s="157">
        <f>IF($C$208=0,"",IF(C202="[for completion]","",C202/$C$208))</f>
        <v>0</v>
      </c>
      <c r="G202" s="53"/>
      <c r="H202" s="23"/>
      <c r="L202" s="23"/>
      <c r="M202" s="23"/>
      <c r="N202" s="55"/>
    </row>
    <row r="203">
      <c r="A203" s="25" t="s">
        <v>281</v>
      </c>
      <c r="B203" s="42" t="s">
        <v>282</v>
      </c>
      <c r="C203" s="148"/>
      <c r="E203" s="53"/>
      <c r="F203" s="157">
        <f>IF($C$208=0,"",IF(C203="[for completion]","",C203/$C$208))</f>
        <v>0</v>
      </c>
      <c r="G203" s="53"/>
      <c r="H203" s="23"/>
      <c r="L203" s="23"/>
      <c r="M203" s="23"/>
      <c r="N203" s="55"/>
    </row>
    <row r="204">
      <c r="A204" s="25" t="s">
        <v>283</v>
      </c>
      <c r="B204" s="42" t="s">
        <v>284</v>
      </c>
      <c r="C204" s="148"/>
      <c r="E204" s="53"/>
      <c r="F204" s="157">
        <f>IF($C$208=0,"",IF(C204="[for completion]","",C204/$C$208))</f>
        <v>0</v>
      </c>
      <c r="G204" s="53"/>
      <c r="H204" s="23"/>
      <c r="L204" s="23"/>
      <c r="M204" s="23"/>
      <c r="N204" s="55"/>
    </row>
    <row r="205">
      <c r="A205" s="25" t="s">
        <v>285</v>
      </c>
      <c r="B205" s="42" t="s">
        <v>286</v>
      </c>
      <c r="C205" s="148"/>
      <c r="E205" s="53"/>
      <c r="F205" s="157">
        <f>IF($C$208=0,"",IF(C205="[for completion]","",C205/$C$208))</f>
        <v>0</v>
      </c>
      <c r="G205" s="53"/>
      <c r="H205" s="23"/>
      <c r="L205" s="23"/>
      <c r="M205" s="23"/>
      <c r="N205" s="55"/>
    </row>
    <row r="206">
      <c r="A206" s="25" t="s">
        <v>287</v>
      </c>
      <c r="B206" s="42" t="s">
        <v>97</v>
      </c>
      <c r="C206" s="148"/>
      <c r="E206" s="53"/>
      <c r="F206" s="157">
        <f>IF($C$208=0,"",IF(C206="[for completion]","",C206/$C$208))</f>
        <v>0</v>
      </c>
      <c r="G206" s="53"/>
      <c r="H206" s="23"/>
      <c r="L206" s="23"/>
      <c r="M206" s="23"/>
      <c r="N206" s="55"/>
    </row>
    <row r="207">
      <c r="A207" s="25" t="s">
        <v>288</v>
      </c>
      <c r="B207" s="52" t="s">
        <v>289</v>
      </c>
      <c r="C207" s="148">
        <f>SUM(C193:C196)</f>
        <v>20</v>
      </c>
      <c r="E207" s="53"/>
      <c r="F207" s="157">
        <f>SUM(F193:F196)</f>
        <v>1</v>
      </c>
      <c r="G207" s="53"/>
      <c r="H207" s="23"/>
      <c r="L207" s="23"/>
      <c r="M207" s="23"/>
      <c r="N207" s="55"/>
    </row>
    <row r="208">
      <c r="A208" s="25" t="s">
        <v>290</v>
      </c>
      <c r="B208" s="59" t="s">
        <v>99</v>
      </c>
      <c r="C208" s="150">
        <f>SUM(C193:C206)</f>
        <v>20</v>
      </c>
      <c r="D208" s="42"/>
      <c r="E208" s="53"/>
      <c r="F208" s="158">
        <f>SUM(F193:F206)</f>
        <v>1</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1684</v>
      </c>
      <c r="H229" s="23"/>
      <c r="L229" s="23"/>
      <c r="M229" s="23"/>
    </row>
    <row r="230" customHeight="1">
      <c r="A230" s="44"/>
      <c r="B230" s="45" t="s">
        <v>315</v>
      </c>
      <c r="C230" s="44"/>
      <c r="D230" s="44"/>
      <c r="E230" s="46"/>
      <c r="F230" s="47"/>
      <c r="G230" s="47"/>
      <c r="H230" s="23"/>
      <c r="L230" s="23"/>
      <c r="M230" s="23"/>
    </row>
    <row r="231">
      <c r="A231" s="25" t="s">
        <v>11</v>
      </c>
      <c r="B231" s="25" t="s">
        <v>1511</v>
      </c>
      <c r="C231" s="148">
        <v>2109.1394</v>
      </c>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1687</v>
      </c>
      <c r="C323" s="40" t="s">
        <v>1681</v>
      </c>
      <c r="H323" s="23"/>
      <c r="I323" s="55"/>
      <c r="J323" s="55"/>
      <c r="K323" s="55"/>
      <c r="L323" s="55"/>
      <c r="M323" s="55"/>
      <c r="N323" s="55"/>
    </row>
    <row r="324" outlineLevel="1">
      <c r="A324" s="25" t="s">
        <v>426</v>
      </c>
      <c r="B324" s="40" t="s">
        <v>1688</v>
      </c>
      <c r="C324" s="25" t="s">
        <v>1681</v>
      </c>
      <c r="H324" s="23"/>
      <c r="I324" s="55"/>
      <c r="J324" s="55"/>
      <c r="K324" s="55"/>
      <c r="L324" s="55"/>
      <c r="M324" s="55"/>
      <c r="N324" s="55"/>
    </row>
    <row r="325" outlineLevel="1">
      <c r="A325" s="25" t="s">
        <v>427</v>
      </c>
      <c r="B325" s="40" t="s">
        <v>1689</v>
      </c>
      <c r="C325" s="25" t="s">
        <v>1681</v>
      </c>
      <c r="H325" s="23"/>
      <c r="I325" s="55"/>
      <c r="J325" s="55"/>
      <c r="K325" s="55"/>
      <c r="L325" s="55"/>
      <c r="M325" s="55"/>
      <c r="N325" s="55"/>
    </row>
    <row r="326" outlineLevel="1">
      <c r="A326" s="25" t="s">
        <v>428</v>
      </c>
      <c r="B326" s="40" t="s">
        <v>1690</v>
      </c>
      <c r="C326" s="25" t="s">
        <v>1681</v>
      </c>
      <c r="H326" s="23"/>
      <c r="I326" s="55"/>
      <c r="J326" s="55"/>
      <c r="K326" s="55"/>
      <c r="L326" s="55"/>
      <c r="M326" s="55"/>
      <c r="N326" s="55"/>
    </row>
    <row r="327" outlineLevel="1">
      <c r="A327" s="25" t="s">
        <v>429</v>
      </c>
      <c r="B327" s="40" t="s">
        <v>1691</v>
      </c>
      <c r="C327" s="25" t="s">
        <v>1681</v>
      </c>
      <c r="H327" s="23"/>
      <c r="I327" s="55"/>
      <c r="J327" s="55"/>
      <c r="K327" s="55"/>
      <c r="L327" s="55"/>
      <c r="M327" s="55"/>
      <c r="N327" s="55"/>
    </row>
    <row r="328" outlineLevel="1">
      <c r="A328" s="25" t="s">
        <v>430</v>
      </c>
      <c r="B328" s="40" t="s">
        <v>1692</v>
      </c>
      <c r="C328" s="25" t="s">
        <v>1681</v>
      </c>
      <c r="H328" s="23"/>
      <c r="I328" s="55"/>
      <c r="J328" s="55"/>
      <c r="K328" s="55"/>
      <c r="L328" s="55"/>
      <c r="M328" s="55"/>
      <c r="N328" s="55"/>
    </row>
    <row r="329" outlineLevel="1">
      <c r="A329" s="25" t="s">
        <v>431</v>
      </c>
      <c r="B329" s="40" t="s">
        <v>1693</v>
      </c>
      <c r="C329" s="25" t="s">
        <v>1681</v>
      </c>
      <c r="H329" s="23"/>
      <c r="I329" s="55"/>
      <c r="J329" s="55"/>
      <c r="K329" s="55"/>
      <c r="L329" s="55"/>
      <c r="M329" s="55"/>
      <c r="N329" s="55"/>
    </row>
    <row r="330" outlineLevel="1">
      <c r="A330" s="25" t="s">
        <v>432</v>
      </c>
      <c r="B330" s="54" t="s">
        <v>1694</v>
      </c>
      <c r="C330" s="25" t="s">
        <v>1681</v>
      </c>
      <c r="H330" s="23"/>
      <c r="I330" s="55"/>
      <c r="J330" s="55"/>
      <c r="K330" s="55"/>
      <c r="L330" s="55"/>
      <c r="M330" s="55"/>
      <c r="N330" s="55"/>
    </row>
    <row r="331" outlineLevel="1">
      <c r="A331" s="25" t="s">
        <v>434</v>
      </c>
      <c r="B331" s="54" t="s">
        <v>1695</v>
      </c>
      <c r="C331" s="25" t="s">
        <v>1681</v>
      </c>
      <c r="H331" s="23"/>
      <c r="I331" s="55"/>
      <c r="J331" s="55"/>
      <c r="K331" s="55"/>
      <c r="L331" s="55"/>
      <c r="M331" s="55"/>
      <c r="N331" s="55"/>
    </row>
    <row r="332" outlineLevel="1">
      <c r="A332" s="25" t="s">
        <v>435</v>
      </c>
      <c r="B332" s="54" t="s">
        <v>1696</v>
      </c>
      <c r="C332" s="25" t="s">
        <v>1681</v>
      </c>
      <c r="H332" s="23"/>
      <c r="I332" s="55"/>
      <c r="J332" s="55"/>
      <c r="K332" s="55"/>
      <c r="L332" s="55"/>
      <c r="M332" s="55"/>
      <c r="N332" s="55"/>
    </row>
    <row r="333" outlineLevel="1">
      <c r="A333" s="25" t="s">
        <v>436</v>
      </c>
      <c r="B333" s="54" t="s">
        <v>1697</v>
      </c>
      <c r="C333" s="25" t="s">
        <v>1681</v>
      </c>
      <c r="H333" s="23"/>
      <c r="I333" s="55"/>
      <c r="J333" s="55"/>
      <c r="K333" s="55"/>
      <c r="L333" s="55"/>
      <c r="M333" s="55"/>
      <c r="N333" s="55"/>
    </row>
    <row r="334" outlineLevel="1">
      <c r="A334" s="25" t="s">
        <v>437</v>
      </c>
      <c r="B334" s="54" t="s">
        <v>1698</v>
      </c>
      <c r="C334" s="25" t="s">
        <v>1681</v>
      </c>
      <c r="H334" s="23"/>
      <c r="I334" s="55"/>
      <c r="J334" s="55"/>
      <c r="K334" s="55"/>
      <c r="L334" s="55"/>
      <c r="M334" s="55"/>
      <c r="N334" s="55"/>
    </row>
    <row r="335" outlineLevel="1">
      <c r="A335" s="25" t="s">
        <v>438</v>
      </c>
      <c r="B335" s="54" t="s">
        <v>1699</v>
      </c>
      <c r="C335" s="25" t="s">
        <v>1681</v>
      </c>
      <c r="H335" s="23"/>
      <c r="I335" s="55"/>
      <c r="J335" s="55"/>
      <c r="K335" s="55"/>
      <c r="L335" s="55"/>
      <c r="M335" s="55"/>
      <c r="N335" s="55"/>
    </row>
    <row r="336" outlineLevel="1">
      <c r="A336" s="25" t="s">
        <v>439</v>
      </c>
      <c r="B336" s="54" t="s">
        <v>1700</v>
      </c>
      <c r="C336" s="25" t="s">
        <v>1681</v>
      </c>
      <c r="H336" s="23"/>
      <c r="I336" s="55"/>
      <c r="J336" s="55"/>
      <c r="K336" s="55"/>
      <c r="L336" s="55"/>
      <c r="M336" s="55"/>
      <c r="N336" s="55"/>
    </row>
    <row r="337" outlineLevel="1">
      <c r="A337" s="25" t="s">
        <v>440</v>
      </c>
      <c r="B337" s="54" t="s">
        <v>1701</v>
      </c>
      <c r="C337" s="25" t="s">
        <v>1681</v>
      </c>
      <c r="H337" s="23"/>
      <c r="I337" s="55"/>
      <c r="J337" s="55"/>
      <c r="K337" s="55"/>
      <c r="L337" s="55"/>
      <c r="M337" s="55"/>
      <c r="N337" s="55"/>
    </row>
    <row r="338" outlineLevel="1">
      <c r="A338" s="25" t="s">
        <v>441</v>
      </c>
      <c r="B338" s="54" t="s">
        <v>1702</v>
      </c>
      <c r="C338" s="25" t="s">
        <v>1681</v>
      </c>
      <c r="H338" s="23"/>
      <c r="I338" s="55"/>
      <c r="J338" s="55"/>
      <c r="K338" s="55"/>
      <c r="L338" s="55"/>
      <c r="M338" s="55"/>
      <c r="N338" s="55"/>
    </row>
    <row r="339" outlineLevel="1">
      <c r="A339" s="25" t="s">
        <v>442</v>
      </c>
      <c r="B339" s="54" t="s">
        <v>1703</v>
      </c>
      <c r="C339" s="25" t="s">
        <v>1704</v>
      </c>
      <c r="H339" s="23"/>
      <c r="I339" s="55"/>
      <c r="J339" s="55"/>
      <c r="K339" s="55"/>
      <c r="L339" s="55"/>
      <c r="M339" s="55"/>
      <c r="N339" s="55"/>
    </row>
    <row r="340" outlineLevel="1">
      <c r="A340" s="25" t="s">
        <v>443</v>
      </c>
      <c r="B340" s="54" t="s">
        <v>1705</v>
      </c>
      <c r="C340" s="25" t="s">
        <v>1706</v>
      </c>
      <c r="H340" s="23"/>
      <c r="I340" s="55"/>
      <c r="J340" s="55"/>
      <c r="K340" s="55"/>
      <c r="L340" s="55"/>
      <c r="M340" s="55"/>
      <c r="N340" s="55"/>
    </row>
    <row r="341" outlineLevel="1">
      <c r="A341" s="25" t="s">
        <v>444</v>
      </c>
      <c r="B341" s="54" t="s">
        <v>1707</v>
      </c>
      <c r="C341" s="25" t="s">
        <v>1706</v>
      </c>
      <c r="H341" s="23"/>
      <c r="I341" s="55"/>
      <c r="J341" s="55"/>
      <c r="K341" s="55"/>
      <c r="L341" s="55"/>
      <c r="M341" s="55"/>
      <c r="N341" s="55"/>
    </row>
    <row r="342" outlineLevel="1">
      <c r="A342" s="25" t="s">
        <v>445</v>
      </c>
      <c r="B342" s="54" t="s">
        <v>1708</v>
      </c>
      <c r="C342" s="25" t="s">
        <v>1709</v>
      </c>
      <c r="H342" s="23"/>
      <c r="I342" s="55"/>
      <c r="J342" s="55"/>
      <c r="K342" s="55"/>
      <c r="L342" s="55"/>
      <c r="M342" s="55"/>
      <c r="N342" s="55"/>
    </row>
    <row r="343" outlineLevel="1">
      <c r="A343" s="25" t="s">
        <v>446</v>
      </c>
      <c r="B343" s="54" t="s">
        <v>1703</v>
      </c>
      <c r="C343" s="25" t="s">
        <v>1704</v>
      </c>
      <c r="H343" s="23"/>
      <c r="I343" s="55"/>
      <c r="J343" s="55"/>
      <c r="K343" s="55"/>
      <c r="L343" s="55"/>
      <c r="M343" s="55"/>
      <c r="N343" s="55"/>
    </row>
    <row r="344" outlineLevel="1">
      <c r="A344" s="25" t="s">
        <v>447</v>
      </c>
      <c r="B344" s="54" t="s">
        <v>1710</v>
      </c>
      <c r="C344" s="25" t="s">
        <v>1711</v>
      </c>
      <c r="H344" s="23"/>
      <c r="I344" s="55"/>
      <c r="J344" s="55"/>
      <c r="K344" s="55"/>
      <c r="L344" s="55"/>
      <c r="M344" s="55"/>
      <c r="N344" s="55"/>
    </row>
    <row r="345" outlineLevel="1">
      <c r="A345" s="25" t="s">
        <v>448</v>
      </c>
      <c r="B345" s="54" t="s">
        <v>1712</v>
      </c>
      <c r="C345" s="25" t="s">
        <v>1681</v>
      </c>
      <c r="H345" s="23"/>
      <c r="I345" s="55"/>
      <c r="J345" s="55"/>
      <c r="K345" s="55"/>
      <c r="L345" s="55"/>
      <c r="M345" s="55"/>
      <c r="N345" s="55"/>
    </row>
    <row r="346" outlineLevel="1">
      <c r="A346" s="25" t="s">
        <v>449</v>
      </c>
      <c r="B346" s="54" t="s">
        <v>1713</v>
      </c>
      <c r="C346" s="25" t="s">
        <v>1714</v>
      </c>
      <c r="H346" s="23"/>
      <c r="I346" s="55"/>
      <c r="J346" s="55"/>
      <c r="K346" s="55"/>
      <c r="L346" s="55"/>
      <c r="M346" s="55"/>
      <c r="N346" s="55"/>
    </row>
    <row r="347" outlineLevel="1">
      <c r="A347" s="25" t="s">
        <v>450</v>
      </c>
      <c r="B347" s="54" t="s">
        <v>1715</v>
      </c>
      <c r="C347" s="25" t="s">
        <v>1716</v>
      </c>
      <c r="H347" s="23"/>
      <c r="I347" s="55"/>
      <c r="J347" s="55"/>
      <c r="K347" s="55"/>
      <c r="L347" s="55"/>
      <c r="M347" s="55"/>
      <c r="N347" s="55"/>
    </row>
    <row r="348" outlineLevel="1">
      <c r="A348" s="25" t="s">
        <v>451</v>
      </c>
      <c r="B348" s="54" t="s">
        <v>1715</v>
      </c>
      <c r="C348" s="25" t="s">
        <v>1717</v>
      </c>
      <c r="H348" s="23"/>
      <c r="I348" s="55"/>
      <c r="J348" s="55"/>
      <c r="K348" s="55"/>
      <c r="L348" s="55"/>
      <c r="M348" s="55"/>
      <c r="N348" s="55"/>
    </row>
    <row r="349" outlineLevel="1">
      <c r="A349" s="25" t="s">
        <v>452</v>
      </c>
      <c r="B349" s="54" t="s">
        <v>1715</v>
      </c>
      <c r="C349" s="25" t="s">
        <v>1718</v>
      </c>
      <c r="H349" s="23"/>
      <c r="I349" s="55"/>
      <c r="J349" s="55"/>
      <c r="K349" s="55"/>
      <c r="L349" s="55"/>
      <c r="M349" s="55"/>
      <c r="N349" s="55"/>
    </row>
    <row r="350" outlineLevel="1">
      <c r="A350" s="25" t="s">
        <v>453</v>
      </c>
      <c r="B350" s="54" t="s">
        <v>1719</v>
      </c>
      <c r="C350" s="25" t="s">
        <v>1681</v>
      </c>
      <c r="H350" s="23"/>
      <c r="I350" s="55"/>
      <c r="J350" s="55"/>
      <c r="K350" s="55"/>
      <c r="L350" s="55"/>
      <c r="M350" s="55"/>
      <c r="N350" s="55"/>
    </row>
    <row r="351" outlineLevel="1">
      <c r="A351" s="25" t="s">
        <v>454</v>
      </c>
      <c r="B351" s="54" t="s">
        <v>1720</v>
      </c>
      <c r="C351" s="25" t="s">
        <v>1681</v>
      </c>
      <c r="H351" s="23"/>
      <c r="I351" s="55"/>
      <c r="J351" s="55"/>
      <c r="K351" s="55"/>
      <c r="L351" s="55"/>
      <c r="M351" s="55"/>
      <c r="N351" s="55"/>
    </row>
    <row r="352" outlineLevel="1">
      <c r="A352" s="25" t="s">
        <v>455</v>
      </c>
      <c r="B352" s="54" t="s">
        <v>1721</v>
      </c>
      <c r="C352" s="25" t="s">
        <v>1681</v>
      </c>
      <c r="H352" s="23"/>
      <c r="I352" s="55"/>
      <c r="J352" s="55"/>
      <c r="K352" s="55"/>
      <c r="L352" s="55"/>
      <c r="M352" s="55"/>
      <c r="N352" s="55"/>
    </row>
    <row r="353" outlineLevel="1">
      <c r="A353" s="25" t="s">
        <v>456</v>
      </c>
      <c r="B353" s="54" t="s">
        <v>1722</v>
      </c>
      <c r="C353" s="25" t="s">
        <v>1723</v>
      </c>
      <c r="H353" s="23"/>
      <c r="I353" s="55"/>
      <c r="J353" s="55"/>
      <c r="K353" s="55"/>
      <c r="L353" s="55"/>
      <c r="M353" s="55"/>
      <c r="N353" s="55"/>
    </row>
    <row r="354" outlineLevel="1">
      <c r="A354" s="25" t="s">
        <v>457</v>
      </c>
      <c r="B354" s="54" t="s">
        <v>1724</v>
      </c>
      <c r="C354" s="25" t="s">
        <v>1725</v>
      </c>
      <c r="H354" s="23"/>
      <c r="I354" s="55"/>
      <c r="J354" s="55"/>
      <c r="K354" s="55"/>
      <c r="L354" s="55"/>
      <c r="M354" s="55"/>
      <c r="N354" s="55"/>
    </row>
    <row r="355" outlineLevel="1">
      <c r="A355" s="25" t="s">
        <v>458</v>
      </c>
      <c r="B355" s="54" t="s">
        <v>1726</v>
      </c>
      <c r="C355" s="25" t="s">
        <v>1727</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1679</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24126.96405088</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24126.96405088</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147162</v>
      </c>
      <c r="D28" s="108" t="str">
        <f>IF(C28="","","ND2")</f>
        <v>ND2</v>
      </c>
      <c r="F28" s="169">
        <f>IF(C28=0,"",IF(C28="","",C28))</f>
        <v>147162</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0.000497</v>
      </c>
      <c r="D36" s="140" t="str">
        <f>IF(C36="","","ND2")</f>
        <v>ND2</v>
      </c>
      <c r="E36" s="168"/>
      <c r="F36" s="140">
        <f>IF(C36=0,"",C36)</f>
        <v>0.000497</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1728</v>
      </c>
      <c r="C99" s="140">
        <v>0.02540111</v>
      </c>
      <c r="D99" s="140" t="str">
        <f>IF(C99="","","ND2")</f>
        <v>ND2</v>
      </c>
      <c r="E99" s="140"/>
      <c r="F99" s="140">
        <f>IF(C99="","",C99)</f>
        <v>0.02540111</v>
      </c>
      <c r="G99" s="108"/>
    </row>
    <row r="100">
      <c r="A100" s="108" t="s">
        <v>602</v>
      </c>
      <c r="B100" s="127" t="s">
        <v>1729</v>
      </c>
      <c r="C100" s="140">
        <v>0.02745063</v>
      </c>
      <c r="D100" s="140" t="str">
        <f>IF(C100="","","ND2")</f>
        <v>ND2</v>
      </c>
      <c r="E100" s="140"/>
      <c r="F100" s="140">
        <f>IF(C100="","",C100)</f>
        <v>0.02745063</v>
      </c>
      <c r="G100" s="108"/>
    </row>
    <row r="101">
      <c r="A101" s="108" t="s">
        <v>603</v>
      </c>
      <c r="B101" s="127" t="s">
        <v>1730</v>
      </c>
      <c r="C101" s="140">
        <v>0.02703567</v>
      </c>
      <c r="D101" s="140" t="str">
        <f>IF(C101="","","ND2")</f>
        <v>ND2</v>
      </c>
      <c r="E101" s="140"/>
      <c r="F101" s="140">
        <f>IF(C101="","",C101)</f>
        <v>0.02703567</v>
      </c>
      <c r="G101" s="108"/>
    </row>
    <row r="102">
      <c r="A102" s="108" t="s">
        <v>604</v>
      </c>
      <c r="B102" s="127" t="s">
        <v>1731</v>
      </c>
      <c r="C102" s="140">
        <v>0.06080259</v>
      </c>
      <c r="D102" s="140" t="str">
        <f>IF(C102="","","ND2")</f>
        <v>ND2</v>
      </c>
      <c r="E102" s="140"/>
      <c r="F102" s="140">
        <f>IF(C102="","",C102)</f>
        <v>0.06080259</v>
      </c>
      <c r="G102" s="108"/>
    </row>
    <row r="103">
      <c r="A103" s="108" t="s">
        <v>605</v>
      </c>
      <c r="B103" s="127" t="s">
        <v>1732</v>
      </c>
      <c r="C103" s="140">
        <v>0.12242607</v>
      </c>
      <c r="D103" s="140" t="str">
        <f>IF(C103="","","ND2")</f>
        <v>ND2</v>
      </c>
      <c r="E103" s="140"/>
      <c r="F103" s="140">
        <f>IF(C103="","",C103)</f>
        <v>0.12242607</v>
      </c>
      <c r="G103" s="108"/>
    </row>
    <row r="104">
      <c r="A104" s="108" t="s">
        <v>606</v>
      </c>
      <c r="B104" s="127" t="s">
        <v>1733</v>
      </c>
      <c r="C104" s="140">
        <v>0.20476968</v>
      </c>
      <c r="D104" s="140" t="str">
        <f>IF(C104="","","ND2")</f>
        <v>ND2</v>
      </c>
      <c r="E104" s="140"/>
      <c r="F104" s="140">
        <f>IF(C104="","",C104)</f>
        <v>0.20476968</v>
      </c>
      <c r="G104" s="108"/>
    </row>
    <row r="105">
      <c r="A105" s="108" t="s">
        <v>607</v>
      </c>
      <c r="B105" s="127" t="s">
        <v>1734</v>
      </c>
      <c r="C105" s="140">
        <v>0.22682052</v>
      </c>
      <c r="D105" s="140" t="str">
        <f>IF(C105="","","ND2")</f>
        <v>ND2</v>
      </c>
      <c r="E105" s="140"/>
      <c r="F105" s="140">
        <f>IF(C105="","",C105)</f>
        <v>0.22682052</v>
      </c>
      <c r="G105" s="108"/>
    </row>
    <row r="106">
      <c r="A106" s="108" t="s">
        <v>608</v>
      </c>
      <c r="B106" s="127" t="s">
        <v>1735</v>
      </c>
      <c r="C106" s="140">
        <v>0.01438925</v>
      </c>
      <c r="D106" s="140" t="str">
        <f>IF(C106="","","ND2")</f>
        <v>ND2</v>
      </c>
      <c r="E106" s="140"/>
      <c r="F106" s="140">
        <f>IF(C106="","",C106)</f>
        <v>0.01438925</v>
      </c>
      <c r="G106" s="108"/>
    </row>
    <row r="107">
      <c r="A107" s="108" t="s">
        <v>609</v>
      </c>
      <c r="B107" s="127" t="s">
        <v>1736</v>
      </c>
      <c r="C107" s="140">
        <v>0.12600434</v>
      </c>
      <c r="D107" s="140" t="str">
        <f>IF(C107="","","ND2")</f>
        <v>ND2</v>
      </c>
      <c r="E107" s="140"/>
      <c r="F107" s="140">
        <f>IF(C107="","",C107)</f>
        <v>0.12600434</v>
      </c>
      <c r="G107" s="108"/>
    </row>
    <row r="108">
      <c r="A108" s="108" t="s">
        <v>610</v>
      </c>
      <c r="B108" s="127" t="s">
        <v>1737</v>
      </c>
      <c r="C108" s="140">
        <v>0.09518909</v>
      </c>
      <c r="D108" s="140" t="str">
        <f>IF(C108="","","ND2")</f>
        <v>ND2</v>
      </c>
      <c r="E108" s="140"/>
      <c r="F108" s="140">
        <f>IF(C108="","",C108)</f>
        <v>0.09518909</v>
      </c>
      <c r="G108" s="108"/>
    </row>
    <row r="109">
      <c r="A109" s="108" t="s">
        <v>611</v>
      </c>
      <c r="B109" s="127" t="s">
        <v>1738</v>
      </c>
      <c r="C109" s="140">
        <v>0.03366746</v>
      </c>
      <c r="D109" s="140" t="str">
        <f>IF(C109="","","ND2")</f>
        <v>ND2</v>
      </c>
      <c r="E109" s="140"/>
      <c r="F109" s="140">
        <f>IF(C109="","",C109)</f>
        <v>0.03366746</v>
      </c>
      <c r="G109" s="108"/>
    </row>
    <row r="110">
      <c r="A110" s="108" t="s">
        <v>612</v>
      </c>
      <c r="B110" s="127" t="s">
        <v>1739</v>
      </c>
      <c r="C110" s="140">
        <v>0.0360436</v>
      </c>
      <c r="D110" s="140" t="str">
        <f>IF(C110="","","ND2")</f>
        <v>ND2</v>
      </c>
      <c r="E110" s="140"/>
      <c r="F110" s="140">
        <f>IF(C110="","",C110)</f>
        <v>0.0360436</v>
      </c>
      <c r="G110" s="108"/>
    </row>
    <row r="111">
      <c r="A111" s="108" t="s">
        <v>613</v>
      </c>
      <c r="B111" s="127" t="s">
        <v>1740</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1741</v>
      </c>
      <c r="C150" s="140">
        <v>0.87973165</v>
      </c>
      <c r="D150" s="140" t="str">
        <f>IF(C150="","","ND2")</f>
        <v>ND2</v>
      </c>
      <c r="E150" s="141"/>
      <c r="F150" s="140">
        <f>IF(C150="","",C150)</f>
        <v>0.87973165</v>
      </c>
    </row>
    <row r="151">
      <c r="A151" s="108" t="s">
        <v>635</v>
      </c>
      <c r="B151" s="108" t="s">
        <v>1742</v>
      </c>
      <c r="C151" s="140">
        <v>0.12026835</v>
      </c>
      <c r="D151" s="140" t="str">
        <f>IF(C151="","","ND2")</f>
        <v>ND2</v>
      </c>
      <c r="E151" s="141"/>
      <c r="F151" s="140">
        <f>IF(C151="","",C151)</f>
        <v>0.12026835</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1743</v>
      </c>
      <c r="C160" s="140">
        <v>0.70625815</v>
      </c>
      <c r="D160" s="140" t="str">
        <f>IF(C160="","","ND2")</f>
        <v>ND2</v>
      </c>
      <c r="E160" s="141"/>
      <c r="F160" s="140">
        <f>IF(C160="","",C160)</f>
        <v>0.70625815</v>
      </c>
    </row>
    <row r="161">
      <c r="A161" s="108" t="s">
        <v>647</v>
      </c>
      <c r="B161" s="108" t="s">
        <v>648</v>
      </c>
      <c r="C161" s="140">
        <v>0.06642443</v>
      </c>
      <c r="D161" s="140" t="str">
        <f>IF(C161="","","ND2")</f>
        <v>ND2</v>
      </c>
      <c r="E161" s="141"/>
      <c r="F161" s="140">
        <f>IF(C161="","",C161)</f>
        <v>0.06642443</v>
      </c>
    </row>
    <row r="162">
      <c r="A162" s="108" t="s">
        <v>649</v>
      </c>
      <c r="B162" s="108" t="s">
        <v>97</v>
      </c>
      <c r="C162" s="140">
        <v>0.22731742</v>
      </c>
      <c r="D162" s="140" t="str">
        <f>IF(C162="","","ND2")</f>
        <v>ND2</v>
      </c>
      <c r="E162" s="141"/>
      <c r="F162" s="140">
        <f>IF(C162="","",C162)</f>
        <v>0.22731742</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1744</v>
      </c>
      <c r="C170" s="140">
        <v>0.00667345</v>
      </c>
      <c r="D170" s="140" t="str">
        <f>IF(C170="","","ND2")</f>
        <v>ND2</v>
      </c>
      <c r="E170" s="141"/>
      <c r="F170" s="140">
        <f>IF(C170="","",C170)</f>
        <v>0.00667345</v>
      </c>
    </row>
    <row r="171">
      <c r="A171" s="108" t="s">
        <v>659</v>
      </c>
      <c r="B171" s="128" t="s">
        <v>1745</v>
      </c>
      <c r="C171" s="140">
        <v>0.0063414</v>
      </c>
      <c r="D171" s="140" t="str">
        <f>IF(C171="","","ND2")</f>
        <v>ND2</v>
      </c>
      <c r="E171" s="141"/>
      <c r="F171" s="140">
        <f>IF(C171="","",C171)</f>
        <v>0.0063414</v>
      </c>
    </row>
    <row r="172">
      <c r="A172" s="108" t="s">
        <v>661</v>
      </c>
      <c r="B172" s="128" t="s">
        <v>1746</v>
      </c>
      <c r="C172" s="140">
        <v>0.01877948</v>
      </c>
      <c r="D172" s="140" t="str">
        <f>IF(C172="","","ND2")</f>
        <v>ND2</v>
      </c>
      <c r="E172" s="140"/>
      <c r="F172" s="140">
        <f>IF(C172="","",C172)</f>
        <v>0.01877948</v>
      </c>
    </row>
    <row r="173">
      <c r="A173" s="108" t="s">
        <v>663</v>
      </c>
      <c r="B173" s="128" t="s">
        <v>1747</v>
      </c>
      <c r="C173" s="140">
        <v>0.00920614</v>
      </c>
      <c r="D173" s="140" t="str">
        <f>IF(C173="","","ND2")</f>
        <v>ND2</v>
      </c>
      <c r="E173" s="140"/>
      <c r="F173" s="140">
        <f>IF(C173="","",C173)</f>
        <v>0.00920614</v>
      </c>
    </row>
    <row r="174">
      <c r="A174" s="108" t="s">
        <v>665</v>
      </c>
      <c r="B174" s="128" t="s">
        <v>1748</v>
      </c>
      <c r="C174" s="140">
        <v>0.95899952</v>
      </c>
      <c r="D174" s="140" t="str">
        <f>IF(C174="","","ND2")</f>
        <v>ND2</v>
      </c>
      <c r="E174" s="140"/>
      <c r="F174" s="140">
        <f>IF(C174="","",C174)</f>
        <v>0.95899952</v>
      </c>
    </row>
    <row r="175" outlineLevel="1">
      <c r="A175" s="108" t="s">
        <v>667</v>
      </c>
      <c r="B175" s="125" t="s">
        <v>1740</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3.11E-05</v>
      </c>
      <c r="D180" s="140" t="str">
        <f>IF(C180="","","ND2")</f>
        <v>ND2</v>
      </c>
      <c r="E180" s="141"/>
      <c r="F180" s="140">
        <f>IF(C180="","",C180)</f>
        <v>3.11E-05</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85.67205472224984</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1749</v>
      </c>
      <c r="C190" s="166">
        <v>97.8072614</v>
      </c>
      <c r="D190" s="169">
        <v>7725</v>
      </c>
      <c r="E190" s="133"/>
      <c r="F190" s="165">
        <f>IF($C$214=0,"",IF(C190="[for completion]","",IF(C190="","",C190/$C$214)))</f>
        <v>0.0040538569707212133</v>
      </c>
      <c r="G190" s="165">
        <f>IF($D$214=0,"",IF(D190="[for completion]","",IF(D190="","",D190/$D$214)))</f>
        <v>0.027430580214473404</v>
      </c>
    </row>
    <row r="191">
      <c r="A191" s="108" t="s">
        <v>686</v>
      </c>
      <c r="B191" s="127" t="s">
        <v>1750</v>
      </c>
      <c r="C191" s="166">
        <v>425.34757238</v>
      </c>
      <c r="D191" s="169">
        <v>15038</v>
      </c>
      <c r="E191" s="133"/>
      <c r="F191" s="165">
        <f>IF($C$214=0,"",IF(C191="[for completion]","",IF(C191="","",C191/$C$214)))</f>
        <v>0.017629552209014295</v>
      </c>
      <c r="G191" s="165">
        <f>IF($D$214=0,"",IF(D191="[for completion]","",IF(D191="","",D191/$D$214)))</f>
        <v>0.053398196150841556</v>
      </c>
    </row>
    <row r="192">
      <c r="A192" s="108" t="s">
        <v>687</v>
      </c>
      <c r="B192" s="127" t="s">
        <v>1751</v>
      </c>
      <c r="C192" s="166">
        <v>796.47291243</v>
      </c>
      <c r="D192" s="169">
        <v>19850</v>
      </c>
      <c r="E192" s="133"/>
      <c r="F192" s="165">
        <f>IF($C$214=0,"",IF(C192="[for completion]","",IF(C192="","",C192/$C$214)))</f>
        <v>0.03301173370799422</v>
      </c>
      <c r="G192" s="165">
        <f>IF($D$214=0,"",IF(D192="[for completion]","",IF(D192="","",D192/$D$214)))</f>
        <v>0.070485050777643637</v>
      </c>
    </row>
    <row r="193">
      <c r="A193" s="108" t="s">
        <v>688</v>
      </c>
      <c r="B193" s="127" t="s">
        <v>1752</v>
      </c>
      <c r="C193" s="166">
        <v>1304.15981533</v>
      </c>
      <c r="D193" s="169">
        <v>25075</v>
      </c>
      <c r="E193" s="133"/>
      <c r="F193" s="165">
        <f>IF($C$214=0,"",IF(C193="[for completion]","",IF(C193="","",C193/$C$214)))</f>
        <v>0.054054037324369975</v>
      </c>
      <c r="G193" s="165">
        <f>IF($D$214=0,"",IF(D193="[for completion]","",IF(D193="","",D193/$D$214)))</f>
        <v>0.089038420566721108</v>
      </c>
    </row>
    <row r="194">
      <c r="A194" s="108" t="s">
        <v>689</v>
      </c>
      <c r="B194" s="127" t="s">
        <v>1753</v>
      </c>
      <c r="C194" s="166">
        <v>3982.18158939</v>
      </c>
      <c r="D194" s="169">
        <v>59639</v>
      </c>
      <c r="E194" s="133"/>
      <c r="F194" s="165">
        <f>IF($C$214=0,"",IF(C194="[for completion]","",IF(C194="","",C194/$C$214)))</f>
        <v>0.16505108479426595</v>
      </c>
      <c r="G194" s="165">
        <f>IF($D$214=0,"",IF(D194="[for completion]","",IF(D194="","",D194/$D$214)))</f>
        <v>0.211771181024075</v>
      </c>
    </row>
    <row r="195">
      <c r="A195" s="108" t="s">
        <v>690</v>
      </c>
      <c r="B195" s="127" t="s">
        <v>1754</v>
      </c>
      <c r="C195" s="166">
        <v>4939.94476413</v>
      </c>
      <c r="D195" s="169">
        <v>57756</v>
      </c>
      <c r="E195" s="133"/>
      <c r="F195" s="165">
        <f>IF($C$214=0,"",IF(C195="[for completion]","",IF(C195="","",C195/$C$214)))</f>
        <v>0.2047478809896027</v>
      </c>
      <c r="G195" s="165">
        <f>IF($D$214=0,"",IF(D195="[for completion]","",IF(D195="","",D195/$D$214)))</f>
        <v>0.20508486613166679</v>
      </c>
    </row>
    <row r="196">
      <c r="A196" s="108" t="s">
        <v>691</v>
      </c>
      <c r="B196" s="127" t="s">
        <v>1755</v>
      </c>
      <c r="C196" s="166">
        <v>4092.9847039</v>
      </c>
      <c r="D196" s="169">
        <v>40088</v>
      </c>
      <c r="E196" s="133"/>
      <c r="F196" s="165">
        <f>IF($C$214=0,"",IF(C196="[for completion]","",IF(C196="","",C196/$C$214)))</f>
        <v>0.16964358612499009</v>
      </c>
      <c r="G196" s="165">
        <f>IF($D$214=0,"",IF(D196="[for completion]","",IF(D196="","",D196/$D$214)))</f>
        <v>0.14234784461330871</v>
      </c>
    </row>
    <row r="197">
      <c r="A197" s="108" t="s">
        <v>692</v>
      </c>
      <c r="B197" s="127" t="s">
        <v>1756</v>
      </c>
      <c r="C197" s="166">
        <v>2856.79330709</v>
      </c>
      <c r="D197" s="169">
        <v>23529</v>
      </c>
      <c r="E197" s="133"/>
      <c r="F197" s="165">
        <f>IF($C$214=0,"",IF(C197="[for completion]","",IF(C197="","",C197/$C$214)))</f>
        <v>0.11840666322814049</v>
      </c>
      <c r="G197" s="165">
        <f>IF($D$214=0,"",IF(D197="[for completion]","",IF(D197="","",D197/$D$214)))</f>
        <v>0.083548753639656276</v>
      </c>
    </row>
    <row r="198">
      <c r="A198" s="108" t="s">
        <v>693</v>
      </c>
      <c r="B198" s="127" t="s">
        <v>1757</v>
      </c>
      <c r="C198" s="166">
        <v>1735.14386867</v>
      </c>
      <c r="D198" s="169">
        <v>12499</v>
      </c>
      <c r="E198" s="133"/>
      <c r="F198" s="165">
        <f>IF($C$214=0,"",IF(C198="[for completion]","",IF(C198="","",C198/$C$214)))</f>
        <v>0.071917207030725155</v>
      </c>
      <c r="G198" s="165">
        <f>IF($D$214=0,"",IF(D198="[for completion]","",IF(D198="","",D198/$D$214)))</f>
        <v>0.044382501242809458</v>
      </c>
    </row>
    <row r="199">
      <c r="A199" s="108" t="s">
        <v>694</v>
      </c>
      <c r="B199" s="127" t="s">
        <v>1758</v>
      </c>
      <c r="C199" s="166">
        <v>1244.62210638</v>
      </c>
      <c r="D199" s="169">
        <v>7917</v>
      </c>
      <c r="E199" s="127"/>
      <c r="F199" s="165">
        <f>IF($C$214=0,"",IF(C199="[for completion]","",IF(C199="","",C199/$C$214)))</f>
        <v>0.051586353913210405</v>
      </c>
      <c r="G199" s="165">
        <f>IF($D$214=0,"",IF(D199="[for completion]","",IF(D199="","",D199/$D$214)))</f>
        <v>0.028112349975143811</v>
      </c>
    </row>
    <row r="200">
      <c r="A200" s="108" t="s">
        <v>695</v>
      </c>
      <c r="B200" s="127" t="s">
        <v>1759</v>
      </c>
      <c r="C200" s="166">
        <v>788.64639454</v>
      </c>
      <c r="D200" s="169">
        <v>4555</v>
      </c>
      <c r="E200" s="127"/>
      <c r="F200" s="165">
        <f>IF($C$214=0,"",IF(C200="[for completion]","",IF(C200="","",C200/$C$214)))</f>
        <v>0.032687344867628927</v>
      </c>
      <c r="G200" s="165">
        <f>IF($D$214=0,"",IF(D200="[for completion]","",IF(D200="","",D200/$D$214)))</f>
        <v>0.016174277395071372</v>
      </c>
    </row>
    <row r="201">
      <c r="A201" s="108" t="s">
        <v>696</v>
      </c>
      <c r="B201" s="127" t="s">
        <v>1760</v>
      </c>
      <c r="C201" s="166">
        <v>550.61024951</v>
      </c>
      <c r="D201" s="169">
        <v>2732</v>
      </c>
      <c r="E201" s="127"/>
      <c r="F201" s="165">
        <f>IF($C$214=0,"",IF(C201="[for completion]","",IF(C201="","",C201/$C$214)))</f>
        <v>0.022821364857544824</v>
      </c>
      <c r="G201" s="165">
        <f>IF($D$214=0,"",IF(D201="[for completion]","",IF(D201="","",D201/$D$214)))</f>
        <v>0.0097010155528726646</v>
      </c>
    </row>
    <row r="202">
      <c r="A202" s="108" t="s">
        <v>697</v>
      </c>
      <c r="B202" s="127" t="s">
        <v>1761</v>
      </c>
      <c r="C202" s="166">
        <v>351.38375663</v>
      </c>
      <c r="D202" s="169">
        <v>1613</v>
      </c>
      <c r="E202" s="127"/>
      <c r="F202" s="165">
        <f>IF($C$214=0,"",IF(C202="[for completion]","",IF(C202="","",C202/$C$214)))</f>
        <v>0.014563944136899551</v>
      </c>
      <c r="G202" s="165">
        <f>IF($D$214=0,"",IF(D202="[for completion]","",IF(D202="","",D202/$D$214)))</f>
        <v>0.00572757616646545</v>
      </c>
    </row>
    <row r="203">
      <c r="A203" s="108" t="s">
        <v>698</v>
      </c>
      <c r="B203" s="127" t="s">
        <v>1762</v>
      </c>
      <c r="C203" s="166">
        <v>281.60259795</v>
      </c>
      <c r="D203" s="169">
        <v>1245</v>
      </c>
      <c r="E203" s="127"/>
      <c r="F203" s="165">
        <f>IF($C$214=0,"",IF(C203="[for completion]","",IF(C203="","",C203/$C$214)))</f>
        <v>0.011671696337597393</v>
      </c>
      <c r="G203" s="165">
        <f>IF($D$214=0,"",IF(D203="[for completion]","",IF(D203="","",D203/$D$214)))</f>
        <v>0.00442085079184717</v>
      </c>
    </row>
    <row r="204">
      <c r="A204" s="108" t="s">
        <v>699</v>
      </c>
      <c r="B204" s="127" t="s">
        <v>1763</v>
      </c>
      <c r="C204" s="166">
        <v>191.88990005</v>
      </c>
      <c r="D204" s="169">
        <v>756</v>
      </c>
      <c r="E204" s="127"/>
      <c r="F204" s="165">
        <f>IF($C$214=0,"",IF(C204="[for completion]","",IF(C204="","",C204/$C$214)))</f>
        <v>0.0079533380016372623</v>
      </c>
      <c r="G204" s="165">
        <f>IF($D$214=0,"",IF(D204="[for completion]","",IF(D204="","",D204/$D$214)))</f>
        <v>0.0026844684326397272</v>
      </c>
    </row>
    <row r="205">
      <c r="A205" s="108" t="s">
        <v>700</v>
      </c>
      <c r="B205" s="127" t="s">
        <v>1764</v>
      </c>
      <c r="C205" s="166">
        <v>162.86727655</v>
      </c>
      <c r="D205" s="169">
        <v>583</v>
      </c>
      <c r="F205" s="165">
        <f>IF($C$214=0,"",IF(C205="[for completion]","",IF(C205="","",C205/$C$214)))</f>
        <v>0.0067504256319418547</v>
      </c>
      <c r="G205" s="165">
        <f>IF($D$214=0,"",IF(D205="[for completion]","",IF(D205="","",D205/$D$214)))</f>
        <v>0.0020701654712023294</v>
      </c>
    </row>
    <row r="206">
      <c r="A206" s="108" t="s">
        <v>701</v>
      </c>
      <c r="B206" s="127" t="s">
        <v>1765</v>
      </c>
      <c r="C206" s="166">
        <v>103.39646705</v>
      </c>
      <c r="D206" s="169">
        <v>364</v>
      </c>
      <c r="E206" s="122"/>
      <c r="F206" s="165">
        <f>IF($C$214=0,"",IF(C206="[for completion]","",IF(C206="","",C206/$C$214)))</f>
        <v>0.004285515029240853</v>
      </c>
      <c r="G206" s="165">
        <f>IF($D$214=0,"",IF(D206="[for completion]","",IF(D206="","",D206/$D$214)))</f>
        <v>0.0012925218379376464</v>
      </c>
    </row>
    <row r="207">
      <c r="A207" s="108" t="s">
        <v>702</v>
      </c>
      <c r="B207" s="127" t="s">
        <v>1766</v>
      </c>
      <c r="C207" s="166">
        <v>67.6916274</v>
      </c>
      <c r="D207" s="169">
        <v>222</v>
      </c>
      <c r="E207" s="122"/>
      <c r="F207" s="165">
        <f>IF($C$214=0,"",IF(C207="[for completion]","",IF(C207="","",C207/$C$214)))</f>
        <v>0.0028056421544479836</v>
      </c>
      <c r="G207" s="165">
        <f>IF($D$214=0,"",IF(D207="[for completion]","",IF(D207="","",D207/$D$214)))</f>
        <v>0.00078829628577515806</v>
      </c>
    </row>
    <row r="208">
      <c r="A208" s="108" t="s">
        <v>703</v>
      </c>
      <c r="B208" s="127" t="s">
        <v>1767</v>
      </c>
      <c r="C208" s="166">
        <v>52.14240123</v>
      </c>
      <c r="D208" s="169">
        <v>158</v>
      </c>
      <c r="E208" s="122"/>
      <c r="F208" s="165">
        <f>IF($C$214=0,"",IF(C208="[for completion]","",IF(C208="","",C208/$C$214)))</f>
        <v>0.0021611671124489524</v>
      </c>
      <c r="G208" s="165">
        <f>IF($D$214=0,"",IF(D208="[for completion]","",IF(D208="","",D208/$D$214)))</f>
        <v>0.00056103969888502238</v>
      </c>
    </row>
    <row r="209">
      <c r="A209" s="108" t="s">
        <v>704</v>
      </c>
      <c r="B209" s="127" t="s">
        <v>1768</v>
      </c>
      <c r="C209" s="166">
        <v>47.3260643</v>
      </c>
      <c r="D209" s="169">
        <v>130</v>
      </c>
      <c r="E209" s="122"/>
      <c r="F209" s="165">
        <f>IF($C$214=0,"",IF(C209="[for completion]","",IF(C209="","",C209/$C$214)))</f>
        <v>0.0019615424551633069</v>
      </c>
      <c r="G209" s="165">
        <f>IF($D$214=0,"",IF(D209="[for completion]","",IF(D209="","",D209/$D$214)))</f>
        <v>0.00046161494212058803</v>
      </c>
    </row>
    <row r="210">
      <c r="A210" s="108" t="s">
        <v>705</v>
      </c>
      <c r="B210" s="127" t="s">
        <v>1769</v>
      </c>
      <c r="C210" s="166">
        <v>22.31942708</v>
      </c>
      <c r="D210" s="169">
        <v>66</v>
      </c>
      <c r="E210" s="122"/>
      <c r="F210" s="165">
        <f>IF($C$214=0,"",IF(C210="[for completion]","",IF(C210="","",C210/$C$214)))</f>
        <v>0.000925082286894108</v>
      </c>
      <c r="G210" s="165">
        <f>IF($D$214=0,"",IF(D210="[for completion]","",IF(D210="","",D210/$D$214)))</f>
        <v>0.00023435835523045239</v>
      </c>
    </row>
    <row r="211">
      <c r="A211" s="108" t="s">
        <v>706</v>
      </c>
      <c r="B211" s="127" t="s">
        <v>1770</v>
      </c>
      <c r="C211" s="166">
        <v>31.62998749</v>
      </c>
      <c r="D211" s="169">
        <v>80</v>
      </c>
      <c r="E211" s="122"/>
      <c r="F211" s="165">
        <f>IF($C$214=0,"",IF(C211="[for completion]","",IF(C211="","",C211/$C$214)))</f>
        <v>0.0013109808355206772</v>
      </c>
      <c r="G211" s="165">
        <f>IF($D$214=0,"",IF(D211="[for completion]","",IF(D211="","",D211/$D$214)))</f>
        <v>0.00028407073361266956</v>
      </c>
    </row>
    <row r="212">
      <c r="A212" s="108" t="s">
        <v>707</v>
      </c>
      <c r="B212" s="127" t="s">
        <v>1771</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24126.964050879997</v>
      </c>
      <c r="D214" s="170">
        <f>SUM(D190:D213)</f>
        <v>281620</v>
      </c>
      <c r="E214" s="122"/>
      <c r="F214" s="171">
        <f>SUM(F190:F213)</f>
        <v>1.0000000000000002</v>
      </c>
      <c r="G214" s="171">
        <f>SUM(G190:G213)</f>
        <v>1</v>
      </c>
    </row>
    <row r="215" customHeight="1">
      <c r="A215" s="117"/>
      <c r="B215" s="118" t="s">
        <v>710</v>
      </c>
      <c r="C215" s="117" t="s">
        <v>679</v>
      </c>
      <c r="D215" s="117" t="s">
        <v>680</v>
      </c>
      <c r="E215" s="124"/>
      <c r="F215" s="117" t="s">
        <v>507</v>
      </c>
      <c r="G215" s="117" t="s">
        <v>681</v>
      </c>
    </row>
    <row r="216">
      <c r="A216" s="108" t="s">
        <v>711</v>
      </c>
      <c r="B216" s="108" t="s">
        <v>712</v>
      </c>
      <c r="C216" s="140">
        <v>0.58274933</v>
      </c>
      <c r="F216" s="168"/>
      <c r="G216" s="168"/>
    </row>
    <row r="217">
      <c r="F217" s="168"/>
      <c r="G217" s="168"/>
    </row>
    <row r="218">
      <c r="B218" s="127" t="s">
        <v>713</v>
      </c>
      <c r="F218" s="168"/>
      <c r="G218" s="168"/>
    </row>
    <row r="219">
      <c r="A219" s="108" t="s">
        <v>714</v>
      </c>
      <c r="B219" s="108" t="s">
        <v>1772</v>
      </c>
      <c r="C219" s="166">
        <v>4782.71763557</v>
      </c>
      <c r="D219" s="169">
        <v>89239</v>
      </c>
      <c r="F219" s="165">
        <f>IF($C$227=0,"",IF(C219="[for completion]","",C219/$C$227))</f>
        <v>0.1982312248438716</v>
      </c>
      <c r="G219" s="165">
        <f>IF($D$227=0,"",IF(D219="[for completion]","",D219/$D$227))</f>
        <v>0.31687735246076271</v>
      </c>
    </row>
    <row r="220">
      <c r="A220" s="108" t="s">
        <v>716</v>
      </c>
      <c r="B220" s="108" t="s">
        <v>1773</v>
      </c>
      <c r="C220" s="166">
        <v>3207.5810475</v>
      </c>
      <c r="D220" s="169">
        <v>38659</v>
      </c>
      <c r="F220" s="165">
        <f>IF($C$227=0,"",IF(C220="[for completion]","",C220/$C$227))</f>
        <v>0.13294590404062909</v>
      </c>
      <c r="G220" s="165">
        <f>IF($D$227=0,"",IF(D220="[for completion]","",D220/$D$227))</f>
        <v>0.13727363113415239</v>
      </c>
    </row>
    <row r="221">
      <c r="A221" s="108" t="s">
        <v>718</v>
      </c>
      <c r="B221" s="108" t="s">
        <v>1774</v>
      </c>
      <c r="C221" s="166">
        <v>4008.60737835</v>
      </c>
      <c r="D221" s="169">
        <v>42155</v>
      </c>
      <c r="F221" s="165">
        <f>IF($C$227=0,"",IF(C221="[for completion]","",C221/$C$227))</f>
        <v>0.16614636511649261</v>
      </c>
      <c r="G221" s="165">
        <f>IF($D$227=0,"",IF(D221="[for completion]","",D221/$D$227))</f>
        <v>0.14968752219302606</v>
      </c>
    </row>
    <row r="222">
      <c r="A222" s="108" t="s">
        <v>720</v>
      </c>
      <c r="B222" s="108" t="s">
        <v>1775</v>
      </c>
      <c r="C222" s="166">
        <v>4489.4012879</v>
      </c>
      <c r="D222" s="169">
        <v>43216</v>
      </c>
      <c r="F222" s="165">
        <f>IF($C$227=0,"",IF(C222="[for completion]","",C222/$C$227))</f>
        <v>0.18607402400204823</v>
      </c>
      <c r="G222" s="165">
        <f>IF($D$227=0,"",IF(D222="[for completion]","",D222/$D$227))</f>
        <v>0.15345501029756409</v>
      </c>
    </row>
    <row r="223">
      <c r="A223" s="108" t="s">
        <v>722</v>
      </c>
      <c r="B223" s="108" t="s">
        <v>1776</v>
      </c>
      <c r="C223" s="166">
        <v>4090.2403836</v>
      </c>
      <c r="D223" s="169">
        <v>37209</v>
      </c>
      <c r="F223" s="165">
        <f>IF($C$227=0,"",IF(C223="[for completion]","",C223/$C$227))</f>
        <v>0.16952984117580319</v>
      </c>
      <c r="G223" s="165">
        <f>IF($D$227=0,"",IF(D223="[for completion]","",D223/$D$227))</f>
        <v>0.13212484908742278</v>
      </c>
    </row>
    <row r="224">
      <c r="A224" s="108" t="s">
        <v>724</v>
      </c>
      <c r="B224" s="108" t="s">
        <v>1777</v>
      </c>
      <c r="C224" s="166">
        <v>2669.31641873</v>
      </c>
      <c r="D224" s="169">
        <v>23614</v>
      </c>
      <c r="F224" s="165">
        <f>IF($C$227=0,"",IF(C224="[for completion]","",C224/$C$227))</f>
        <v>0.110636233100063</v>
      </c>
      <c r="G224" s="165">
        <f>IF($D$227=0,"",IF(D224="[for completion]","",D224/$D$227))</f>
        <v>0.083850578794119737</v>
      </c>
    </row>
    <row r="225">
      <c r="A225" s="108" t="s">
        <v>726</v>
      </c>
      <c r="B225" s="108" t="s">
        <v>1778</v>
      </c>
      <c r="C225" s="166">
        <v>802.27059866</v>
      </c>
      <c r="D225" s="169">
        <v>6882</v>
      </c>
      <c r="F225" s="165">
        <f>IF($C$227=0,"",IF(C225="[for completion]","",C225/$C$227))</f>
        <v>0.033252032745111924</v>
      </c>
      <c r="G225" s="165">
        <f>IF($D$227=0,"",IF(D225="[for completion]","",D225/$D$227))</f>
        <v>0.0244371848590299</v>
      </c>
    </row>
    <row r="226">
      <c r="A226" s="108" t="s">
        <v>728</v>
      </c>
      <c r="B226" s="108" t="s">
        <v>729</v>
      </c>
      <c r="C226" s="166">
        <v>76.82930057</v>
      </c>
      <c r="D226" s="169">
        <v>646</v>
      </c>
      <c r="F226" s="165">
        <f>IF($C$227=0,"",IF(C226="[for completion]","",C226/$C$227))</f>
        <v>0.0031843749759803597</v>
      </c>
      <c r="G226" s="165">
        <f>IF($D$227=0,"",IF(D226="[for completion]","",D226/$D$227))</f>
        <v>0.0022938711739223065</v>
      </c>
    </row>
    <row r="227">
      <c r="A227" s="108" t="s">
        <v>730</v>
      </c>
      <c r="B227" s="136" t="s">
        <v>99</v>
      </c>
      <c r="C227" s="166">
        <f>SUM(C219:C226)</f>
        <v>24126.96405088</v>
      </c>
      <c r="D227" s="169">
        <f>SUM(D219:D226)</f>
        <v>281620</v>
      </c>
      <c r="F227" s="140">
        <f>SUM(F219:F226)</f>
        <v>0.99999999999999989</v>
      </c>
      <c r="G227" s="140">
        <f>SUM(G219:G226)</f>
        <v>0.99999999999999989</v>
      </c>
    </row>
    <row r="228" outlineLevel="1">
      <c r="A228" s="108" t="s">
        <v>731</v>
      </c>
      <c r="B228" s="123" t="s">
        <v>1779</v>
      </c>
      <c r="C228" s="166">
        <v>66.41295002</v>
      </c>
      <c r="D228" s="169">
        <v>569</v>
      </c>
      <c r="F228" s="165">
        <f>IF($C$227=0,"",IF(C228="[for completion]","",C228/$C$227))</f>
        <v>0.0027526442978878509</v>
      </c>
      <c r="G228" s="165">
        <f>IF($D$227=0,"",IF(D228="[for completion]","",D228/$D$227))</f>
        <v>0.002020453092820112</v>
      </c>
    </row>
    <row r="229" outlineLevel="1">
      <c r="A229" s="108" t="s">
        <v>733</v>
      </c>
      <c r="B229" s="123" t="s">
        <v>1780</v>
      </c>
      <c r="C229" s="166">
        <v>2.45879842</v>
      </c>
      <c r="D229" s="169">
        <v>30</v>
      </c>
      <c r="F229" s="165">
        <f>IF($C$227=0,"",IF(C229="[for completion]","",C229/$C$227))</f>
        <v>0.00010191080878699773</v>
      </c>
      <c r="G229" s="165">
        <f>IF($D$227=0,"",IF(D229="[for completion]","",D229/$D$227))</f>
        <v>0.00010652652510475108</v>
      </c>
    </row>
    <row r="230" outlineLevel="1">
      <c r="A230" s="108" t="s">
        <v>735</v>
      </c>
      <c r="B230" s="123" t="s">
        <v>1781</v>
      </c>
      <c r="C230" s="166">
        <v>2.33246402</v>
      </c>
      <c r="D230" s="169">
        <v>21</v>
      </c>
      <c r="F230" s="165">
        <f>IF($C$227=0,"",IF(C230="[for completion]","",C230/$C$227))</f>
        <v>9.6674576008867E-05</v>
      </c>
      <c r="G230" s="165">
        <f>IF($D$227=0,"",IF(D230="[for completion]","",D230/$D$227))</f>
        <v>7.4568567573325763E-05</v>
      </c>
    </row>
    <row r="231" outlineLevel="1">
      <c r="A231" s="108" t="s">
        <v>737</v>
      </c>
      <c r="B231" s="123" t="s">
        <v>1782</v>
      </c>
      <c r="C231" s="166">
        <v>0.38972651</v>
      </c>
      <c r="D231" s="169">
        <v>3</v>
      </c>
      <c r="F231" s="165">
        <f>IF($C$227=0,"",IF(C231="[for completion]","",C231/$C$227))</f>
        <v>1.6153151684485775E-05</v>
      </c>
      <c r="G231" s="165">
        <f>IF($D$227=0,"",IF(D231="[for completion]","",D231/$D$227))</f>
        <v>1.0652652510475108E-05</v>
      </c>
    </row>
    <row r="232" outlineLevel="1">
      <c r="A232" s="108" t="s">
        <v>739</v>
      </c>
      <c r="B232" s="123" t="s">
        <v>1783</v>
      </c>
      <c r="C232" s="166">
        <v>0</v>
      </c>
      <c r="D232" s="169">
        <v>0</v>
      </c>
      <c r="F232" s="165">
        <f>IF($C$227=0,"",IF(C232="[for completion]","",C232/$C$227))</f>
        <v>0</v>
      </c>
      <c r="G232" s="165">
        <f>IF($D$227=0,"",IF(D232="[for completion]","",D232/$D$227))</f>
        <v>0</v>
      </c>
    </row>
    <row r="233" outlineLevel="1">
      <c r="A233" s="108" t="s">
        <v>741</v>
      </c>
      <c r="B233" s="123" t="s">
        <v>1784</v>
      </c>
      <c r="C233" s="166">
        <v>5.2353616</v>
      </c>
      <c r="D233" s="169">
        <v>23</v>
      </c>
      <c r="F233" s="165">
        <f>IF($C$227=0,"",IF(C233="[for completion]","",C233/$C$227))</f>
        <v>0.00021699214161215809</v>
      </c>
      <c r="G233" s="165">
        <f>IF($D$227=0,"",IF(D233="[for completion]","",D233/$D$227))</f>
        <v>8.1670335913642492E-05</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0.57179714</v>
      </c>
      <c r="F238" s="168"/>
      <c r="G238" s="168"/>
    </row>
    <row r="239">
      <c r="F239" s="168"/>
      <c r="G239" s="168"/>
    </row>
    <row r="240">
      <c r="B240" s="127" t="s">
        <v>713</v>
      </c>
      <c r="F240" s="168"/>
      <c r="G240" s="168"/>
    </row>
    <row r="241">
      <c r="A241" s="108" t="s">
        <v>748</v>
      </c>
      <c r="B241" s="108" t="s">
        <v>1785</v>
      </c>
      <c r="C241" s="166">
        <v>4997.62912511</v>
      </c>
      <c r="D241" s="169">
        <v>92055</v>
      </c>
      <c r="F241" s="165">
        <f>IF($C$249=0,"",IF(C241="[Mark as ND1 if not relevant]","",C241/$C$249))</f>
        <v>0.20713874794071813</v>
      </c>
      <c r="G241" s="165">
        <f>IF($D$249=0,"",IF(D241="[Mark as ND1 if not relevant]","",D241/$D$249))</f>
        <v>0.32687664228392871</v>
      </c>
    </row>
    <row r="242">
      <c r="A242" s="108" t="s">
        <v>749</v>
      </c>
      <c r="B242" s="108" t="s">
        <v>1786</v>
      </c>
      <c r="C242" s="166">
        <v>3340.40354724</v>
      </c>
      <c r="D242" s="169">
        <v>39713</v>
      </c>
      <c r="F242" s="165">
        <f>IF($C$249=0,"",IF(C242="[Mark as ND1 if not relevant]","",C242/$C$249))</f>
        <v>0.13845105170280067</v>
      </c>
      <c r="G242" s="165">
        <f>IF($D$249=0,"",IF(D242="[Mark as ND1 if not relevant]","",D242/$D$249))</f>
        <v>0.14101626304949932</v>
      </c>
    </row>
    <row r="243">
      <c r="A243" s="108" t="s">
        <v>750</v>
      </c>
      <c r="B243" s="108" t="s">
        <v>1787</v>
      </c>
      <c r="C243" s="166">
        <v>4168.11173031</v>
      </c>
      <c r="D243" s="169">
        <v>43331</v>
      </c>
      <c r="F243" s="165">
        <f>IF($C$249=0,"",IF(C243="[Mark as ND1 if not relevant]","",C243/$C$249))</f>
        <v>0.17275740625799843</v>
      </c>
      <c r="G243" s="165">
        <f>IF($D$249=0,"",IF(D243="[Mark as ND1 if not relevant]","",D243/$D$249))</f>
        <v>0.1538633619771323</v>
      </c>
    </row>
    <row r="244">
      <c r="A244" s="108" t="s">
        <v>751</v>
      </c>
      <c r="B244" s="108" t="s">
        <v>1788</v>
      </c>
      <c r="C244" s="166">
        <v>4550.608953</v>
      </c>
      <c r="D244" s="169">
        <v>43501</v>
      </c>
      <c r="F244" s="165">
        <f>IF($C$249=0,"",IF(C244="[Mark as ND1 if not relevant]","",C244/$C$249))</f>
        <v>0.18861092275859806</v>
      </c>
      <c r="G244" s="165">
        <f>IF($D$249=0,"",IF(D244="[Mark as ND1 if not relevant]","",D244/$D$249))</f>
        <v>0.15446701228605922</v>
      </c>
    </row>
    <row r="245">
      <c r="A245" s="108" t="s">
        <v>752</v>
      </c>
      <c r="B245" s="108" t="s">
        <v>1789</v>
      </c>
      <c r="C245" s="166">
        <v>4084.27196079</v>
      </c>
      <c r="D245" s="169">
        <v>36966</v>
      </c>
      <c r="F245" s="165">
        <f>IF($C$249=0,"",IF(C245="[Mark as ND1 if not relevant]","",C245/$C$249))</f>
        <v>0.16928246555086285</v>
      </c>
      <c r="G245" s="165">
        <f>IF($D$249=0,"",IF(D245="[Mark as ND1 if not relevant]","",D245/$D$249))</f>
        <v>0.13126198423407429</v>
      </c>
    </row>
    <row r="246">
      <c r="A246" s="108" t="s">
        <v>753</v>
      </c>
      <c r="B246" s="108" t="s">
        <v>1790</v>
      </c>
      <c r="C246" s="166">
        <v>2367.52840495</v>
      </c>
      <c r="D246" s="169">
        <v>20800</v>
      </c>
      <c r="F246" s="165">
        <f>IF($C$249=0,"",IF(C246="[Mark as ND1 if not relevant]","",C246/$C$249))</f>
        <v>0.098127903699663677</v>
      </c>
      <c r="G246" s="165">
        <f>IF($D$249=0,"",IF(D246="[Mark as ND1 if not relevant]","",D246/$D$249))</f>
        <v>0.07385839073929408</v>
      </c>
    </row>
    <row r="247">
      <c r="A247" s="108" t="s">
        <v>754</v>
      </c>
      <c r="B247" s="108" t="s">
        <v>1791</v>
      </c>
      <c r="C247" s="166">
        <v>572.26230574</v>
      </c>
      <c r="D247" s="169">
        <v>4877</v>
      </c>
      <c r="F247" s="165">
        <f>IF($C$249=0,"",IF(C247="[Mark as ND1 if not relevant]","",C247/$C$249))</f>
        <v>0.023718786355928917</v>
      </c>
      <c r="G247" s="165">
        <f>IF($D$249=0,"",IF(D247="[Mark as ND1 if not relevant]","",D247/$D$249))</f>
        <v>0.017317662097862369</v>
      </c>
    </row>
    <row r="248">
      <c r="A248" s="108" t="s">
        <v>755</v>
      </c>
      <c r="B248" s="108" t="s">
        <v>729</v>
      </c>
      <c r="C248" s="166">
        <v>46.14802374</v>
      </c>
      <c r="D248" s="169">
        <v>377</v>
      </c>
      <c r="F248" s="165">
        <f>IF($C$249=0,"",IF(C248="[Mark as ND1 if not relevant]","",C248/$C$249))</f>
        <v>0.0019127157334292463</v>
      </c>
      <c r="G248" s="165">
        <f>IF($D$249=0,"",IF(D248="[Mark as ND1 if not relevant]","",D248/$D$249))</f>
        <v>0.0013386833321497053</v>
      </c>
    </row>
    <row r="249">
      <c r="A249" s="108" t="s">
        <v>756</v>
      </c>
      <c r="B249" s="136" t="s">
        <v>99</v>
      </c>
      <c r="C249" s="166">
        <f>SUM(C241:C248)</f>
        <v>24126.96405088</v>
      </c>
      <c r="D249" s="169">
        <f>SUM(D241:D248)</f>
        <v>281620</v>
      </c>
      <c r="F249" s="140">
        <f>SUM(F241:F248)</f>
        <v>0.99999999999999989</v>
      </c>
      <c r="G249" s="140">
        <f>SUM(G241:G248)</f>
        <v>1</v>
      </c>
    </row>
    <row r="250" outlineLevel="1">
      <c r="A250" s="108" t="s">
        <v>757</v>
      </c>
      <c r="B250" s="123" t="s">
        <v>1779</v>
      </c>
      <c r="C250" s="166">
        <v>35.9563983</v>
      </c>
      <c r="D250" s="169">
        <v>303</v>
      </c>
      <c r="F250" s="165">
        <f>IF($C$249=0,"",IF(C250="[for completion]","",C250/$C$249))</f>
        <v>0.0014902993275147907</v>
      </c>
      <c r="G250" s="165">
        <f>IF($D$249=0,"",IF(D250="[for completion]","",D250/$D$249))</f>
        <v>0.001075917903557986</v>
      </c>
    </row>
    <row r="251" outlineLevel="1">
      <c r="A251" s="108" t="s">
        <v>758</v>
      </c>
      <c r="B251" s="123" t="s">
        <v>1780</v>
      </c>
      <c r="C251" s="166">
        <v>2.7405216</v>
      </c>
      <c r="D251" s="169">
        <v>33</v>
      </c>
      <c r="F251" s="165">
        <f>IF($C$249=0,"",IF(C251="[for completion]","",C251/$C$249))</f>
        <v>0.00011358750293740514</v>
      </c>
      <c r="G251" s="165">
        <f>IF($D$249=0,"",IF(D251="[for completion]","",D251/$D$249))</f>
        <v>0.00011717917761522619</v>
      </c>
    </row>
    <row r="252" outlineLevel="1">
      <c r="A252" s="108" t="s">
        <v>759</v>
      </c>
      <c r="B252" s="123" t="s">
        <v>1781</v>
      </c>
      <c r="C252" s="166">
        <v>1.82601573</v>
      </c>
      <c r="D252" s="169">
        <v>15</v>
      </c>
      <c r="F252" s="165">
        <f>IF($C$249=0,"",IF(C252="[for completion]","",C252/$C$249))</f>
        <v>7.5683609680406448E-05</v>
      </c>
      <c r="G252" s="165">
        <f>IF($D$249=0,"",IF(D252="[for completion]","",D252/$D$249))</f>
        <v>5.326326255237554E-05</v>
      </c>
    </row>
    <row r="253" outlineLevel="1">
      <c r="A253" s="108" t="s">
        <v>760</v>
      </c>
      <c r="B253" s="123" t="s">
        <v>1782</v>
      </c>
      <c r="C253" s="166">
        <v>0.38972651</v>
      </c>
      <c r="D253" s="169">
        <v>3</v>
      </c>
      <c r="F253" s="165">
        <f>IF($C$249=0,"",IF(C253="[for completion]","",C253/$C$249))</f>
        <v>1.6153151684485775E-05</v>
      </c>
      <c r="G253" s="165">
        <f>IF($D$249=0,"",IF(D253="[for completion]","",D253/$D$249))</f>
        <v>1.0652652510475108E-05</v>
      </c>
    </row>
    <row r="254" outlineLevel="1">
      <c r="A254" s="108" t="s">
        <v>761</v>
      </c>
      <c r="B254" s="123" t="s">
        <v>1783</v>
      </c>
      <c r="C254" s="166">
        <v>0</v>
      </c>
      <c r="D254" s="169">
        <v>0</v>
      </c>
      <c r="F254" s="165">
        <f>IF($C$249=0,"",IF(C254="[for completion]","",C254/$C$249))</f>
        <v>0</v>
      </c>
      <c r="G254" s="165">
        <f>IF($D$249=0,"",IF(D254="[for completion]","",D254/$D$249))</f>
        <v>0</v>
      </c>
    </row>
    <row r="255" outlineLevel="1">
      <c r="A255" s="108" t="s">
        <v>762</v>
      </c>
      <c r="B255" s="123" t="s">
        <v>1792</v>
      </c>
      <c r="C255" s="166">
        <v>5.2353616</v>
      </c>
      <c r="D255" s="169">
        <v>23</v>
      </c>
      <c r="F255" s="165">
        <f>IF($C$249=0,"",IF(C255="[for completion]","",C255/$C$249))</f>
        <v>0.00021699214161215809</v>
      </c>
      <c r="G255" s="165">
        <f>IF($D$249=0,"",IF(D255="[for completion]","",D255/$D$249))</f>
        <v>8.1670335913642492E-05</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1793</v>
      </c>
      <c r="C277" s="140">
        <v>0.90431056</v>
      </c>
      <c r="E277" s="103"/>
      <c r="F277" s="103"/>
    </row>
    <row r="278">
      <c r="A278" s="108" t="s">
        <v>788</v>
      </c>
      <c r="B278" s="108" t="s">
        <v>1794</v>
      </c>
      <c r="C278" s="140">
        <v>0.09568944</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1807</v>
      </c>
    </row>
    <row r="7">
      <c r="A7" s="1" t="s">
        <v>1298</v>
      </c>
      <c r="B7" s="39" t="s">
        <v>1299</v>
      </c>
      <c r="C7" s="25" t="s">
        <v>1809</v>
      </c>
    </row>
    <row r="8">
      <c r="A8" s="1" t="s">
        <v>1300</v>
      </c>
      <c r="B8" s="39" t="s">
        <v>1301</v>
      </c>
      <c r="C8" s="25" t="s">
        <v>1808</v>
      </c>
    </row>
    <row r="9">
      <c r="A9" s="1" t="s">
        <v>1302</v>
      </c>
      <c r="B9" s="39" t="s">
        <v>1303</v>
      </c>
      <c r="C9" s="25" t="s">
        <v>1797</v>
      </c>
    </row>
    <row r="10" ht="44.25" customHeight="1">
      <c r="A10" s="1" t="s">
        <v>1304</v>
      </c>
      <c r="B10" s="39" t="s">
        <v>1802</v>
      </c>
      <c r="C10" s="25" t="s">
        <v>1803</v>
      </c>
    </row>
    <row r="11" ht="54.75" customHeight="1">
      <c r="A11" s="1" t="s">
        <v>1305</v>
      </c>
      <c r="B11" s="39" t="s">
        <v>1804</v>
      </c>
      <c r="C11" s="25" t="s">
        <v>1805</v>
      </c>
    </row>
    <row r="12">
      <c r="A12" s="1" t="s">
        <v>1306</v>
      </c>
      <c r="B12" s="39" t="s">
        <v>1307</v>
      </c>
      <c r="C12" s="25" t="s">
        <v>1800</v>
      </c>
    </row>
    <row r="13">
      <c r="A13" s="1" t="s">
        <v>1308</v>
      </c>
      <c r="B13" s="39" t="s">
        <v>1309</v>
      </c>
      <c r="C13" s="25" t="s">
        <v>1799</v>
      </c>
    </row>
    <row r="14" ht="30">
      <c r="A14" s="1" t="s">
        <v>1310</v>
      </c>
      <c r="B14" s="39" t="s">
        <v>1311</v>
      </c>
      <c r="C14" s="25" t="s">
        <v>1798</v>
      </c>
    </row>
    <row r="15">
      <c r="A15" s="1" t="s">
        <v>1312</v>
      </c>
      <c r="B15" s="39" t="s">
        <v>1313</v>
      </c>
      <c r="C15" s="25" t="s">
        <v>1801</v>
      </c>
    </row>
    <row r="16" ht="30">
      <c r="A16" s="1" t="s">
        <v>1314</v>
      </c>
      <c r="B16" s="43" t="s">
        <v>1315</v>
      </c>
      <c r="C16" s="25" t="s">
        <v>1795</v>
      </c>
    </row>
    <row r="17" ht="30" customHeight="1">
      <c r="A17" s="1" t="s">
        <v>1316</v>
      </c>
      <c r="B17" s="43" t="s">
        <v>1317</v>
      </c>
      <c r="C17" s="25" t="s">
        <v>1796</v>
      </c>
    </row>
    <row r="18">
      <c r="A18" s="1" t="s">
        <v>1318</v>
      </c>
      <c r="B18" s="43" t="s">
        <v>1319</v>
      </c>
      <c r="C18" s="25" t="s">
        <v>1806</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1678</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1810</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1627</v>
      </c>
      <c r="B1" s="198"/>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1679</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1811</v>
      </c>
      <c r="D14" s="108"/>
      <c r="E14" s="31"/>
      <c r="F14" s="31"/>
      <c r="G14" s="31"/>
      <c r="H14" s="23"/>
      <c r="L14" s="23"/>
      <c r="M14" s="23"/>
    </row>
    <row r="15">
      <c r="A15" s="25" t="s">
        <v>1533</v>
      </c>
      <c r="B15" s="42" t="s">
        <v>1812</v>
      </c>
      <c r="C15" s="25" t="s">
        <v>1681</v>
      </c>
      <c r="D15" s="25" t="s">
        <v>1813</v>
      </c>
      <c r="E15" s="31"/>
      <c r="F15" s="31"/>
      <c r="G15" s="31"/>
      <c r="H15" s="23"/>
      <c r="L15" s="23"/>
      <c r="M15" s="23"/>
    </row>
    <row r="16">
      <c r="A16" s="25" t="s">
        <v>1534</v>
      </c>
      <c r="B16" s="42" t="s">
        <v>1523</v>
      </c>
      <c r="C16" s="25" t="s">
        <v>1811</v>
      </c>
      <c r="E16" s="31"/>
      <c r="F16" s="31"/>
      <c r="G16" s="31"/>
      <c r="H16" s="23"/>
      <c r="L16" s="23"/>
      <c r="M16" s="23"/>
    </row>
    <row r="17">
      <c r="A17" s="25" t="s">
        <v>1535</v>
      </c>
      <c r="B17" s="42" t="s">
        <v>1524</v>
      </c>
      <c r="C17" s="25" t="s">
        <v>1811</v>
      </c>
      <c r="E17" s="31"/>
      <c r="F17" s="31"/>
      <c r="G17" s="31"/>
      <c r="H17" s="23"/>
      <c r="L17" s="23"/>
      <c r="M17" s="23"/>
    </row>
    <row r="18">
      <c r="A18" s="25" t="s">
        <v>1536</v>
      </c>
      <c r="B18" s="42" t="s">
        <v>1814</v>
      </c>
      <c r="C18" s="25" t="s">
        <v>1681</v>
      </c>
      <c r="D18" s="25" t="s">
        <v>1813</v>
      </c>
      <c r="E18" s="31"/>
      <c r="F18" s="31"/>
      <c r="G18" s="31"/>
      <c r="H18" s="23"/>
      <c r="L18" s="23"/>
      <c r="M18" s="23"/>
    </row>
    <row r="19">
      <c r="A19" s="25" t="s">
        <v>1537</v>
      </c>
      <c r="B19" s="42" t="s">
        <v>1525</v>
      </c>
      <c r="C19" s="25" t="s">
        <v>1811</v>
      </c>
      <c r="E19" s="31"/>
      <c r="F19" s="31"/>
      <c r="G19" s="31"/>
      <c r="H19" s="23"/>
      <c r="L19" s="23"/>
      <c r="M19" s="23"/>
    </row>
    <row r="20">
      <c r="A20" s="25" t="s">
        <v>1538</v>
      </c>
      <c r="B20" s="42" t="s">
        <v>1526</v>
      </c>
      <c r="C20" s="25" t="s">
        <v>1681</v>
      </c>
      <c r="D20" s="25" t="s">
        <v>1813</v>
      </c>
      <c r="E20" s="31"/>
      <c r="F20" s="31"/>
      <c r="G20" s="31"/>
      <c r="H20" s="23"/>
      <c r="L20" s="23"/>
      <c r="M20" s="23"/>
    </row>
    <row r="21">
      <c r="A21" s="25" t="s">
        <v>1539</v>
      </c>
      <c r="B21" s="42" t="s">
        <v>1527</v>
      </c>
      <c r="C21" s="25" t="s">
        <v>1681</v>
      </c>
      <c r="D21" s="25" t="s">
        <v>1813</v>
      </c>
      <c r="E21" s="31"/>
      <c r="F21" s="31"/>
      <c r="G21" s="31"/>
      <c r="H21" s="23"/>
      <c r="L21" s="23"/>
      <c r="M21" s="23"/>
    </row>
    <row r="22">
      <c r="A22" s="25" t="s">
        <v>1540</v>
      </c>
      <c r="B22" s="42" t="s">
        <v>1528</v>
      </c>
      <c r="C22" s="25" t="s">
        <v>1811</v>
      </c>
      <c r="E22" s="31"/>
      <c r="F22" s="31"/>
      <c r="G22" s="31"/>
      <c r="H22" s="23"/>
      <c r="L22" s="23"/>
      <c r="M22" s="23"/>
    </row>
    <row r="23">
      <c r="A23" s="25" t="s">
        <v>1541</v>
      </c>
      <c r="B23" s="42" t="s">
        <v>1607</v>
      </c>
      <c r="C23" s="25" t="s">
        <v>1706</v>
      </c>
      <c r="E23" s="31"/>
      <c r="F23" s="31"/>
      <c r="G23" s="31"/>
      <c r="H23" s="23"/>
      <c r="L23" s="23"/>
      <c r="M23" s="23"/>
    </row>
    <row r="24">
      <c r="A24" s="25" t="s">
        <v>1609</v>
      </c>
      <c r="B24" s="42" t="s">
        <v>1608</v>
      </c>
      <c r="C24" s="25" t="s">
        <v>1681</v>
      </c>
      <c r="D24" s="25" t="s">
        <v>1813</v>
      </c>
      <c r="E24" s="31"/>
      <c r="F24" s="31"/>
      <c r="G24" s="31"/>
      <c r="H24" s="23"/>
      <c r="L24" s="23"/>
      <c r="M24" s="23"/>
    </row>
    <row r="25" outlineLevel="1">
      <c r="A25" s="25" t="s">
        <v>1542</v>
      </c>
      <c r="B25" s="40" t="s">
        <v>1722</v>
      </c>
      <c r="C25" s="25" t="s">
        <v>1723</v>
      </c>
      <c r="D25" s="25" t="s">
        <v>1813</v>
      </c>
      <c r="E25" s="31"/>
      <c r="F25" s="31"/>
      <c r="G25" s="31"/>
      <c r="H25" s="23"/>
      <c r="L25" s="23"/>
      <c r="M25" s="23"/>
    </row>
    <row r="26" outlineLevel="1">
      <c r="A26" s="25" t="s">
        <v>1545</v>
      </c>
      <c r="B26" s="40" t="s">
        <v>1702</v>
      </c>
      <c r="C26" s="25" t="s">
        <v>1681</v>
      </c>
      <c r="D26" s="25" t="s">
        <v>1813</v>
      </c>
      <c r="E26" s="31"/>
      <c r="F26" s="31"/>
      <c r="G26" s="31"/>
      <c r="H26" s="23"/>
      <c r="L26" s="23"/>
      <c r="M26" s="23"/>
    </row>
    <row r="27" outlineLevel="1">
      <c r="A27" s="25" t="s">
        <v>1546</v>
      </c>
      <c r="B27" s="40" t="s">
        <v>1690</v>
      </c>
      <c r="C27" s="25" t="s">
        <v>1681</v>
      </c>
      <c r="D27" s="25" t="s">
        <v>1813</v>
      </c>
      <c r="E27" s="31"/>
      <c r="F27" s="31"/>
      <c r="G27" s="31"/>
      <c r="H27" s="23"/>
      <c r="L27" s="23"/>
      <c r="M27" s="23"/>
    </row>
    <row r="28" outlineLevel="1">
      <c r="A28" s="25" t="s">
        <v>1547</v>
      </c>
      <c r="B28" s="40" t="s">
        <v>1724</v>
      </c>
      <c r="C28" s="25" t="s">
        <v>1725</v>
      </c>
      <c r="E28" s="31"/>
      <c r="F28" s="31"/>
      <c r="G28" s="31"/>
      <c r="H28" s="23"/>
      <c r="L28" s="23"/>
      <c r="M28" s="23"/>
    </row>
    <row r="29" outlineLevel="1">
      <c r="A29" s="25" t="s">
        <v>1548</v>
      </c>
      <c r="B29" s="40" t="s">
        <v>1698</v>
      </c>
      <c r="C29" s="25" t="s">
        <v>1681</v>
      </c>
      <c r="D29" s="25" t="s">
        <v>1813</v>
      </c>
      <c r="E29" s="31"/>
      <c r="F29" s="31"/>
      <c r="G29" s="31"/>
      <c r="H29" s="23"/>
      <c r="L29" s="23"/>
      <c r="M29" s="23"/>
    </row>
    <row r="30" outlineLevel="1">
      <c r="A30" s="25" t="s">
        <v>1549</v>
      </c>
      <c r="B30" s="40" t="s">
        <v>1696</v>
      </c>
      <c r="C30" s="25" t="s">
        <v>1681</v>
      </c>
      <c r="D30" s="25" t="s">
        <v>1813</v>
      </c>
      <c r="E30" s="31"/>
      <c r="F30" s="31"/>
      <c r="G30" s="31"/>
      <c r="H30" s="23"/>
      <c r="L30" s="23"/>
      <c r="M30" s="23"/>
    </row>
    <row r="31" outlineLevel="1">
      <c r="A31" s="25" t="s">
        <v>1550</v>
      </c>
      <c r="B31" s="40" t="s">
        <v>1692</v>
      </c>
      <c r="C31" s="25" t="s">
        <v>1681</v>
      </c>
      <c r="D31" s="25" t="s">
        <v>1813</v>
      </c>
      <c r="E31" s="31"/>
      <c r="F31" s="31"/>
      <c r="G31" s="31"/>
      <c r="H31" s="23"/>
      <c r="L31" s="23"/>
      <c r="M31" s="23"/>
    </row>
    <row r="32" outlineLevel="1">
      <c r="A32" s="25" t="s">
        <v>1551</v>
      </c>
      <c r="B32" s="40" t="s">
        <v>1691</v>
      </c>
      <c r="C32" s="25" t="s">
        <v>1681</v>
      </c>
      <c r="D32" s="25" t="s">
        <v>1813</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1681</v>
      </c>
      <c r="C35" s="108" t="s">
        <v>1333</v>
      </c>
      <c r="D35" s="108" t="s">
        <v>1813</v>
      </c>
      <c r="E35" s="108" t="s">
        <v>1815</v>
      </c>
      <c r="F35" s="99"/>
      <c r="G35" s="99"/>
      <c r="H35" s="23"/>
      <c r="L35" s="23"/>
      <c r="M35" s="23"/>
    </row>
    <row r="36">
      <c r="A36" s="25" t="s">
        <v>1568</v>
      </c>
      <c r="B36" s="42" t="s">
        <v>1681</v>
      </c>
      <c r="C36" s="25" t="s">
        <v>1333</v>
      </c>
      <c r="D36" s="25" t="s">
        <v>1813</v>
      </c>
      <c r="E36" s="25" t="s">
        <v>1816</v>
      </c>
      <c r="H36" s="23"/>
      <c r="L36" s="23"/>
      <c r="M36" s="23"/>
    </row>
    <row r="37">
      <c r="A37" s="25" t="s">
        <v>1569</v>
      </c>
      <c r="B37" s="42" t="s">
        <v>1681</v>
      </c>
      <c r="C37" s="25" t="s">
        <v>1333</v>
      </c>
      <c r="D37" s="25" t="s">
        <v>1813</v>
      </c>
      <c r="E37" s="25" t="s">
        <v>1817</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161.4</v>
      </c>
      <c r="H75" s="23"/>
    </row>
    <row r="76">
      <c r="A76" s="25" t="s">
        <v>1593</v>
      </c>
      <c r="B76" s="25" t="s">
        <v>1622</v>
      </c>
      <c r="C76" s="148">
        <v>195.24</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1818</v>
      </c>
      <c r="C82" s="168">
        <v>0.00655087</v>
      </c>
      <c r="D82" s="108" t="str">
        <f>IF(C82="","","ND2")</f>
        <v>ND2</v>
      </c>
      <c r="E82" s="108" t="str">
        <f>IF(C82="","","ND2")</f>
        <v>ND2</v>
      </c>
      <c r="F82" s="108" t="str">
        <f>IF(C82="","","ND2")</f>
        <v>ND2</v>
      </c>
      <c r="G82" s="168">
        <f>IF(C82="","",C82)</f>
        <v>0.00655087</v>
      </c>
      <c r="H82" s="23"/>
    </row>
    <row r="83">
      <c r="A83" s="25" t="s">
        <v>1600</v>
      </c>
      <c r="B83" s="25" t="s">
        <v>1819</v>
      </c>
      <c r="C83" s="190">
        <v>0.00125907</v>
      </c>
      <c r="D83" s="25" t="str">
        <f>IF(C83="","","ND2")</f>
        <v>ND2</v>
      </c>
      <c r="E83" s="25" t="str">
        <f>IF(C83="","","ND2")</f>
        <v>ND2</v>
      </c>
      <c r="F83" s="25" t="str">
        <f>IF(C83="","","ND2")</f>
        <v>ND2</v>
      </c>
      <c r="G83" s="190">
        <f>IF(C83="","",C83)</f>
        <v>0.00125907</v>
      </c>
      <c r="H83" s="23"/>
    </row>
    <row r="84">
      <c r="A84" s="25" t="s">
        <v>1601</v>
      </c>
      <c r="B84" s="25" t="s">
        <v>1820</v>
      </c>
      <c r="C84" s="190">
        <v>0.0001668</v>
      </c>
      <c r="D84" s="25" t="str">
        <f>IF(C84="","","ND2")</f>
        <v>ND2</v>
      </c>
      <c r="E84" s="25" t="str">
        <f>IF(C84="","","ND2")</f>
        <v>ND2</v>
      </c>
      <c r="F84" s="25" t="str">
        <f>IF(C84="","","ND2")</f>
        <v>ND2</v>
      </c>
      <c r="G84" s="190">
        <f>IF(C84="","",C84)</f>
        <v>0.0001668</v>
      </c>
      <c r="H84" s="23"/>
    </row>
    <row r="85">
      <c r="A85" s="25" t="s">
        <v>1602</v>
      </c>
      <c r="B85" s="25" t="s">
        <v>1821</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1822</v>
      </c>
      <c r="C87" s="190">
        <v>0.99202326</v>
      </c>
      <c r="D87" s="25" t="str">
        <f>IF(C87="","","ND2")</f>
        <v>ND2</v>
      </c>
      <c r="E87" s="25" t="str">
        <f>IF(C87="","","ND2")</f>
        <v>ND2</v>
      </c>
      <c r="F87" s="25" t="str">
        <f>IF(C87="","","ND2")</f>
        <v>ND2</v>
      </c>
      <c r="G87" s="190">
        <f>IF(C87="","",C87)</f>
        <v>0.99202326</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2020-05-14T09:39:12Z</dcterms:created>
  <dcterms:modified xsi:type="dcterms:W3CDTF">2020-05-14T09:39:12Z</dcterms:modified>
</cp:coreProperties>
</file>