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397512238" calcMode="manual"/>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<sst xmlns="http://schemas.openxmlformats.org/spreadsheetml/2006/main" count="2543" uniqueCount="1821">
  <si>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</si>
  <si>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</si>
  <si>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</si>
  <si>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</si>
  <si>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</si>
  <si>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</si>
  <si>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</si>
  <si>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</si>
  <si>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</si>
  <si>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</si>
  <si>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</si>
  <si>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</si>
  <si>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</si>
  <si>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</si>
  <si>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</si>
  <si>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</si>
  <si>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</si>
  <si>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</si>
  <si>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</si>
  <si>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</si>
  <si>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</si>
  <si>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</si>
  <si>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</si>
  <si>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</si>
  <si>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</si>
  <si>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</si>
  <si>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</si>
  <si>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</si>
  <si>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</si>
  <si>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</si>
  <si>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</si>
  <si>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</si>
  <si>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</si>
  <si>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</si>
  <si>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</si>
  <si>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</si>
  <si>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</si>
  <si>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</si>
  <si>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</si>
  <si>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</si>
  <si>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</si>
  <si>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</si>
  <si>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</si>
  <si>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</si>
  <si>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</si>
  <si>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</si>
  <si>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</si>
  <si>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</si>
  <si>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</si>
  <si>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</si>
  <si>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</si>
  <si>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</si>
  <si>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</si>
  <si>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</si>
  <si>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</si>
  <si>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</si>
  <si>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</si>
  <si>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</si>
  <si>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</si>
  <si>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</si>
  <si>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</si>
  <si>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</si>
  <si>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</si>
  <si>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</si>
  <si>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</si>
  <si>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</si>
  <si>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</si>
  <si>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</si>
  <si>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</si>
  <si>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</si>
  <si>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</si>
  <si>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</si>
  <si>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</si>
  <si>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</si>
  <si>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</si>
  <si>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</si>
  <si>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</si>
  <si>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</si>
  <si>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</si>
  <si>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</si>
  <si>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</si>
  <si>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</si>
  <si>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</si>
  <si>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</si>
  <si>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</si>
  <si>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</si>
  <si>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</si>
  <si>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</si>
  <si>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</si>
  <si>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</si>
  <si>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</si>
  <si>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</si>
  <si>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</si>
  <si>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</si>
  <si>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</si>
  <si>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</si>
  <si>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</si>
  <si>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</si>
  <si>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</si>
  <si>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</si>
  <si>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</si>
  <si>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</si>
  <si>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</si>
  <si>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</si>
  <si>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</si>
  <si>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</si>
  <si>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</si>
  <si>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</si>
  <si>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</si>
  <si>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</si>
  <si>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</si>
  <si>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</si>
  <si>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</si>
  <si>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</si>
  <si>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</si>
  <si>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</si>
  <si>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</si>
  <si>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</si>
  <si>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</si>
  <si>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</si>
  <si>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</si>
  <si>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</si>
  <si>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</si>
  <si>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</si>
  <si>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</si>
  <si>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</si>
  <si>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</si>
  <si>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</si>
  <si>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</si>
  <si>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</si>
  <si>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</si>
  <si>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</si>
  <si>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</si>
  <si>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</si>
  <si>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</si>
  <si>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</si>
  <si>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</si>
  <si>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</si>
  <si>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</si>
  <si>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</si>
  <si>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</si>
  <si>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</si>
  <si>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</si>
  <si>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</si>
  <si>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</si>
  <si>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</si>
  <si>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</si>
  <si>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</si>
  <si>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</si>
  <si>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</si>
  <si>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</si>
  <si>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</si>
  <si>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</si>
  <si>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</si>
  <si>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</si>
  <si>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</si>
  <si>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</si>
  <si>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</si>
  <si>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</si>
  <si>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</si>
  <si>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</si>
  <si>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</si>
  <si>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</si>
  <si>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</si>
  <si>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</si>
  <si>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</si>
  <si>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</si>
  <si>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</si>
  <si>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</si>
  <si>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</si>
  <si>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</si>
  <si>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</si>
  <si>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</si>
  <si>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</si>
  <si>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</si>
  <si>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</si>
  <si>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</si>
  <si>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</si>
  <si>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</si>
  <si>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</si>
  <si>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</si>
  <si>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</si>
  <si>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</si>
  <si>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</si>
  <si>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</si>
  <si>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</si>
  <si>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</si>
  <si>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</si>
  <si>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</si>
  <si>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</si>
  <si>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</si>
  <si>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</si>
  <si>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</si>
  <si>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</si>
  <si>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</si>
  <si>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</si>
  <si>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</si>
  <si>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</si>
  <si>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</si>
  <si>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</si>
  <si>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</si>
  <si>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</si>
  <si>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</si>
  <si>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</si>
  <si>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</si>
  <si>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</si>
  <si>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</si>
  <si>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</si>
  <si>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</si>
  <si>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</si>
  <si>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</si>
  <si>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</si>
  <si>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</si>
  <si>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</si>
  <si>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</si>
  <si>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</si>
  <si>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</si>
  <si>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</si>
  <si>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</si>
  <si>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</si>
  <si>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</si>
  <si>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</si>
  <si>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</si>
  <si>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</si>
  <si>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</si>
  <si>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</si>
  <si>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</si>
  <si>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</si>
  <si>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</si>
  <si>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</si>
  <si>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</si>
  <si>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</si>
  <si>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</si>
  <si>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</si>
  <si>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</si>
  <si>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</si>
  <si>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</si>
  <si>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</si>
  <si>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</si>
  <si>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</si>
  <si>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</si>
  <si>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</si>
  <si>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</si>
  <si>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</si>
  <si>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</si>
  <si>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</si>
  <si>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</si>
  <si>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</si>
  <si>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</si>
  <si>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</si>
  <si>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</si>
  <si>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</si>
  <si>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</si>
  <si>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</si>
  <si>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</si>
  <si>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</si>
  <si>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</si>
  <si>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</si>
  <si>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</si>
  <si>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</si>
  <si>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</si>
  <si>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</si>
  <si>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</si>
  <si>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</si>
  <si>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</si>
  <si>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</si>
  <si>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</si>
  <si>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</si>
  <si>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</si>
  <si>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</si>
  <si>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</si>
  <si>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</si>
  <si>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</si>
  <si>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</si>
  <si>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</si>
  <si>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</si>
  <si>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</si>
  <si>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</si>
  <si>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</si>
  <si>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</si>
  <si>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</si>
  <si>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</si>
  <si>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</si>
  <si>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</si>
  <si>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</si>
  <si>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</si>
  <si>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</si>
  <si>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</si>
  <si>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</si>
  <si>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</si>
  <si>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</si>
  <si>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</si>
  <si>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</si>
  <si>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</si>
  <si>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</si>
  <si>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</si>
  <si>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</si>
  <si>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</si>
  <si>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</si>
  <si>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</si>
  <si>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</si>
  <si>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</si>
  <si>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</si>
  <si>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</si>
  <si>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</si>
  <si>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</si>
  <si>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</si>
  <si>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</si>
  <si>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</si>
  <si>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</si>
  <si>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</si>
  <si>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</si>
  <si>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</si>
  <si>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</si>
  <si>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</si>
  <si>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</si>
  <si>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</si>
  <si>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</si>
  <si>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</si>
  <si>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</si>
  <si>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</si>
  <si>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</si>
  <si>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</si>
  <si>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</si>
  <si>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</si>
  <si>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</si>
  <si>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</si>
  <si>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</si>
  <si>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</si>
  <si>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</si>
  <si>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</si>
  <si>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</si>
  <si>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</si>
  <si>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</si>
  <si>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</si>
  <si>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</si>
  <si>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</si>
  <si>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</si>
  <si>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</si>
  <si>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</si>
  <si>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</si>
  <si>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</si>
  <si>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</si>
  <si>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</si>
  <si>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</si>
  <si>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</si>
  <si>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</si>
  <si>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</si>
  <si>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</si>
  <si>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</si>
  <si>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</si>
  <si>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</si>
  <si>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</si>
  <si>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</si>
  <si>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</si>
  <si>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</si>
  <si>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</si>
  <si>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</si>
  <si>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</si>
  <si>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</si>
  <si>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</si>
  <si>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</si>
  <si>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</si>
  <si>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</si>
  <si>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</si>
  <si>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</si>
  <si>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</si>
  <si>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</si>
  <si>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</si>
  <si>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</si>
  <si>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</si>
  <si>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</si>
  <si>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</si>
  <si>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</si>
  <si>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</si>
  <si>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</si>
  <si>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</si>
  <si>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</si>
  <si>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</si>
  <si>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</si>
  <si>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</si>
  <si>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</si>
  <si>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</si>
  <si>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</si>
  <si>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</si>
  <si>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</si>
  <si>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</si>
  <si>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</si>
  <si>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</si>
  <si>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</si>
  <si>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</si>
  <si>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</si>
  <si>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</si>
  <si>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</si>
  <si>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</si>
  <si>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</si>
  <si>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</si>
  <si>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</si>
  <si>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</si>
  <si>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</si>
  <si>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</si>
  <si>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</si>
  <si>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</si>
  <si>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</si>
  <si>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</si>
  <si>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</si>
  <si>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</si>
  <si>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</si>
  <si>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</si>
  <si>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</si>
  <si>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</si>
  <si>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</si>
  <si>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</si>
  <si>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</si>
  <si>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</si>
  <si>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</si>
  <si>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</si>
  <si>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</si>
  <si>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</si>
  <si>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</si>
  <si>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</si>
  <si>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</si>
  <si>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</si>
  <si>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</si>
  <si>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</si>
  <si>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</si>
  <si>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</si>
  <si>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</si>
  <si>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</si>
  <si>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</si>
  <si>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</si>
  <si>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</si>
  <si>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</si>
  <si>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</si>
  <si>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</si>
  <si>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</si>
  <si>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</si>
  <si>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</si>
  <si>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</si>
  <si>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</si>
  <si>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</si>
  <si>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</si>
  <si>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</si>
  <si>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</si>
  <si>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</si>
  <si>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</si>
  <si>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</si>
  <si>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</si>
  <si>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</si>
  <si>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</si>
  <si>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</si>
  <si>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</si>
  <si>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</si>
  <si>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</si>
  <si>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</si>
  <si>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</si>
  <si>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</si>
  <si>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</si>
  <si>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</si>
  <si>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</si>
  <si>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</si>
  <si>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</si>
  <si>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</si>
  <si>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</si>
  <si>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</si>
  <si>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</si>
  <si>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</si>
  <si>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</si>
  <si>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</si>
  <si>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</si>
  <si>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</si>
  <si>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</si>
  <si>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</si>
  <si>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</si>
  <si>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</si>
  <si>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</si>
  <si>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</si>
  <si>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</si>
  <si>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</si>
  <si>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</si>
  <si>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</si>
  <si>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</si>
  <si>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</si>
  <si>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</si>
  <si>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</si>
  <si>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</si>
  <si>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</si>
  <si>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</si>
  <si>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</si>
  <si>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</si>
  <si>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</si>
  <si>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</si>
  <si>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</si>
  <si>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</si>
  <si>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</si>
  <si>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</si>
  <si>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</si>
  <si>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</si>
  <si>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</si>
  <si>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</si>
  <si>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</si>
  <si>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</si>
  <si>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</si>
  <si>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</si>
  <si>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</si>
  <si>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</si>
  <si>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</si>
  <si>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</si>
  <si>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</si>
  <si>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</si>
  <si>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</si>
  <si>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</si>
  <si>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</si>
  <si>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</si>
  <si>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</si>
  <si>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</si>
  <si>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</si>
  <si>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</si>
  <si>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</si>
  <si>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</si>
  <si>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</si>
  <si>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</si>
  <si>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</si>
  <si>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</si>
  <si>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</si>
  <si>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</si>
  <si>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</si>
  <si>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</si>
  <si>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</si>
  <si>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</si>
  <si>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</si>
  <si>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</si>
  <si>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</si>
  <si>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</si>
  <si>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</si>
  <si>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</si>
  <si>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</si>
  <si>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</si>
  <si>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</si>
  <si>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</si>
  <si>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</si>
  <si>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</si>
  <si>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</si>
  <si>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</si>
  <si>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</si>
  <si>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</si>
  <si>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</si>
  <si>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</si>
  <si>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</si>
  <si>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</si>
  <si>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</si>
  <si>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</si>
  <si>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</si>
  <si>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</si>
  <si>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</si>
  <si>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</si>
  <si>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</si>
  <si>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</si>
  <si>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</si>
  <si>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</si>
  <si>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</si>
  <si>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</si>
  <si>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</si>
  <si>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</si>
  <si>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</si>
  <si>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</si>
  <si>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</si>
  <si>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</si>
  <si>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</si>
  <si>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</si>
  <si>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</si>
  <si>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</si>
  <si>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</si>
  <si>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</si>
  <si>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</si>
  <si>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</si>
  <si>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</si>
  <si>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</si>
  <si>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</si>
  <si>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</si>
  <si>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</si>
  <si>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</si>
  <si>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</si>
  <si>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</si>
  <si>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</si>
  <si>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</si>
  <si>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</si>
  <si>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</si>
  <si>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</si>
  <si>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</si>
  <si>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</si>
  <si>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</si>
  <si>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</si>
  <si>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</si>
  <si>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</si>
  <si>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</si>
  <si>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</si>
  <si>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</si>
  <si>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</si>
  <si>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</si>
  <si>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</si>
  <si>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</si>
  <si>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</si>
  <si>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</si>
  <si>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</si>
  <si>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</si>
  <si>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</si>
  <si>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</si>
  <si>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</si>
  <si>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</si>
  <si>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</si>
  <si>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</si>
  <si>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</si>
  <si>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</si>
  <si>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</si>
  <si>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</si>
  <si>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</si>
  <si>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</si>
  <si>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</si>
  <si>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</si>
  <si>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</si>
  <si>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</si>
  <si>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</si>
  <si>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</si>
  <si>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</si>
  <si>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</si>
  <si>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</si>
  <si>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</si>
  <si>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</si>
  <si>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</si>
  <si>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</si>
  <si>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</si>
  <si>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</si>
  <si>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</si>
  <si>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</si>
  <si>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</si>
  <si>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</si>
  <si>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</si>
  <si>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</si>
  <si>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</si>
  <si>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</si>
  <si>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</si>
  <si>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</si>
  <si>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</si>
  <si>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</si>
  <si>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</si>
  <si>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</si>
  <si>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</si>
  <si>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</si>
  <si>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</si>
  <si>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</si>
  <si>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</si>
  <si>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</si>
  <si>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</si>
  <si>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</si>
  <si>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</si>
  <si>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</si>
  <si>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</si>
  <si>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</si>
  <si>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</si>
  <si>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</si>
  <si>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</si>
  <si>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</si>
  <si>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</si>
  <si>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</si>
  <si>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</si>
  <si>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</si>
  <si>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</si>
  <si>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</si>
  <si>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</si>
  <si>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</si>
  <si>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</si>
  <si>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</si>
  <si>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</si>
  <si>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</si>
  <si>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</si>
  <si>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</si>
  <si>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</si>
  <si>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</si>
  <si>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</si>
  <si>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</si>
  <si>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</si>
  <si>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</si>
  <si>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</si>
  <si>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</si>
  <si>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</si>
  <si>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</si>
  <si>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</si>
  <si>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</si>
  <si>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</si>
  <si>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</si>
  <si>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</si>
  <si>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</si>
  <si>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</si>
  <si>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</si>
  <si>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</si>
  <si>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</si>
  <si>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</si>
  <si>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</si>
  <si>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</si>
  <si>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</si>
  <si>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</si>
  <si>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</si>
  <si>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</si>
  <si>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</si>
  <si>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</si>
  <si>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</si>
  <si>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</si>
  <si>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</si>
  <si>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</si>
  <si>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</si>
  <si>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</si>
  <si>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</si>
  <si>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</si>
  <si>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</si>
  <si>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</si>
  <si>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</si>
  <si>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</si>
  <si>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</si>
  <si>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</si>
  <si>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</si>
  <si>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</si>
  <si>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</si>
  <si>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</si>
  <si>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</si>
  <si>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</si>
  <si>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</si>
  <si>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</si>
  <si>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</si>
  <si>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</si>
  <si>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</si>
  <si>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</si>
  <si>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</si>
  <si>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</si>
  <si>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</si>
  <si>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</si>
  <si>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</si>
  <si>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</si>
  <si>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</si>
  <si>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</si>
  <si>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</si>
  <si>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</si>
  <si>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</si>
  <si>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</si>
  <si>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</si>
  <si>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</si>
  <si>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</si>
  <si>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</si>
  <si>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</si>
  <si>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</si>
  <si>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</si>
  <si>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</si>
  <si>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</si>
  <si>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</si>
  <si>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</si>
  <si>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</si>
  <si>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</si>
  <si>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</si>
  <si>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</si>
  <si>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</si>
  <si>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</si>
  <si>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</si>
  <si>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</si>
  <si>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</si>
  <si>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</si>
  <si>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</si>
  <si>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</si>
  <si>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</si>
  <si>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</si>
  <si>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</si>
  <si>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</si>
  <si>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</si>
  <si>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</si>
  <si>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</si>
  <si>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</si>
  <si>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</si>
  <si>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</si>
  <si>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</si>
  <si>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</si>
  <si>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</si>
  <si>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</si>
  <si>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</si>
  <si>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</si>
  <si>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</si>
  <si>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</si>
  <si>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</si>
  <si>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</si>
  <si>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</si>
  <si>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</si>
  <si>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</si>
  <si>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</si>
  <si>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</si>
  <si>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</si>
  <si>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</si>
  <si>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</si>
  <si>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</si>
  <si>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</si>
  <si>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</si>
  <si>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</si>
  <si>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</si>
  <si>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</si>
  <si>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</si>
  <si>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</si>
  <si>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</si>
  <si>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</si>
  <si>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</si>
  <si>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</si>
  <si>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</si>
  <si>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</si>
  <si>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</si>
  <si>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</si>
  <si>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</si>
  <si>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</si>
  <si>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</si>
  <si>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</si>
  <si>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</si>
  <si>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</si>
  <si>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</si>
  <si>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</si>
  <si>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</si>
  <si>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</si>
  <si>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</si>
  <si>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</si>
  <si>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</si>
  <si>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</si>
  <si>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</si>
  <si>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</si>
  <si>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</si>
  <si>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</si>
  <si>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</si>
  <si>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</si>
  <si>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</si>
  <si>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</si>
  <si>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</si>
  <si>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</si>
  <si>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</si>
  <si>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</si>
  <si>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</si>
  <si>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</si>
  <si>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</si>
  <si>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</si>
  <si>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</si>
  <si>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</si>
  <si>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</si>
  <si>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</si>
  <si>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</si>
  <si>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</si>
  <si>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</si>
  <si>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</si>
  <si>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</si>
  <si>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</si>
  <si>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</si>
  <si>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</si>
  <si>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</si>
  <si>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</si>
  <si>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</si>
  <si>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</si>
  <si>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</si>
  <si>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</si>
  <si>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</si>
  <si>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</si>
  <si>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</si>
  <si>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</si>
  <si>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</si>
  <si>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</si>
  <si>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</si>
  <si>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</si>
  <si>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</si>
  <si>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</si>
  <si>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</si>
  <si>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</si>
  <si>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</si>
  <si>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</si>
  <si>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</si>
  <si>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</si>
  <si>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</si>
  <si>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</si>
  <si>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</si>
  <si>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</si>
  <si>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</si>
  <si>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</si>
  <si>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</si>
  <si>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</si>
  <si>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</si>
  <si>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</si>
  <si>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</si>
  <si>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</si>
  <si>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</si>
  <si>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</si>
  <si>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</si>
  <si>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</si>
  <si>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</si>
  <si>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</si>
  <si>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</si>
  <si>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</si>
  <si>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</si>
  <si>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</si>
  <si>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</si>
  <si>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</si>
  <si>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</si>
  <si>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</si>
  <si>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</si>
  <si>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</si>
  <si>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</si>
  <si>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</si>
  <si>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</si>
  <si>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</si>
  <si>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</si>
  <si>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</si>
  <si>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</si>
  <si>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</si>
  <si>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</si>
  <si>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</si>
  <si>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</si>
  <si>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</si>
  <si>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</si>
  <si>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</si>
  <si>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</si>
  <si>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</si>
  <si>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</si>
  <si>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</si>
  <si>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</si>
  <si>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</si>
  <si>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</si>
  <si>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</si>
  <si>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</si>
  <si>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</si>
  <si>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</si>
  <si>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</si>
  <si>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</si>
  <si>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</si>
  <si>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</si>
  <si>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</si>
  <si>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</si>
  <si>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</si>
  <si>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</si>
  <si>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</si>
  <si>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</si>
  <si>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</si>
  <si>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</si>
  <si>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</si>
  <si>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</si>
  <si>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</si>
  <si>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</si>
  <si>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</si>
  <si>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</si>
  <si>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</si>
  <si>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</si>
  <si>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</si>
  <si>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</si>
  <si>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</si>
  <si>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</si>
  <si>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</si>
  <si>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</si>
  <si>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</si>
  <si>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</si>
  <si>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</si>
  <si>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</si>
  <si>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</si>
  <si>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</si>
  <si>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</si>
  <si>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</si>
  <si>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</si>
  <si>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</si>
  <si>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</si>
  <si>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</si>
  <si>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</si>
  <si>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</si>
  <si>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</si>
  <si>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</si>
  <si>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</si>
  <si>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</si>
  <si>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</si>
  <si>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</si>
  <si>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</si>
  <si>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</si>
  <si>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</si>
  <si>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</si>
  <si>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</si>
  <si>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</si>
  <si>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</si>
  <si>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</si>
  <si>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</si>
  <si>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</si>
  <si>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</si>
  <si>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</si>
  <si>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</si>
  <si>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</si>
  <si>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</si>
  <si>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</si>
  <si>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</si>
  <si>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</si>
  <si>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</si>
  <si>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</si>
  <si>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</si>
  <si>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</si>
  <si>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</si>
  <si>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</si>
  <si>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</si>
  <si>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</si>
  <si>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</si>
  <si>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</si>
  <si>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</si>
  <si>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</si>
  <si>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</si>
  <si>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</si>
  <si>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</si>
  <si>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</si>
  <si>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</si>
  <si>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</si>
  <si>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</si>
  <si>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</si>
  <si>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</si>
  <si>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</si>
  <si>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</si>
  <si>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</si>
  <si>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</si>
  <si>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</si>
  <si>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</si>
  <si>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</si>
  <si>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</si>
  <si>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</si>
  <si>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</si>
  <si>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</si>
  <si>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</si>
  <si>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</si>
  <si>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</si>
  <si>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</si>
  <si>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</si>
  <si>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</si>
  <si>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</si>
  <si>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</si>
  <si>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</si>
  <si>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</si>
  <si>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</si>
  <si>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</si>
  <si>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</si>
  <si>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</si>
  <si>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</si>
  <si>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</si>
  <si>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</si>
  <si>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</si>
  <si>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</si>
  <si>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</si>
  <si>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</si>
  <si>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</si>
  <si>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</si>
  <si>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</si>
  <si>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</si>
  <si>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</si>
  <si>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</si>
  <si>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</si>
  <si>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</si>
  <si>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</si>
  <si>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</si>
  <si>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</si>
  <si>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</si>
  <si>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</si>
  <si>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</si>
  <si>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</si>
  <si>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</si>
  <si>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</si>
  <si>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</si>
  <si>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</si>
  <si>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</si>
  <si>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</si>
  <si>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</si>
  <si>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</si>
  <si>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</si>
  <si>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</si>
  <si>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</si>
  <si>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</si>
  <si>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</si>
  <si>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</si>
  <si>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</si>
  <si>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</si>
  <si>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</si>
  <si>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</si>
  <si>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</si>
  <si>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</si>
  <si>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</si>
  <si>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</si>
  <si>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</si>
  <si>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</si>
  <si>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</si>
  <si>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</si>
  <si>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</si>
  <si>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</si>
  <si>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</si>
  <si>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</si>
  <si>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</si>
  <si>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</si>
  <si>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</si>
  <si>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</si>
  <si>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</si>
  <si>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</si>
  <si>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</si>
  <si>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</si>
  <si>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</si>
  <si>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</si>
  <si>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</si>
  <si>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</si>
  <si>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</si>
  <si>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</si>
  <si>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</si>
  <si>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</si>
  <si>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</si>
  <si>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</si>
  <si>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</si>
  <si>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</si>
  <si>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</si>
  <si>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</si>
  <si>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</si>
  <si>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</si>
  <si>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</si>
  <si>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</si>
  <si>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</si>
  <si>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</si>
  <si>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</si>
  <si>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</si>
  <si>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</si>
  <si>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</si>
  <si>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</si>
  <si>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</si>
  <si>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</si>
  <si>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</si>
  <si>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</si>
  <si>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</si>
  <si>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</si>
  <si>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</si>
  <si>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</si>
  <si>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</si>
  <si>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</si>
  <si>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</si>
  <si>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</si>
  <si>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</si>
  <si>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</si>
  <si>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</si>
  <si>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</si>
  <si>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</si>
  <si>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</si>
  <si>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</si>
  <si>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</si>
  <si>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</si>
  <si>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</si>
  <si>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</si>
  <si>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</si>
  <si>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</si>
  <si>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</si>
  <si>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</si>
  <si>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</si>
  <si>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</si>
  <si>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</si>
  <si>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</si>
  <si>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</si>
  <si>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</si>
  <si>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</si>
  <si>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</si>
  <si>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</si>
  <si>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</si>
  <si>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</si>
  <si>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</si>
  <si>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</si>
  <si>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</si>
  <si>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</si>
  <si>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</si>
  <si>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</si>
  <si>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</si>
  <si>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</si>
  <si>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</si>
  <si>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</si>
  <si>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</si>
  <si>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</si>
  <si>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</si>
  <si>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</si>
  <si>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</si>
  <si>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</si>
  <si>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</si>
  <si>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</si>
  <si>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</si>
  <si>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</si>
  <si>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</si>
  <si>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</si>
  <si>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</si>
  <si>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</si>
  <si>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</si>
  <si>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</si>
  <si>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</si>
  <si>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</si>
  <si>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</si>
  <si>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</si>
  <si>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</si>
  <si>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</si>
  <si>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</si>
  <si>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</si>
  <si>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</si>
  <si>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</si>
  <si>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</si>
  <si>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</si>
  <si>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</si>
  <si>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</si>
  <si>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</si>
  <si>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</si>
  <si>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</si>
  <si>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</si>
  <si>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</si>
  <si>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</si>
  <si>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</si>
  <si>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</si>
  <si>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</si>
  <si>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</si>
  <si>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</si>
  <si>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</si>
  <si>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</si>
  <si>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</si>
  <si>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</si>
  <si>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</si>
  <si>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</si>
  <si>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</si>
  <si>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</si>
  <si>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</si>
  <si>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</si>
  <si>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</si>
  <si>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</si>
  <si>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</si>
  <si>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</si>
  <si>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</si>
  <si>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</si>
  <si>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</si>
  <si>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</si>
  <si>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</si>
  <si>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</si>
  <si>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</si>
  <si>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</si>
  <si>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</si>
  <si>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</si>
  <si>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</si>
  <si>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</si>
  <si>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</si>
  <si>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</si>
  <si>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</si>
  <si>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</si>
  <si>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</si>
  <si>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</si>
  <si>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</si>
  <si>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</si>
  <si>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</si>
  <si>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</si>
  <si>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</si>
  <si>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</si>
  <si>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</si>
  <si>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</si>
  <si>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</si>
  <si>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</si>
  <si>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</si>
  <si>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</si>
  <si>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</si>
  <si>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</si>
  <si>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</si>
  <si>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</si>
  <si>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</si>
  <si>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</si>
  <si>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</si>
  <si>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</si>
  <si>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</si>
  <si>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</si>
  <si>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</si>
  <si>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</si>
  <si>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</si>
  <si>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</si>
  <si>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</si>
  <si>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</si>
  <si>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</si>
  <si>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</si>
  <si>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</si>
  <si>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</si>
  <si>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</si>
  <si>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</si>
  <si>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</si>
  <si>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</si>
  <si>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</si>
  <si>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</si>
  <si>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</si>
  <si>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</si>
  <si>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</si>
  <si>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</si>
  <si>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</si>
  <si>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</si>
  <si>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</si>
  <si>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</si>
  <si>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</si>
  <si>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</si>
  <si>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</si>
  <si>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</si>
  <si>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</si>
  <si>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</si>
  <si>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</si>
  <si>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</si>
  <si>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</si>
  <si>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</si>
  <si>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</si>
  <si>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</si>
  <si>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</si>
  <si>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</si>
  <si>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</si>
  <si>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</si>
  <si>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</si>
  <si>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</si>
  <si>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</si>
  <si>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</si>
  <si>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</si>
  <si>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</si>
  <si>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</si>
  <si>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</si>
  <si>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</si>
  <si>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</si>
  <si>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</si>
  <si>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</si>
  <si>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</si>
  <si>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</si>
  <si>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</si>
  <si>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</si>
  <si>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</si>
  <si>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</si>
  <si>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</si>
  <si>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</si>
  <si>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</si>
  <si>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</si>
  <si>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</si>
  <si>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</si>
  <si>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</si>
  <si>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</si>
  <si>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</si>
  <si>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</si>
  <si>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</si>
  <si>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</si>
  <si>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</si>
  <si>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</si>
  <si>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</si>
  <si>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</si>
  <si>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</si>
  <si>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</si>
  <si>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</si>
  <si>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</si>
  <si>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</si>
  <si>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</si>
  <si>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</si>
  <si>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</si>
  <si>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</si>
  <si>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</si>
  <si>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</si>
  <si>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</si>
  <si>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</si>
  <si>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</si>
  <si>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</si>
  <si>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</si>
  <si>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</si>
  <si>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</si>
  <si>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</si>
  <si>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</si>
  <si>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</si>
  <si>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</si>
  <si>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</si>
  <si>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</si>
  <si>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</si>
  <si>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</si>
  <si>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</si>
  <si>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</si>
  <si>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</si>
  <si>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</si>
  <si>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</si>
  <si>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</si>
  <si>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</si>
  <si>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</si>
  <si>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</si>
  <si>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</si>
  <si>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</si>
  <si>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</si>
  <si>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</si>
  <si>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</si>
  <si>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</si>
  <si>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</si>
  <si>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</si>
  <si>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</si>
  <si>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</si>
  <si>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</si>
  <si>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</si>
  <si>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</si>
  <si>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</si>
  <si>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</si>
  <si>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</si>
  <si>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</si>
  <si>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</si>
  <si>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</si>
  <si>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</si>
  <si>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</si>
  <si>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</si>
  <si>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</si>
  <si>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</si>
  <si>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</si>
  <si>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</si>
  <si>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</si>
  <si>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</si>
  <si>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</si>
  <si>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</si>
  <si>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</si>
  <si>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</si>
  <si>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</si>
  <si>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</si>
  <si>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</si>
  <si>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</si>
  <si>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</si>
  <si>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</si>
  <si>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</si>
  <si>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</si>
  <si>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</si>
  <si>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</si>
  <si>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</si>
  <si>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</si>
  <si>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</si>
  <si>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</si>
  <si>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</si>
  <si>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</si>
  <si>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</si>
  <si>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</si>
  <si>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</si>
  <si>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</si>
  <si>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</si>
  <si>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</si>
  <si>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</si>
  <si>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</si>
  <si>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</si>
  <si>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</si>
  <si>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</si>
  <si>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</si>
  <si>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</si>
  <si>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</si>
  <si>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</si>
  <si>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</si>
  <si>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</si>
  <si>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</si>
  <si>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</si>
  <si>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</si>
  <si>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</si>
  <si>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</si>
  <si>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</si>
  <si>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</si>
  <si>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</si>
  <si>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</si>
  <si>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</si>
  <si>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</si>
  <si>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</si>
  <si>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</si>
  <si>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</si>
  <si>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</si>
  <si>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</si>
  <si>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</si>
  <si>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</si>
  <si>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</si>
  <si>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</si>
  <si>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</si>
  <si>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</si>
  <si>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</si>
  <si>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</si>
  <si>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</si>
  <si>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</si>
  <si>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</si>
  <si>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</si>
  <si>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</si>
  <si>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</si>
  <si>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</si>
  <si>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</si>
  <si>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</si>
  <si>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</si>
  <si>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</si>
  <si>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</si>
  <si>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</si>
  <si>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</si>
  <si>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</si>
  <si>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</si>
  <si>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</si>
  <si>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</si>
  <si>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</si>
  <si>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</si>
  <si>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</si>
  <si>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</si>
  <si>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</si>
  <si>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</si>
  <si>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</si>
  <si>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</si>
  <si>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</si>
  <si>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</si>
  <si>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</si>
  <si>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</si>
  <si>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</si>
  <si>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</si>
  <si>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</si>
  <si>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</si>
  <si>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</si>
  <si>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</si>
  <si>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</si>
  <si>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</si>
  <si>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</si>
  <si>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</si>
  <si>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</si>
  <si>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</si>
  <si>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</si>
  <si>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</si>
  <si>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</si>
  <si>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</si>
  <si>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</si>
  <si>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</si>
  <si>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</si>
  <si>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</si>
  <si>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</si>
  <si>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</si>
  <si>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</si>
  <si>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</si>
  <si>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</si>
  <si>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</si>
  <si>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</si>
  <si>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</si>
  <si>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</si>
  <si>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</si>
  <si>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</si>
  <si>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</si>
  <si>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</si>
  <si>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</si>
  <si>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</si>
  <si>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</si>
  <si>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</si>
  <si>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</si>
  <si>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</si>
  <si>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</si>
  <si>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</si>
  <si>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</si>
  <si>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</si>
  <si>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</si>
  <si>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</si>
  <si>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</si>
  <si>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</si>
  <si>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</si>
  <si>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</si>
  <si>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</si>
  <si>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</si>
  <si>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</si>
  <si>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</si>
  <si>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</si>
  <si>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</si>
  <si>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</si>
  <si>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</si>
  <si>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</si>
  <si>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</si>
  <si>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</si>
  <si>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</si>
  <si>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</si>
  <si>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</si>
  <si>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</si>
  <si>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</si>
  <si>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</si>
  <si>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</si>
  <si>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</si>
  <si>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</si>
  <si>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</si>
  <si>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</si>
  <si>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</si>
  <si>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</si>
  <si>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</si>
  <si>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</si>
  <si>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</si>
  <si>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</si>
  <si>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</si>
  <si>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</si>
  <si>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</si>
  <si>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</si>
  <si>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</si>
  <si>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</si>
  <si>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</si>
  <si>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</si>
  <si>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</si>
  <si>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</si>
  <si>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</si>
  <si>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</si>
  <si>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</si>
  <si>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</si>
  <si>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</si>
  <si>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</si>
  <si>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</si>
  <si>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</si>
  <si>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</si>
  <si>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</si>
  <si>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</si>
  <si>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</si>
  <si>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</si>
  <si>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</si>
  <si>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</si>
  <si>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</si>
  <si>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</si>
  <si>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</si>
  <si>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</si>
  <si>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</si>
  <si>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</si>
  <si>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</si>
  <si>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</si>
  <si>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</si>
  <si>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</si>
  <si>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</si>
  <si>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</si>
  <si>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</si>
  <si>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</si>
  <si>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</si>
  <si>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</si>
  <si>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</si>
  <si>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</si>
  <si>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</si>
  <si>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</si>
  <si>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</si>
  <si>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</si>
  <si>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</si>
  <si>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</si>
  <si>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</si>
  <si>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</si>
  <si>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</si>
  <si>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</si>
  <si>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</si>
  <si>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</si>
  <si>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</si>
  <si>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</si>
  <si>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</si>
  <si>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</si>
  <si>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</si>
  <si>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</si>
  <si>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</si>
  <si>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</si>
  <si>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</si>
  <si>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</si>
  <si>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</si>
  <si>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</si>
  <si>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</si>
  <si>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</si>
  <si>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</si>
  <si>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</si>
  <si>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</si>
  <si>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</si>
  <si>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</si>
  <si>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</si>
  <si>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</si>
  <si>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</si>
  <si>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</si>
  <si>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</si>
  <si>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</si>
  <si>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</si>
  <si>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</si>
  <si>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</si>
  <si>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</si>
  <si>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</si>
  <si>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</si>
  <si>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</si>
  <si>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</si>
  <si>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</si>
  <si>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</si>
  <si>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</si>
  <si>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</si>
  <si>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</si>
  <si>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</si>
  <si>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</si>
  <si>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</si>
  <si>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</si>
  <si>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</si>
  <si>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</si>
  <si>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</si>
  <si>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</si>
  <si>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</si>
  <si>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</si>
  <si>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</si>
  <si>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</si>
  <si>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</si>
  <si>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</si>
  <si>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</si>
  <si>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</si>
  <si>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</si>
  <si>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</si>
  <si>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</si>
  <si>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</si>
  <si>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</si>
  <si>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</si>
  <si>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</si>
  <si>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</si>
  <si>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</si>
  <si>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</si>
  <si>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</si>
  <si>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</si>
  <si>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</si>
  <si>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</si>
  <si>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</si>
  <si>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</si>
  <si>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</si>
  <si>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</si>
  <si>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</si>
  <si>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</si>
  <si>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</si>
  <si>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</si>
  <si>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</si>
  <si>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</si>
  <si>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</si>
  <si>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</si>
  <si>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</si>
  <si>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</si>
  <si>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</si>
  <si>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</si>
  <si>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</si>
  <si>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</si>
  <si>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</si>
  <si>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</si>
  <si>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</si>
  <si>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</si>
  <si>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</si>
  <si>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</si>
  <si>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</si>
  <si>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</si>
  <si>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</si>
  <si>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</si>
  <si>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</si>
  <si>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</si>
  <si>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</si>
  <si>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</si>
  <si>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</si>
  <si>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</si>
  <si>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</si>
  <si>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</si>
  <si>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</si>
  <si>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</si>
  <si>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</si>
  <si>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</si>
  <si>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</si>
  <si>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</si>
  <si>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</si>
  <si>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</si>
  <si>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</si>
  <si>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</si>
  <si>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</si>
  <si>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</si>
  <si>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</si>
  <si>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</si>
  <si>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</si>
  <si>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</si>
  <si>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</si>
  <si>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</si>
  <si>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</si>
  <si>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</si>
  <si>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</si>
  <si>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</si>
  <si>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</si>
  <si>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</si>
  <si>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</si>
  <si>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</si>
  <si>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</si>
  <si>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</si>
  <si>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</si>
  <si>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</si>
  <si>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</si>
  <si>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</si>
  <si>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</si>
  <si>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</si>
  <si>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</si>
  <si>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</si>
  <si>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</si>
  <si>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</si>
  <si>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</si>
  <si>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</si>
  <si>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</si>
  <si>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</si>
  <si>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</si>
  <si>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</si>
  <si>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</si>
  <si>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</si>
  <si>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</si>
  <si>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</si>
  <si>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</si>
  <si>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</si>
  <si>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</si>
  <si>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</si>
  <si>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</si>
  <si>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</si>
  <si>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</si>
  <si>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</si>
  <si>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</si>
  <si>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</si>
  <si>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</si>
  <si>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</si>
  <si>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</si>
  <si>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</si>
  <si>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</si>
  <si>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</si>
  <si>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</si>
  <si>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</si>
  <si>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</si>
  <si>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</si>
  <si>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</si>
  <si>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</si>
  <si>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</si>
  <si>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</si>
  <si>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</si>
  <si>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</si>
  <si>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</si>
  <si>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</si>
  <si>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</si>
  <si>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</si>
  <si>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</si>
  <si>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</si>
  <si>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</si>
  <si>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</si>
  <si>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</si>
  <si>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</si>
  <si>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</si>
  <si>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</si>
  <si>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</si>
  <si>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</si>
  <si>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</si>
  <si>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20-09-2018</t>
  </si>
  <si>
    <t>Cut-off Date: 31-08-2018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</si>
</sst>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1819</v>
      </c>
      <c r="G9" s="7"/>
      <c r="H9" s="7"/>
      <c r="I9" s="7"/>
      <c r="J9" s="8"/>
    </row>
    <row r="10" spans="2:10" ht="21" x14ac:dyDescent="0.25">
      <c r="B10" s="6"/>
      <c r="C10" s="7"/>
      <c r="D10" s="7"/>
      <c r="E10" s="7"/>
      <c r="F10" s="12" t="s">
        <v>1820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43343</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26474.789958999998</v>
      </c>
      <c r="F38" s="47"/>
      <c r="H38" s="28"/>
      <c r="L38" s="28"/>
      <c r="M38" s="28"/>
    </row>
    <row r="39" spans="1:13" x14ac:dyDescent="0.25">
      <c r="A39" s="30" t="s">
        <v>65</v>
      </c>
      <c r="B39" s="47" t="s">
        <v>66</v>
      </c>
      <c r="C39" s="146">
        <v>20382.699216879999</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0.29888537711800289</v>
      </c>
      <c r="E45" s="66"/>
      <c r="F45" s="147">
        <v>5.2900000000000003E-2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26474.789958999998</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26474.789958999998</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16.448078079999998</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35.181455</v>
      </c>
      <c r="D70" s="146" t="s">
        <v>1342</v>
      </c>
      <c r="E70" s="26"/>
      <c r="F70" s="149">
        <f t="shared" ref="F70:F76" si="1">IF($C$77=0,"",IF(C70="[for completion]","",C70/$C$77))</f>
        <v>1.3288662558278213E-3</v>
      </c>
      <c r="G70" s="149" t="str">
        <f t="shared" ref="G70:G76" si="2">IF($D$77=0,"",IF(D70="[Mark as ND1 if not relevant]","",D70/$D$77))</f>
        <v/>
      </c>
      <c r="H70" s="28"/>
      <c r="L70" s="28"/>
      <c r="M70" s="28"/>
    </row>
    <row r="71" spans="1:13" x14ac:dyDescent="0.25">
      <c r="A71" s="30" t="s">
        <v>114</v>
      </c>
      <c r="B71" s="130" t="s">
        <v>1500</v>
      </c>
      <c r="C71" s="146">
        <v>55.275753000000002</v>
      </c>
      <c r="D71" s="146" t="s">
        <v>1342</v>
      </c>
      <c r="E71" s="26"/>
      <c r="F71" s="149">
        <f t="shared" si="1"/>
        <v>2.0878637033963907E-3</v>
      </c>
      <c r="G71" s="149" t="str">
        <f t="shared" si="2"/>
        <v/>
      </c>
      <c r="H71" s="28"/>
      <c r="L71" s="28"/>
      <c r="M71" s="28"/>
    </row>
    <row r="72" spans="1:13" x14ac:dyDescent="0.25">
      <c r="A72" s="30" t="s">
        <v>115</v>
      </c>
      <c r="B72" s="129" t="s">
        <v>1501</v>
      </c>
      <c r="C72" s="146">
        <v>59.726649999999999</v>
      </c>
      <c r="D72" s="146" t="s">
        <v>1342</v>
      </c>
      <c r="E72" s="26"/>
      <c r="F72" s="149">
        <f t="shared" si="1"/>
        <v>2.2559820154862483E-3</v>
      </c>
      <c r="G72" s="149" t="str">
        <f t="shared" si="2"/>
        <v/>
      </c>
      <c r="H72" s="28"/>
      <c r="L72" s="28"/>
      <c r="M72" s="28"/>
    </row>
    <row r="73" spans="1:13" x14ac:dyDescent="0.25">
      <c r="A73" s="30" t="s">
        <v>116</v>
      </c>
      <c r="B73" s="129" t="s">
        <v>1502</v>
      </c>
      <c r="C73" s="146">
        <v>83.799515</v>
      </c>
      <c r="D73" s="146" t="s">
        <v>1342</v>
      </c>
      <c r="E73" s="26"/>
      <c r="F73" s="149">
        <f t="shared" si="1"/>
        <v>3.1652570292569583E-3</v>
      </c>
      <c r="G73" s="149" t="str">
        <f t="shared" si="2"/>
        <v/>
      </c>
      <c r="H73" s="28"/>
      <c r="L73" s="28"/>
      <c r="M73" s="28"/>
    </row>
    <row r="74" spans="1:13" x14ac:dyDescent="0.25">
      <c r="A74" s="30" t="s">
        <v>117</v>
      </c>
      <c r="B74" s="129" t="s">
        <v>1503</v>
      </c>
      <c r="C74" s="146">
        <v>111.228454</v>
      </c>
      <c r="D74" s="146" t="s">
        <v>1342</v>
      </c>
      <c r="E74" s="26"/>
      <c r="F74" s="149">
        <f t="shared" si="1"/>
        <v>4.2012969392112142E-3</v>
      </c>
      <c r="G74" s="149" t="str">
        <f t="shared" si="2"/>
        <v/>
      </c>
      <c r="H74" s="28"/>
      <c r="L74" s="28"/>
      <c r="M74" s="28"/>
    </row>
    <row r="75" spans="1:13" x14ac:dyDescent="0.25">
      <c r="A75" s="30" t="s">
        <v>118</v>
      </c>
      <c r="B75" s="129" t="s">
        <v>1504</v>
      </c>
      <c r="C75" s="146">
        <v>1617.095736</v>
      </c>
      <c r="D75" s="146" t="s">
        <v>1342</v>
      </c>
      <c r="E75" s="26"/>
      <c r="F75" s="149">
        <f t="shared" si="1"/>
        <v>6.1080587940818686E-2</v>
      </c>
      <c r="G75" s="149" t="str">
        <f t="shared" si="2"/>
        <v/>
      </c>
      <c r="H75" s="28"/>
      <c r="L75" s="28"/>
      <c r="M75" s="28"/>
    </row>
    <row r="76" spans="1:13" x14ac:dyDescent="0.25">
      <c r="A76" s="30" t="s">
        <v>119</v>
      </c>
      <c r="B76" s="129" t="s">
        <v>1505</v>
      </c>
      <c r="C76" s="146">
        <v>24512.482391000001</v>
      </c>
      <c r="D76" s="146" t="s">
        <v>1342</v>
      </c>
      <c r="E76" s="26"/>
      <c r="F76" s="149">
        <f t="shared" si="1"/>
        <v>0.92588014611600278</v>
      </c>
      <c r="G76" s="149" t="str">
        <f t="shared" si="2"/>
        <v/>
      </c>
      <c r="H76" s="28"/>
      <c r="L76" s="28"/>
      <c r="M76" s="28"/>
    </row>
    <row r="77" spans="1:13" x14ac:dyDescent="0.25">
      <c r="A77" s="30" t="s">
        <v>120</v>
      </c>
      <c r="B77" s="63" t="s">
        <v>99</v>
      </c>
      <c r="C77" s="55">
        <f>SUM(C70:C76)</f>
        <v>26474.789954</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10.87612</v>
      </c>
      <c r="D79" s="55" t="s">
        <v>1342</v>
      </c>
      <c r="E79" s="47"/>
      <c r="F79" s="149">
        <f>IF($C$77=0,"",IF(C79="[for completion]","",C79/$C$77))</f>
        <v>4.1081043584849136E-4</v>
      </c>
      <c r="G79" s="149" t="str">
        <f>IF($D$77=0,"",IF(D79="[for completion]","",D79/$D$77))</f>
        <v/>
      </c>
      <c r="H79" s="28"/>
      <c r="L79" s="28"/>
      <c r="M79" s="28"/>
    </row>
    <row r="80" spans="1:13" outlineLevel="1" x14ac:dyDescent="0.25">
      <c r="A80" s="30" t="s">
        <v>125</v>
      </c>
      <c r="B80" s="64" t="s">
        <v>126</v>
      </c>
      <c r="C80" s="55">
        <v>24.305333999999998</v>
      </c>
      <c r="D80" s="55" t="s">
        <v>1342</v>
      </c>
      <c r="E80" s="47"/>
      <c r="F80" s="149">
        <f>IF($C$77=0,"",IF(C80="[for completion]","",C80/$C$77))</f>
        <v>9.1805578220754784E-4</v>
      </c>
      <c r="G80" s="149" t="str">
        <f>IF($D$77=0,"",IF(D80="[for completion]","",D80/$D$77))</f>
        <v/>
      </c>
      <c r="H80" s="28"/>
      <c r="L80" s="28"/>
      <c r="M80" s="28"/>
    </row>
    <row r="81" spans="1:13" outlineLevel="1" x14ac:dyDescent="0.25">
      <c r="A81" s="30" t="s">
        <v>127</v>
      </c>
      <c r="B81" s="64" t="s">
        <v>128</v>
      </c>
      <c r="C81" s="55">
        <v>30.458015</v>
      </c>
      <c r="D81" s="55" t="s">
        <v>1342</v>
      </c>
      <c r="E81" s="47"/>
      <c r="F81" s="149">
        <f>IF($C$77=0,"",IF(C81="[for completion]","",C81/$C$77))</f>
        <v>1.1504535089011418E-3</v>
      </c>
      <c r="G81" s="149" t="str">
        <f>IF($D$77=0,"",IF(D81="[for completion]","",D81/$D$77))</f>
        <v/>
      </c>
      <c r="H81" s="28"/>
      <c r="L81" s="28"/>
      <c r="M81" s="28"/>
    </row>
    <row r="82" spans="1:13" outlineLevel="1" x14ac:dyDescent="0.25">
      <c r="A82" s="30" t="s">
        <v>129</v>
      </c>
      <c r="B82" s="64" t="s">
        <v>130</v>
      </c>
      <c r="C82" s="55">
        <v>24.817737999999999</v>
      </c>
      <c r="D82" s="55" t="s">
        <v>1342</v>
      </c>
      <c r="E82" s="47"/>
      <c r="F82" s="149">
        <f>IF($C$77=0,"",IF(C82="[for completion]","",C82/$C$77))</f>
        <v>9.3741019449524875E-4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5.8479999999999999</v>
      </c>
      <c r="D89" s="152">
        <v>2.8E-3</v>
      </c>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v>1355</v>
      </c>
      <c r="D93" s="146" t="s">
        <v>1342</v>
      </c>
      <c r="E93" s="26"/>
      <c r="F93" s="149">
        <f t="shared" ref="F93:F99" si="3">IF($C$100=0,"",IF(C93="[for completion]","",IF(C93="","",C93/$C$100)))</f>
        <v>6.6477948119029517E-2</v>
      </c>
      <c r="G93" s="149" t="str">
        <f t="shared" ref="G93:G99" si="4">IF($D$100=0,"",IF(D93="[Mark as ND1 if not relevant]","",IF(D93="","",D93/$D$100)))</f>
        <v/>
      </c>
      <c r="H93" s="28"/>
      <c r="L93" s="28"/>
      <c r="M93" s="28"/>
    </row>
    <row r="94" spans="1:13" x14ac:dyDescent="0.25">
      <c r="A94" s="30" t="s">
        <v>142</v>
      </c>
      <c r="B94" s="130" t="s">
        <v>1500</v>
      </c>
      <c r="C94" s="146">
        <v>1250</v>
      </c>
      <c r="D94" s="146" t="s">
        <v>1342</v>
      </c>
      <c r="E94" s="26"/>
      <c r="F94" s="149">
        <f t="shared" si="3"/>
        <v>6.1326520405008779E-2</v>
      </c>
      <c r="G94" s="149" t="str">
        <f t="shared" si="4"/>
        <v/>
      </c>
      <c r="H94" s="28"/>
      <c r="L94" s="28"/>
      <c r="M94" s="28"/>
    </row>
    <row r="95" spans="1:13" x14ac:dyDescent="0.25">
      <c r="A95" s="30" t="s">
        <v>143</v>
      </c>
      <c r="B95" s="130" t="s">
        <v>1501</v>
      </c>
      <c r="C95" s="146">
        <v>2950.1412999999998</v>
      </c>
      <c r="D95" s="146" t="s">
        <v>1342</v>
      </c>
      <c r="E95" s="26"/>
      <c r="F95" s="149">
        <f t="shared" si="3"/>
        <v>0.14473752050568731</v>
      </c>
      <c r="G95" s="149" t="str">
        <f t="shared" si="4"/>
        <v/>
      </c>
      <c r="H95" s="28"/>
      <c r="L95" s="28"/>
      <c r="M95" s="28"/>
    </row>
    <row r="96" spans="1:13" x14ac:dyDescent="0.25">
      <c r="A96" s="30" t="s">
        <v>144</v>
      </c>
      <c r="B96" s="130" t="s">
        <v>1502</v>
      </c>
      <c r="C96" s="146">
        <v>3510</v>
      </c>
      <c r="D96" s="146" t="s">
        <v>1342</v>
      </c>
      <c r="E96" s="26"/>
      <c r="F96" s="149">
        <f t="shared" si="3"/>
        <v>0.17220486929726467</v>
      </c>
      <c r="G96" s="149" t="str">
        <f t="shared" si="4"/>
        <v/>
      </c>
      <c r="H96" s="28"/>
      <c r="L96" s="28"/>
      <c r="M96" s="28"/>
    </row>
    <row r="97" spans="1:14" x14ac:dyDescent="0.25">
      <c r="A97" s="30" t="s">
        <v>145</v>
      </c>
      <c r="B97" s="130" t="s">
        <v>1503</v>
      </c>
      <c r="C97" s="146">
        <v>2820.2858000000001</v>
      </c>
      <c r="D97" s="146" t="s">
        <v>1342</v>
      </c>
      <c r="E97" s="26"/>
      <c r="F97" s="149">
        <f t="shared" si="3"/>
        <v>0.13836665172932522</v>
      </c>
      <c r="G97" s="149" t="str">
        <f t="shared" si="4"/>
        <v/>
      </c>
      <c r="H97" s="28"/>
      <c r="L97" s="28"/>
      <c r="M97" s="28"/>
    </row>
    <row r="98" spans="1:14" x14ac:dyDescent="0.25">
      <c r="A98" s="30" t="s">
        <v>146</v>
      </c>
      <c r="B98" s="130" t="s">
        <v>1504</v>
      </c>
      <c r="C98" s="146">
        <v>6068.5158000000001</v>
      </c>
      <c r="D98" s="146" t="s">
        <v>1342</v>
      </c>
      <c r="E98" s="26"/>
      <c r="F98" s="149">
        <f t="shared" si="3"/>
        <v>0.29772876642945456</v>
      </c>
      <c r="G98" s="149" t="str">
        <f t="shared" si="4"/>
        <v/>
      </c>
      <c r="H98" s="28"/>
      <c r="L98" s="28"/>
      <c r="M98" s="28"/>
    </row>
    <row r="99" spans="1:14" x14ac:dyDescent="0.25">
      <c r="A99" s="30" t="s">
        <v>147</v>
      </c>
      <c r="B99" s="130" t="s">
        <v>1505</v>
      </c>
      <c r="C99" s="146">
        <v>2428.7559999999999</v>
      </c>
      <c r="D99" s="146" t="s">
        <v>1342</v>
      </c>
      <c r="E99" s="26"/>
      <c r="F99" s="149">
        <f t="shared" si="3"/>
        <v>0.11915772351423</v>
      </c>
      <c r="G99" s="149" t="str">
        <f t="shared" si="4"/>
        <v/>
      </c>
      <c r="H99" s="28"/>
      <c r="L99" s="28"/>
      <c r="M99" s="28"/>
    </row>
    <row r="100" spans="1:14" x14ac:dyDescent="0.25">
      <c r="A100" s="30" t="s">
        <v>148</v>
      </c>
      <c r="B100" s="63" t="s">
        <v>99</v>
      </c>
      <c r="C100" s="55">
        <f>SUM(C93:C99)</f>
        <v>20382.698899999999</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v>105</v>
      </c>
      <c r="D102" s="55" t="s">
        <v>1342</v>
      </c>
      <c r="E102" s="47"/>
      <c r="F102" s="150">
        <f>IF($C$100=0,"",IF(C102="","",C102/$C$100))</f>
        <v>5.1514277140207376E-3</v>
      </c>
      <c r="G102" s="149" t="str">
        <f>IF($D$100=0,"",IF(D102="[for completion]","",D102/$D$100))</f>
        <v/>
      </c>
      <c r="H102" s="28"/>
      <c r="L102" s="28"/>
      <c r="M102" s="28"/>
    </row>
    <row r="103" spans="1:14" outlineLevel="1" x14ac:dyDescent="0.25">
      <c r="A103" s="30" t="s">
        <v>151</v>
      </c>
      <c r="B103" s="64" t="s">
        <v>126</v>
      </c>
      <c r="C103" s="55">
        <v>1250</v>
      </c>
      <c r="D103" s="55" t="s">
        <v>1342</v>
      </c>
      <c r="E103" s="47"/>
      <c r="F103" s="150">
        <f>IF($C$100=0,"",IF(C103="","",C103/$C$100))</f>
        <v>6.1326520405008779E-2</v>
      </c>
      <c r="G103" s="149" t="str">
        <f>IF($D$100=0,"",IF(D103="[for completion]","",D103/$D$100))</f>
        <v/>
      </c>
      <c r="H103" s="28"/>
      <c r="L103" s="28"/>
      <c r="M103" s="28"/>
    </row>
    <row r="104" spans="1:14" outlineLevel="1" x14ac:dyDescent="0.25">
      <c r="A104" s="30" t="s">
        <v>152</v>
      </c>
      <c r="B104" s="64" t="s">
        <v>128</v>
      </c>
      <c r="C104" s="55">
        <v>1250</v>
      </c>
      <c r="D104" s="55" t="s">
        <v>1342</v>
      </c>
      <c r="E104" s="47"/>
      <c r="F104" s="150">
        <f>IF($C$100=0,"",IF(C104="","",C104/$C$100))</f>
        <v>6.1326520405008779E-2</v>
      </c>
      <c r="G104" s="149" t="str">
        <f>IF($D$100=0,"",IF(D104="[for completion]","",D104/$D$100))</f>
        <v/>
      </c>
      <c r="H104" s="28"/>
      <c r="L104" s="28"/>
      <c r="M104" s="28"/>
    </row>
    <row r="105" spans="1:14" outlineLevel="1" x14ac:dyDescent="0.25">
      <c r="A105" s="30" t="s">
        <v>153</v>
      </c>
      <c r="B105" s="64" t="s">
        <v>130</v>
      </c>
      <c r="C105" s="55"/>
      <c r="D105" s="55" t="s">
        <v>1342</v>
      </c>
      <c r="E105" s="47"/>
      <c r="F105" s="150" t="str">
        <f>IF($C$100=0,"",IF(C105="","",C105/$C$100))</f>
        <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26537.79</v>
      </c>
      <c r="D112" s="146">
        <v>26537.79</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26537.79</v>
      </c>
      <c r="D127" s="146">
        <f>SUM(D112:D126)</f>
        <v>26537.79</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18533.3</v>
      </c>
      <c r="D138" s="146">
        <v>18533.3</v>
      </c>
      <c r="E138" s="56"/>
      <c r="F138" s="149">
        <f t="shared" ref="F138:F152" si="9">IF($C$153=0,"",IF(C138="[for completion]","",IF(C138="","",C138/$C$153)))</f>
        <v>0.75123934447493546</v>
      </c>
      <c r="G138" s="149">
        <f t="shared" ref="G138:G152" si="10">IF($D$153=0,"",IF(D138="[for completion]","",IF(D138="","",D138/$D$153)))</f>
        <v>0.90926622636179544</v>
      </c>
      <c r="H138" s="28"/>
      <c r="I138" s="30"/>
      <c r="J138" s="30"/>
      <c r="K138" s="30"/>
      <c r="L138" s="28"/>
      <c r="M138" s="28"/>
      <c r="N138" s="28"/>
    </row>
    <row r="139" spans="1:14" s="65" customFormat="1" x14ac:dyDescent="0.25">
      <c r="A139" s="30" t="s">
        <v>200</v>
      </c>
      <c r="B139" s="47" t="s">
        <v>1679</v>
      </c>
      <c r="C139" s="146">
        <v>1512</v>
      </c>
      <c r="D139" s="146">
        <v>1169.04197746</v>
      </c>
      <c r="E139" s="56"/>
      <c r="F139" s="149">
        <f t="shared" si="9"/>
        <v>6.1288269700814343E-2</v>
      </c>
      <c r="G139" s="149">
        <f t="shared" si="10"/>
        <v>5.7354620456345352E-2</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v>4500</v>
      </c>
      <c r="D141" s="146">
        <v>583.80977669000004</v>
      </c>
      <c r="E141" s="56"/>
      <c r="F141" s="149">
        <f t="shared" si="9"/>
        <v>0.18240556458575696</v>
      </c>
      <c r="G141" s="149">
        <f t="shared" si="10"/>
        <v>2.8642417300968465E-2</v>
      </c>
      <c r="H141" s="28"/>
      <c r="I141" s="30"/>
      <c r="J141" s="30"/>
      <c r="K141" s="30"/>
      <c r="L141" s="28"/>
      <c r="M141" s="28"/>
      <c r="N141" s="28"/>
    </row>
    <row r="142" spans="1:14" s="65" customFormat="1" x14ac:dyDescent="0.25">
      <c r="A142" s="30" t="s">
        <v>203</v>
      </c>
      <c r="B142" s="47" t="s">
        <v>1681</v>
      </c>
      <c r="C142" s="146">
        <v>125</v>
      </c>
      <c r="D142" s="146">
        <v>96.547462730000007</v>
      </c>
      <c r="E142" s="56"/>
      <c r="F142" s="149">
        <f t="shared" si="9"/>
        <v>5.0668212384932495E-3</v>
      </c>
      <c r="G142" s="149">
        <f t="shared" si="10"/>
        <v>4.7367358808907854E-3</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24670.3</v>
      </c>
      <c r="D153" s="146">
        <f>SUM(D138:D152)</f>
        <v>20382.699216879999</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20342.699216880002</v>
      </c>
      <c r="D164" s="146">
        <v>20342.699216880002</v>
      </c>
      <c r="E164" s="67"/>
      <c r="F164" s="149">
        <f>IF($C$167=0,"",IF(C164="[for completion]","",IF(C164="","",C164/$C$167)))</f>
        <v>0.99803755137754901</v>
      </c>
      <c r="G164" s="149">
        <f>IF($D$167=0,"",IF(D164="[for completion]","",IF(D164="","",D164/$D$167)))</f>
        <v>0.99803755137754901</v>
      </c>
      <c r="H164" s="28"/>
      <c r="L164" s="28"/>
      <c r="M164" s="28"/>
    </row>
    <row r="165" spans="1:13" x14ac:dyDescent="0.25">
      <c r="A165" s="30" t="s">
        <v>228</v>
      </c>
      <c r="B165" s="28" t="s">
        <v>229</v>
      </c>
      <c r="C165" s="146">
        <v>40</v>
      </c>
      <c r="D165" s="146">
        <v>40</v>
      </c>
      <c r="E165" s="67"/>
      <c r="F165" s="149">
        <f>IF($C$167=0,"",IF(C165="[for completion]","",IF(C165="","",C165/$C$167)))</f>
        <v>1.9624486224510372E-3</v>
      </c>
      <c r="G165" s="149">
        <f>IF($D$167=0,"",IF(D165="[for completion]","",IF(D165="","",D165/$D$167)))</f>
        <v>1.9624486224510372E-3</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20382.699216880002</v>
      </c>
      <c r="D167" s="154">
        <f>SUM(D164:D166)</f>
        <v>20382.699216880002</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v>63</v>
      </c>
      <c r="D174" s="44"/>
      <c r="E174" s="36"/>
      <c r="F174" s="149">
        <f>IF($C$179=0,"",IF(C174="[for completion]","",C174/$C$179))</f>
        <v>1</v>
      </c>
      <c r="G174" s="56"/>
      <c r="H174" s="28"/>
      <c r="L174" s="28"/>
      <c r="M174" s="28"/>
    </row>
    <row r="175" spans="1:13" ht="30.75" customHeight="1" x14ac:dyDescent="0.25">
      <c r="A175" s="30" t="s">
        <v>9</v>
      </c>
      <c r="B175" s="47" t="s">
        <v>1358</v>
      </c>
      <c r="C175" s="146"/>
      <c r="E175" s="58"/>
      <c r="F175" s="149">
        <f>IF($C$179=0,"",IF(C175="[for completion]","",C175/$C$179))</f>
        <v>0</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f>IF($C$179=0,"",IF(C177="[for completion]","",C177/$C$179))</f>
        <v>0</v>
      </c>
      <c r="G177" s="56"/>
      <c r="H177" s="28"/>
      <c r="L177" s="28"/>
      <c r="M177" s="28"/>
    </row>
    <row r="178" spans="1:13" x14ac:dyDescent="0.25">
      <c r="A178" s="30" t="s">
        <v>245</v>
      </c>
      <c r="B178" s="47" t="s">
        <v>97</v>
      </c>
      <c r="C178" s="146"/>
      <c r="E178" s="58"/>
      <c r="F178" s="149">
        <f>IF($C$179=0,"",IF(C178="[for completion]","",C178/$C$179))</f>
        <v>0</v>
      </c>
      <c r="G178" s="56"/>
      <c r="H178" s="28"/>
      <c r="L178" s="28"/>
      <c r="M178" s="28"/>
    </row>
    <row r="179" spans="1:13" x14ac:dyDescent="0.25">
      <c r="A179" s="30" t="s">
        <v>10</v>
      </c>
      <c r="B179" s="63" t="s">
        <v>99</v>
      </c>
      <c r="C179" s="55">
        <f>SUM(C174:C178)</f>
        <v>63</v>
      </c>
      <c r="E179" s="58"/>
      <c r="F179" s="151">
        <f>SUM(F174:F178)</f>
        <v>1</v>
      </c>
      <c r="G179" s="56"/>
      <c r="H179" s="28"/>
      <c r="L179" s="28"/>
      <c r="M179" s="28"/>
    </row>
    <row r="180" spans="1:13" outlineLevel="1" x14ac:dyDescent="0.25">
      <c r="A180" s="30" t="s">
        <v>246</v>
      </c>
      <c r="B180" s="69" t="s">
        <v>247</v>
      </c>
      <c r="C180" s="146"/>
      <c r="E180" s="58"/>
      <c r="F180" s="149">
        <f t="shared" ref="F180:F187" si="13">IF($C$179=0,"",IF(C180="[for completion]","",C180/$C$179))</f>
        <v>0</v>
      </c>
      <c r="G180" s="56"/>
      <c r="H180" s="28"/>
      <c r="L180" s="28"/>
      <c r="M180" s="28"/>
    </row>
    <row r="181" spans="1:13" s="69" customFormat="1" ht="30" outlineLevel="1" x14ac:dyDescent="0.25">
      <c r="A181" s="30" t="s">
        <v>248</v>
      </c>
      <c r="B181" s="69" t="s">
        <v>249</v>
      </c>
      <c r="C181" s="156"/>
      <c r="F181" s="149">
        <f t="shared" si="13"/>
        <v>0</v>
      </c>
    </row>
    <row r="182" spans="1:13" ht="30" outlineLevel="1" x14ac:dyDescent="0.25">
      <c r="A182" s="30" t="s">
        <v>250</v>
      </c>
      <c r="B182" s="69" t="s">
        <v>251</v>
      </c>
      <c r="C182" s="146"/>
      <c r="E182" s="58"/>
      <c r="F182" s="149">
        <f t="shared" si="13"/>
        <v>0</v>
      </c>
      <c r="G182" s="56"/>
      <c r="H182" s="28"/>
      <c r="L182" s="28"/>
      <c r="M182" s="28"/>
    </row>
    <row r="183" spans="1:13" outlineLevel="1" x14ac:dyDescent="0.25">
      <c r="A183" s="30" t="s">
        <v>252</v>
      </c>
      <c r="B183" s="69" t="s">
        <v>253</v>
      </c>
      <c r="C183" s="146"/>
      <c r="E183" s="58"/>
      <c r="F183" s="149">
        <f t="shared" si="13"/>
        <v>0</v>
      </c>
      <c r="G183" s="56"/>
      <c r="H183" s="28"/>
      <c r="L183" s="28"/>
      <c r="M183" s="28"/>
    </row>
    <row r="184" spans="1:13" s="69" customFormat="1" ht="30" outlineLevel="1" x14ac:dyDescent="0.25">
      <c r="A184" s="30" t="s">
        <v>254</v>
      </c>
      <c r="B184" s="69" t="s">
        <v>255</v>
      </c>
      <c r="C184" s="156"/>
      <c r="F184" s="149">
        <f t="shared" si="13"/>
        <v>0</v>
      </c>
    </row>
    <row r="185" spans="1:13" ht="30" outlineLevel="1" x14ac:dyDescent="0.25">
      <c r="A185" s="30" t="s">
        <v>256</v>
      </c>
      <c r="B185" s="69" t="s">
        <v>257</v>
      </c>
      <c r="C185" s="146"/>
      <c r="E185" s="58"/>
      <c r="F185" s="149">
        <f t="shared" si="13"/>
        <v>0</v>
      </c>
      <c r="G185" s="56"/>
      <c r="H185" s="28"/>
      <c r="L185" s="28"/>
      <c r="M185" s="28"/>
    </row>
    <row r="186" spans="1:13" outlineLevel="1" x14ac:dyDescent="0.25">
      <c r="A186" s="30" t="s">
        <v>258</v>
      </c>
      <c r="B186" s="69" t="s">
        <v>259</v>
      </c>
      <c r="C186" s="146"/>
      <c r="E186" s="58"/>
      <c r="F186" s="149">
        <f t="shared" si="13"/>
        <v>0</v>
      </c>
      <c r="G186" s="56"/>
      <c r="H186" s="28"/>
      <c r="L186" s="28"/>
      <c r="M186" s="28"/>
    </row>
    <row r="187" spans="1:13" outlineLevel="1" x14ac:dyDescent="0.25">
      <c r="A187" s="30" t="s">
        <v>260</v>
      </c>
      <c r="B187" s="69" t="s">
        <v>261</v>
      </c>
      <c r="C187" s="146"/>
      <c r="E187" s="58"/>
      <c r="F187" s="149">
        <f t="shared" si="13"/>
        <v>0</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v>63</v>
      </c>
      <c r="E193" s="55"/>
      <c r="F193" s="149">
        <f t="shared" ref="F193:F206" si="14">IF($C$208=0,"",IF(C193="[for completion]","",C193/$C$208))</f>
        <v>1</v>
      </c>
      <c r="G193" s="56"/>
      <c r="H193" s="28"/>
      <c r="L193" s="28"/>
      <c r="M193" s="28"/>
    </row>
    <row r="194" spans="1:13" x14ac:dyDescent="0.25">
      <c r="A194" s="30" t="s">
        <v>269</v>
      </c>
      <c r="B194" s="47" t="s">
        <v>270</v>
      </c>
      <c r="C194" s="146"/>
      <c r="E194" s="58"/>
      <c r="F194" s="149">
        <f t="shared" si="14"/>
        <v>0</v>
      </c>
      <c r="G194" s="58"/>
      <c r="H194" s="28"/>
      <c r="L194" s="28"/>
      <c r="M194" s="28"/>
    </row>
    <row r="195" spans="1:13" x14ac:dyDescent="0.25">
      <c r="A195" s="30" t="s">
        <v>271</v>
      </c>
      <c r="B195" s="47" t="s">
        <v>272</v>
      </c>
      <c r="C195" s="146"/>
      <c r="E195" s="58"/>
      <c r="F195" s="149">
        <f t="shared" si="14"/>
        <v>0</v>
      </c>
      <c r="G195" s="58"/>
      <c r="H195" s="28"/>
      <c r="L195" s="28"/>
      <c r="M195" s="28"/>
    </row>
    <row r="196" spans="1:13" x14ac:dyDescent="0.25">
      <c r="A196" s="30" t="s">
        <v>273</v>
      </c>
      <c r="B196" s="47" t="s">
        <v>274</v>
      </c>
      <c r="C196" s="146"/>
      <c r="E196" s="58"/>
      <c r="F196" s="149">
        <f t="shared" si="14"/>
        <v>0</v>
      </c>
      <c r="G196" s="58"/>
      <c r="H196" s="28"/>
      <c r="L196" s="28"/>
      <c r="M196" s="28"/>
    </row>
    <row r="197" spans="1:13" x14ac:dyDescent="0.25">
      <c r="A197" s="30" t="s">
        <v>275</v>
      </c>
      <c r="B197" s="47" t="s">
        <v>276</v>
      </c>
      <c r="C197" s="146"/>
      <c r="E197" s="58"/>
      <c r="F197" s="149">
        <f t="shared" si="14"/>
        <v>0</v>
      </c>
      <c r="G197" s="58"/>
      <c r="H197" s="28"/>
      <c r="L197" s="28"/>
      <c r="M197" s="28"/>
    </row>
    <row r="198" spans="1:13" x14ac:dyDescent="0.25">
      <c r="A198" s="30" t="s">
        <v>277</v>
      </c>
      <c r="B198" s="47" t="s">
        <v>278</v>
      </c>
      <c r="C198" s="146"/>
      <c r="E198" s="58"/>
      <c r="F198" s="149">
        <f t="shared" si="14"/>
        <v>0</v>
      </c>
      <c r="G198" s="58"/>
      <c r="H198" s="28"/>
      <c r="L198" s="28"/>
      <c r="M198" s="28"/>
    </row>
    <row r="199" spans="1:13" x14ac:dyDescent="0.25">
      <c r="A199" s="30" t="s">
        <v>279</v>
      </c>
      <c r="B199" s="47" t="s">
        <v>280</v>
      </c>
      <c r="C199" s="146"/>
      <c r="E199" s="58"/>
      <c r="F199" s="149">
        <f t="shared" si="14"/>
        <v>0</v>
      </c>
      <c r="G199" s="58"/>
      <c r="H199" s="28"/>
      <c r="L199" s="28"/>
      <c r="M199" s="28"/>
    </row>
    <row r="200" spans="1:13" x14ac:dyDescent="0.25">
      <c r="A200" s="30" t="s">
        <v>281</v>
      </c>
      <c r="B200" s="47" t="s">
        <v>12</v>
      </c>
      <c r="C200" s="146"/>
      <c r="E200" s="58"/>
      <c r="F200" s="149">
        <f t="shared" si="14"/>
        <v>0</v>
      </c>
      <c r="G200" s="58"/>
      <c r="H200" s="28"/>
      <c r="L200" s="28"/>
      <c r="M200" s="28"/>
    </row>
    <row r="201" spans="1:13" x14ac:dyDescent="0.25">
      <c r="A201" s="30" t="s">
        <v>282</v>
      </c>
      <c r="B201" s="47" t="s">
        <v>283</v>
      </c>
      <c r="C201" s="146"/>
      <c r="E201" s="58"/>
      <c r="F201" s="149">
        <f t="shared" si="14"/>
        <v>0</v>
      </c>
      <c r="G201" s="58"/>
      <c r="H201" s="28"/>
      <c r="L201" s="28"/>
      <c r="M201" s="28"/>
    </row>
    <row r="202" spans="1:13" x14ac:dyDescent="0.25">
      <c r="A202" s="30" t="s">
        <v>284</v>
      </c>
      <c r="B202" s="47" t="s">
        <v>285</v>
      </c>
      <c r="C202" s="146"/>
      <c r="E202" s="58"/>
      <c r="F202" s="149">
        <f t="shared" si="14"/>
        <v>0</v>
      </c>
      <c r="G202" s="58"/>
      <c r="H202" s="28"/>
      <c r="L202" s="28"/>
      <c r="M202" s="28"/>
    </row>
    <row r="203" spans="1:13" x14ac:dyDescent="0.25">
      <c r="A203" s="30" t="s">
        <v>286</v>
      </c>
      <c r="B203" s="47" t="s">
        <v>287</v>
      </c>
      <c r="C203" s="146"/>
      <c r="E203" s="58"/>
      <c r="F203" s="149">
        <f t="shared" si="14"/>
        <v>0</v>
      </c>
      <c r="G203" s="58"/>
      <c r="H203" s="28"/>
      <c r="L203" s="28"/>
      <c r="M203" s="28"/>
    </row>
    <row r="204" spans="1:13" x14ac:dyDescent="0.25">
      <c r="A204" s="30" t="s">
        <v>288</v>
      </c>
      <c r="B204" s="47" t="s">
        <v>289</v>
      </c>
      <c r="C204" s="146"/>
      <c r="E204" s="58"/>
      <c r="F204" s="149">
        <f t="shared" si="14"/>
        <v>0</v>
      </c>
      <c r="G204" s="58"/>
      <c r="H204" s="28"/>
      <c r="L204" s="28"/>
      <c r="M204" s="28"/>
    </row>
    <row r="205" spans="1:13" x14ac:dyDescent="0.25">
      <c r="A205" s="30" t="s">
        <v>290</v>
      </c>
      <c r="B205" s="47" t="s">
        <v>291</v>
      </c>
      <c r="C205" s="146"/>
      <c r="E205" s="58"/>
      <c r="F205" s="149">
        <f t="shared" si="14"/>
        <v>0</v>
      </c>
      <c r="G205" s="58"/>
      <c r="H205" s="28"/>
      <c r="L205" s="28"/>
      <c r="M205" s="28"/>
    </row>
    <row r="206" spans="1:13" x14ac:dyDescent="0.25">
      <c r="A206" s="30" t="s">
        <v>292</v>
      </c>
      <c r="B206" s="47" t="s">
        <v>97</v>
      </c>
      <c r="C206" s="146"/>
      <c r="E206" s="58"/>
      <c r="F206" s="149">
        <f t="shared" si="14"/>
        <v>0</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63</v>
      </c>
      <c r="D208" s="47"/>
      <c r="E208" s="58"/>
      <c r="F208" s="151">
        <f>SUM(F193:F206)</f>
        <v>1</v>
      </c>
      <c r="G208" s="58"/>
      <c r="H208" s="28"/>
      <c r="L208" s="28"/>
      <c r="M208" s="28"/>
    </row>
    <row r="209" spans="1:13" outlineLevel="1" x14ac:dyDescent="0.25">
      <c r="A209" s="30" t="s">
        <v>296</v>
      </c>
      <c r="B209" s="59" t="s">
        <v>101</v>
      </c>
      <c r="C209" s="146"/>
      <c r="E209" s="58"/>
      <c r="F209" s="149">
        <f t="shared" ref="F209:F215" si="15">IF($C$208=0,"",IF(C209="[for completion]","",C209/$C$208))</f>
        <v>0</v>
      </c>
      <c r="G209" s="58"/>
      <c r="H209" s="28"/>
      <c r="L209" s="28"/>
      <c r="M209" s="28"/>
    </row>
    <row r="210" spans="1:13" outlineLevel="1" x14ac:dyDescent="0.25">
      <c r="A210" s="30" t="s">
        <v>297</v>
      </c>
      <c r="B210" s="59" t="s">
        <v>101</v>
      </c>
      <c r="C210" s="146"/>
      <c r="E210" s="58"/>
      <c r="F210" s="149">
        <f t="shared" si="15"/>
        <v>0</v>
      </c>
      <c r="G210" s="58"/>
      <c r="H210" s="28"/>
      <c r="L210" s="28"/>
      <c r="M210" s="28"/>
    </row>
    <row r="211" spans="1:13" outlineLevel="1" x14ac:dyDescent="0.25">
      <c r="A211" s="30" t="s">
        <v>298</v>
      </c>
      <c r="B211" s="59" t="s">
        <v>101</v>
      </c>
      <c r="C211" s="146"/>
      <c r="E211" s="58"/>
      <c r="F211" s="149">
        <f t="shared" si="15"/>
        <v>0</v>
      </c>
      <c r="G211" s="58"/>
      <c r="H211" s="28"/>
      <c r="L211" s="28"/>
      <c r="M211" s="28"/>
    </row>
    <row r="212" spans="1:13" outlineLevel="1" x14ac:dyDescent="0.25">
      <c r="A212" s="30" t="s">
        <v>299</v>
      </c>
      <c r="B212" s="59" t="s">
        <v>101</v>
      </c>
      <c r="C212" s="146"/>
      <c r="E212" s="58"/>
      <c r="F212" s="149">
        <f t="shared" si="15"/>
        <v>0</v>
      </c>
      <c r="G212" s="58"/>
      <c r="H212" s="28"/>
      <c r="L212" s="28"/>
      <c r="M212" s="28"/>
    </row>
    <row r="213" spans="1:13" outlineLevel="1" x14ac:dyDescent="0.25">
      <c r="A213" s="30" t="s">
        <v>300</v>
      </c>
      <c r="B213" s="59" t="s">
        <v>101</v>
      </c>
      <c r="C213" s="146"/>
      <c r="E213" s="58"/>
      <c r="F213" s="149">
        <f t="shared" si="15"/>
        <v>0</v>
      </c>
      <c r="G213" s="58"/>
      <c r="H213" s="28"/>
      <c r="L213" s="28"/>
      <c r="M213" s="28"/>
    </row>
    <row r="214" spans="1:13" outlineLevel="1" x14ac:dyDescent="0.25">
      <c r="A214" s="30" t="s">
        <v>301</v>
      </c>
      <c r="B214" s="59" t="s">
        <v>101</v>
      </c>
      <c r="C214" s="146"/>
      <c r="E214" s="58"/>
      <c r="F214" s="149">
        <f t="shared" si="15"/>
        <v>0</v>
      </c>
      <c r="G214" s="58"/>
      <c r="H214" s="28"/>
      <c r="L214" s="28"/>
      <c r="M214" s="28"/>
    </row>
    <row r="215" spans="1:13" outlineLevel="1" x14ac:dyDescent="0.25">
      <c r="A215" s="30" t="s">
        <v>302</v>
      </c>
      <c r="B215" s="59" t="s">
        <v>101</v>
      </c>
      <c r="C215" s="146"/>
      <c r="E215" s="58"/>
      <c r="F215" s="149">
        <f t="shared" si="15"/>
        <v>0</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C231" s="30">
        <v>2109.1394</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1701</v>
      </c>
      <c r="H339" s="28"/>
    </row>
    <row r="340" spans="1:8" ht="30" outlineLevel="1" x14ac:dyDescent="0.25">
      <c r="A340" s="30" t="s">
        <v>448</v>
      </c>
      <c r="B340" s="59" t="s">
        <v>1702</v>
      </c>
      <c r="C340" s="30" t="s">
        <v>1703</v>
      </c>
      <c r="H340" s="28"/>
    </row>
    <row r="341" spans="1:8" ht="30" outlineLevel="1" x14ac:dyDescent="0.25">
      <c r="A341" s="30" t="s">
        <v>449</v>
      </c>
      <c r="B341" s="59" t="s">
        <v>1704</v>
      </c>
      <c r="C341" s="30" t="s">
        <v>1703</v>
      </c>
      <c r="H341" s="28"/>
    </row>
    <row r="342" spans="1:8" outlineLevel="1" x14ac:dyDescent="0.25">
      <c r="A342" s="30" t="s">
        <v>450</v>
      </c>
      <c r="B342" s="59" t="s">
        <v>1705</v>
      </c>
      <c r="C342" s="30" t="s">
        <v>1706</v>
      </c>
      <c r="H342" s="28"/>
    </row>
    <row r="343" spans="1:8" outlineLevel="1" x14ac:dyDescent="0.25">
      <c r="A343" s="30" t="s">
        <v>451</v>
      </c>
      <c r="B343" s="59" t="s">
        <v>1700</v>
      </c>
      <c r="C343" s="30" t="s">
        <v>1701</v>
      </c>
      <c r="H343" s="28"/>
    </row>
    <row r="344" spans="1:8" outlineLevel="1" x14ac:dyDescent="0.25">
      <c r="A344" s="30" t="s">
        <v>452</v>
      </c>
      <c r="B344" s="59" t="s">
        <v>1707</v>
      </c>
      <c r="C344" s="30" t="s">
        <v>1708</v>
      </c>
      <c r="H344" s="28"/>
    </row>
    <row r="345" spans="1:8" outlineLevel="1" x14ac:dyDescent="0.25">
      <c r="A345" s="30" t="s">
        <v>453</v>
      </c>
      <c r="B345" s="59" t="s">
        <v>1707</v>
      </c>
      <c r="C345" s="30" t="s">
        <v>1708</v>
      </c>
      <c r="H345" s="28"/>
    </row>
    <row r="346" spans="1:8" outlineLevel="1" x14ac:dyDescent="0.25">
      <c r="A346" s="30" t="s">
        <v>454</v>
      </c>
      <c r="B346" s="59" t="s">
        <v>1709</v>
      </c>
      <c r="C346" s="30" t="s">
        <v>1710</v>
      </c>
      <c r="H346" s="28"/>
    </row>
    <row r="347" spans="1:8" outlineLevel="1" x14ac:dyDescent="0.25">
      <c r="A347" s="30" t="s">
        <v>455</v>
      </c>
      <c r="B347" s="59" t="s">
        <v>1711</v>
      </c>
      <c r="C347" s="30" t="s">
        <v>1673</v>
      </c>
      <c r="H347" s="28"/>
    </row>
    <row r="348" spans="1:8" ht="30" outlineLevel="1" x14ac:dyDescent="0.25">
      <c r="A348" s="30" t="s">
        <v>456</v>
      </c>
      <c r="B348" s="59" t="s">
        <v>1712</v>
      </c>
      <c r="C348" s="30" t="s">
        <v>1713</v>
      </c>
      <c r="H348" s="28"/>
    </row>
    <row r="349" spans="1:8" outlineLevel="1" x14ac:dyDescent="0.25">
      <c r="A349" s="30" t="s">
        <v>457</v>
      </c>
      <c r="B349" s="59" t="s">
        <v>1714</v>
      </c>
      <c r="C349" s="30" t="s">
        <v>1715</v>
      </c>
      <c r="H349" s="28"/>
    </row>
    <row r="350" spans="1:8" outlineLevel="1" x14ac:dyDescent="0.25">
      <c r="A350" s="30" t="s">
        <v>458</v>
      </c>
      <c r="B350" s="59" t="s">
        <v>1716</v>
      </c>
      <c r="C350" s="30" t="s">
        <v>1717</v>
      </c>
      <c r="H350" s="28"/>
    </row>
    <row r="351" spans="1:8" outlineLevel="1" x14ac:dyDescent="0.25">
      <c r="A351" s="30" t="s">
        <v>459</v>
      </c>
      <c r="B351" s="59" t="s">
        <v>1718</v>
      </c>
      <c r="C351" s="30" t="s">
        <v>1719</v>
      </c>
      <c r="H351" s="28"/>
    </row>
    <row r="352" spans="1:8" outlineLevel="1" x14ac:dyDescent="0.25">
      <c r="A352" s="30" t="s">
        <v>460</v>
      </c>
      <c r="B352" s="59" t="s">
        <v>1700</v>
      </c>
      <c r="C352" s="30" t="s">
        <v>1701</v>
      </c>
      <c r="H352" s="28"/>
    </row>
    <row r="353" spans="1:8" outlineLevel="1" x14ac:dyDescent="0.25">
      <c r="A353" s="30" t="s">
        <v>461</v>
      </c>
      <c r="B353" s="59" t="s">
        <v>1716</v>
      </c>
      <c r="C353" s="30" t="s">
        <v>1720</v>
      </c>
      <c r="H353" s="28"/>
    </row>
    <row r="354" spans="1:8" outlineLevel="1" x14ac:dyDescent="0.25">
      <c r="A354" s="30" t="s">
        <v>462</v>
      </c>
      <c r="B354" s="59" t="s">
        <v>1716</v>
      </c>
      <c r="C354" s="30" t="s">
        <v>1721</v>
      </c>
      <c r="H354" s="28"/>
    </row>
    <row r="355" spans="1:8" outlineLevel="1" x14ac:dyDescent="0.25">
      <c r="A355" s="30" t="s">
        <v>463</v>
      </c>
      <c r="B355" s="59" t="s">
        <v>1722</v>
      </c>
      <c r="C355" s="30" t="s">
        <v>1673</v>
      </c>
      <c r="H355" s="28"/>
    </row>
    <row r="356" spans="1:8" outlineLevel="1" x14ac:dyDescent="0.25">
      <c r="A356" s="30" t="s">
        <v>464</v>
      </c>
      <c r="B356" s="59" t="s">
        <v>1723</v>
      </c>
      <c r="C356" s="30" t="s">
        <v>1673</v>
      </c>
      <c r="H356" s="28"/>
    </row>
    <row r="357" spans="1:8" outlineLevel="1" x14ac:dyDescent="0.25">
      <c r="A357" s="30" t="s">
        <v>465</v>
      </c>
      <c r="B357" s="59" t="s">
        <v>1724</v>
      </c>
      <c r="C357" s="30" t="s">
        <v>1673</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26474.789959350001</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26474.789959350001</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161332</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4.9100000000000001E-4</v>
      </c>
      <c r="D36" s="160" t="s">
        <v>1342</v>
      </c>
      <c r="F36" s="176">
        <f>IF(C36=0,"",C36)</f>
        <v>4.9100000000000001E-4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1725</v>
      </c>
      <c r="C99" s="160">
        <v>2.6367760000000001E-2</v>
      </c>
      <c r="D99" s="160"/>
      <c r="E99" s="131"/>
      <c r="F99" s="160">
        <f t="shared" ref="F99:F130" si="3">IF(C99="","",C99)</f>
        <v>2.6367760000000001E-2</v>
      </c>
      <c r="G99" s="99"/>
    </row>
    <row r="100" spans="1:7" x14ac:dyDescent="0.25">
      <c r="A100" s="99" t="s">
        <v>610</v>
      </c>
      <c r="B100" s="118" t="s">
        <v>1726</v>
      </c>
      <c r="C100" s="160">
        <v>2.7081480000000002E-2</v>
      </c>
      <c r="D100" s="160"/>
      <c r="E100" s="131"/>
      <c r="F100" s="160">
        <f t="shared" si="3"/>
        <v>2.7081480000000002E-2</v>
      </c>
      <c r="G100" s="99"/>
    </row>
    <row r="101" spans="1:7" x14ac:dyDescent="0.25">
      <c r="A101" s="99" t="s">
        <v>611</v>
      </c>
      <c r="B101" s="118" t="s">
        <v>1727</v>
      </c>
      <c r="C101" s="160">
        <v>2.790803E-2</v>
      </c>
      <c r="D101" s="160"/>
      <c r="E101" s="131"/>
      <c r="F101" s="160">
        <f t="shared" si="3"/>
        <v>2.790803E-2</v>
      </c>
      <c r="G101" s="99"/>
    </row>
    <row r="102" spans="1:7" x14ac:dyDescent="0.25">
      <c r="A102" s="99" t="s">
        <v>612</v>
      </c>
      <c r="B102" s="118" t="s">
        <v>1728</v>
      </c>
      <c r="C102" s="160">
        <v>6.2451680000000002E-2</v>
      </c>
      <c r="D102" s="160"/>
      <c r="E102" s="131"/>
      <c r="F102" s="160">
        <f t="shared" si="3"/>
        <v>6.2451680000000002E-2</v>
      </c>
      <c r="G102" s="99"/>
    </row>
    <row r="103" spans="1:7" x14ac:dyDescent="0.25">
      <c r="A103" s="99" t="s">
        <v>613</v>
      </c>
      <c r="B103" s="118" t="s">
        <v>1729</v>
      </c>
      <c r="C103" s="160">
        <v>0.1244606</v>
      </c>
      <c r="D103" s="160"/>
      <c r="E103" s="131"/>
      <c r="F103" s="160">
        <f t="shared" si="3"/>
        <v>0.1244606</v>
      </c>
      <c r="G103" s="99"/>
    </row>
    <row r="104" spans="1:7" x14ac:dyDescent="0.25">
      <c r="A104" s="99" t="s">
        <v>614</v>
      </c>
      <c r="B104" s="118" t="s">
        <v>1730</v>
      </c>
      <c r="C104" s="160">
        <v>0.20502882</v>
      </c>
      <c r="D104" s="160"/>
      <c r="E104" s="131"/>
      <c r="F104" s="160">
        <f t="shared" si="3"/>
        <v>0.20502882</v>
      </c>
      <c r="G104" s="99"/>
    </row>
    <row r="105" spans="1:7" x14ac:dyDescent="0.25">
      <c r="A105" s="99" t="s">
        <v>615</v>
      </c>
      <c r="B105" s="118" t="s">
        <v>1731</v>
      </c>
      <c r="C105" s="160">
        <v>0.22135052</v>
      </c>
      <c r="D105" s="160"/>
      <c r="E105" s="131"/>
      <c r="F105" s="160">
        <f t="shared" si="3"/>
        <v>0.22135052</v>
      </c>
      <c r="G105" s="99"/>
    </row>
    <row r="106" spans="1:7" x14ac:dyDescent="0.25">
      <c r="A106" s="99" t="s">
        <v>616</v>
      </c>
      <c r="B106" s="118" t="s">
        <v>1732</v>
      </c>
      <c r="C106" s="160">
        <v>1.500548E-2</v>
      </c>
      <c r="D106" s="160"/>
      <c r="E106" s="131"/>
      <c r="F106" s="160">
        <f t="shared" si="3"/>
        <v>1.500548E-2</v>
      </c>
      <c r="G106" s="99"/>
    </row>
    <row r="107" spans="1:7" x14ac:dyDescent="0.25">
      <c r="A107" s="99" t="s">
        <v>617</v>
      </c>
      <c r="B107" s="118" t="s">
        <v>1733</v>
      </c>
      <c r="C107" s="160">
        <v>0.12863927</v>
      </c>
      <c r="D107" s="160"/>
      <c r="E107" s="131"/>
      <c r="F107" s="160">
        <f t="shared" si="3"/>
        <v>0.12863927</v>
      </c>
      <c r="G107" s="99"/>
    </row>
    <row r="108" spans="1:7" x14ac:dyDescent="0.25">
      <c r="A108" s="99" t="s">
        <v>618</v>
      </c>
      <c r="B108" s="118" t="s">
        <v>1734</v>
      </c>
      <c r="C108" s="160">
        <v>9.5361570000000007E-2</v>
      </c>
      <c r="D108" s="160"/>
      <c r="E108" s="131"/>
      <c r="F108" s="160">
        <f t="shared" si="3"/>
        <v>9.5361570000000007E-2</v>
      </c>
      <c r="G108" s="99"/>
    </row>
    <row r="109" spans="1:7" x14ac:dyDescent="0.25">
      <c r="A109" s="99" t="s">
        <v>619</v>
      </c>
      <c r="B109" s="118" t="s">
        <v>1735</v>
      </c>
      <c r="C109" s="160">
        <v>3.4508200000000003E-2</v>
      </c>
      <c r="D109" s="160"/>
      <c r="E109" s="131"/>
      <c r="F109" s="160">
        <f t="shared" si="3"/>
        <v>3.4508200000000003E-2</v>
      </c>
      <c r="G109" s="99"/>
    </row>
    <row r="110" spans="1:7" x14ac:dyDescent="0.25">
      <c r="A110" s="99" t="s">
        <v>620</v>
      </c>
      <c r="B110" s="118" t="s">
        <v>1736</v>
      </c>
      <c r="C110" s="160">
        <v>3.1836589999999998E-2</v>
      </c>
      <c r="D110" s="160"/>
      <c r="E110" s="131"/>
      <c r="F110" s="160">
        <f t="shared" si="3"/>
        <v>3.1836589999999998E-2</v>
      </c>
      <c r="G110" s="99"/>
    </row>
    <row r="111" spans="1:7" x14ac:dyDescent="0.25">
      <c r="A111" s="99" t="s">
        <v>621</v>
      </c>
      <c r="B111" s="118" t="s">
        <v>1737</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1738</v>
      </c>
      <c r="C150" s="160">
        <v>0.87482188999999999</v>
      </c>
      <c r="D150" s="160" t="s">
        <v>1342</v>
      </c>
      <c r="E150" s="132"/>
      <c r="F150" s="160">
        <f>IF(C150="","",C150)</f>
        <v>0.87482188999999999</v>
      </c>
    </row>
    <row r="151" spans="1:7" x14ac:dyDescent="0.25">
      <c r="A151" s="99" t="s">
        <v>643</v>
      </c>
      <c r="B151" s="99" t="s">
        <v>1739</v>
      </c>
      <c r="C151" s="160">
        <v>0.12517811000000001</v>
      </c>
      <c r="D151" s="160" t="s">
        <v>1342</v>
      </c>
      <c r="E151" s="132"/>
      <c r="F151" s="160">
        <f>IF(C151="","",C151)</f>
        <v>0.12517811000000001</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1740</v>
      </c>
      <c r="C160" s="160">
        <v>0.79955852000000005</v>
      </c>
      <c r="D160" s="160" t="s">
        <v>1342</v>
      </c>
      <c r="E160" s="132"/>
      <c r="F160" s="160">
        <f>IF(C160="","",C160)</f>
        <v>0.79955852000000005</v>
      </c>
    </row>
    <row r="161" spans="1:7" x14ac:dyDescent="0.25">
      <c r="A161" s="99" t="s">
        <v>655</v>
      </c>
      <c r="B161" s="99" t="s">
        <v>656</v>
      </c>
      <c r="C161" s="160">
        <v>0.18478532</v>
      </c>
      <c r="D161" s="160" t="s">
        <v>1342</v>
      </c>
      <c r="E161" s="132"/>
      <c r="F161" s="160">
        <f>IF(C161="","",C161)</f>
        <v>0.18478532</v>
      </c>
    </row>
    <row r="162" spans="1:7" x14ac:dyDescent="0.25">
      <c r="A162" s="99" t="s">
        <v>657</v>
      </c>
      <c r="B162" s="99" t="s">
        <v>97</v>
      </c>
      <c r="C162" s="160">
        <v>1.5656159999999999E-2</v>
      </c>
      <c r="D162" s="160" t="s">
        <v>1342</v>
      </c>
      <c r="E162" s="132"/>
      <c r="F162" s="160">
        <f>IF(C162="","",C162)</f>
        <v>1.5656159999999999E-2</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1741</v>
      </c>
      <c r="C170" s="160">
        <v>5.6163799999999998E-3</v>
      </c>
      <c r="D170" s="160" t="s">
        <v>1342</v>
      </c>
      <c r="E170" s="132"/>
      <c r="F170" s="160">
        <f>IF(C170="","",C170)</f>
        <v>5.6163799999999998E-3</v>
      </c>
    </row>
    <row r="171" spans="1:7" x14ac:dyDescent="0.25">
      <c r="A171" s="99" t="s">
        <v>667</v>
      </c>
      <c r="B171" s="119" t="s">
        <v>1742</v>
      </c>
      <c r="C171" s="160">
        <v>3.5169699999999999E-3</v>
      </c>
      <c r="D171" s="160" t="s">
        <v>1342</v>
      </c>
      <c r="E171" s="132"/>
      <c r="F171" s="160">
        <f>IF(C171="","",C171)</f>
        <v>3.5169699999999999E-3</v>
      </c>
    </row>
    <row r="172" spans="1:7" x14ac:dyDescent="0.25">
      <c r="A172" s="99" t="s">
        <v>669</v>
      </c>
      <c r="B172" s="119" t="s">
        <v>1743</v>
      </c>
      <c r="C172" s="160">
        <v>3.5486300000000001E-3</v>
      </c>
      <c r="D172" s="160" t="s">
        <v>1342</v>
      </c>
      <c r="E172" s="131"/>
      <c r="F172" s="160">
        <f>IF(C172="","",C172)</f>
        <v>3.5486300000000001E-3</v>
      </c>
    </row>
    <row r="173" spans="1:7" x14ac:dyDescent="0.25">
      <c r="A173" s="99" t="s">
        <v>671</v>
      </c>
      <c r="B173" s="119" t="s">
        <v>1744</v>
      </c>
      <c r="C173" s="160">
        <v>1.072238E-2</v>
      </c>
      <c r="D173" s="160" t="s">
        <v>1342</v>
      </c>
      <c r="E173" s="131"/>
      <c r="F173" s="160">
        <f>IF(C173="","",C173)</f>
        <v>1.072238E-2</v>
      </c>
    </row>
    <row r="174" spans="1:7" x14ac:dyDescent="0.25">
      <c r="A174" s="99" t="s">
        <v>673</v>
      </c>
      <c r="B174" s="119" t="s">
        <v>1745</v>
      </c>
      <c r="C174" s="160">
        <v>0.97659563000000005</v>
      </c>
      <c r="D174" s="160" t="s">
        <v>1342</v>
      </c>
      <c r="E174" s="131"/>
      <c r="F174" s="160">
        <f>IF(C174="","",C174)</f>
        <v>0.97659563000000005</v>
      </c>
    </row>
    <row r="175" spans="1:7" outlineLevel="1" x14ac:dyDescent="0.25">
      <c r="A175" s="99" t="s">
        <v>675</v>
      </c>
      <c r="B175" s="116" t="s">
        <v>1737</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3.7809999999999999E-5</v>
      </c>
      <c r="D180" s="160" t="s">
        <v>1342</v>
      </c>
      <c r="E180" s="132"/>
      <c r="F180" s="160">
        <f>IF(C180="","",C180)</f>
        <v>3.7809999999999999E-5</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87.991484813995001</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1746</v>
      </c>
      <c r="C190" s="157">
        <v>105.09685677</v>
      </c>
      <c r="D190" s="157">
        <v>7994</v>
      </c>
      <c r="E190" s="124"/>
      <c r="F190" s="150">
        <f t="shared" ref="F190:F213" si="5">IF($C$214=0,"",IF(C190="[for completion]","",IF(C190="","",C190/$C$214)))</f>
        <v>3.9696955832838757E-3</v>
      </c>
      <c r="G190" s="150">
        <f t="shared" ref="G190:G213" si="6">IF($D$214=0,"",IF(D190="[for completion]","",IF(D190="","",D190/$D$214)))</f>
        <v>2.6568820023996357E-2</v>
      </c>
    </row>
    <row r="191" spans="1:7" x14ac:dyDescent="0.25">
      <c r="A191" s="99" t="s">
        <v>694</v>
      </c>
      <c r="B191" s="118" t="s">
        <v>1747</v>
      </c>
      <c r="C191" s="157">
        <v>475.72249568000001</v>
      </c>
      <c r="D191" s="157">
        <v>16458</v>
      </c>
      <c r="E191" s="124"/>
      <c r="F191" s="150">
        <f t="shared" si="5"/>
        <v>1.7968886492033941E-2</v>
      </c>
      <c r="G191" s="150">
        <f t="shared" si="6"/>
        <v>5.469972979171029E-2</v>
      </c>
    </row>
    <row r="192" spans="1:7" x14ac:dyDescent="0.25">
      <c r="A192" s="99" t="s">
        <v>695</v>
      </c>
      <c r="B192" s="118" t="s">
        <v>1748</v>
      </c>
      <c r="C192" s="157">
        <v>895.08062100999996</v>
      </c>
      <c r="D192" s="157">
        <v>21897</v>
      </c>
      <c r="E192" s="124"/>
      <c r="F192" s="150">
        <f t="shared" si="5"/>
        <v>3.3808790263655623E-2</v>
      </c>
      <c r="G192" s="150">
        <f t="shared" si="6"/>
        <v>7.2776764081241965E-2</v>
      </c>
    </row>
    <row r="193" spans="1:7" x14ac:dyDescent="0.25">
      <c r="A193" s="99" t="s">
        <v>696</v>
      </c>
      <c r="B193" s="118" t="s">
        <v>1749</v>
      </c>
      <c r="C193" s="157">
        <v>1458.82437282</v>
      </c>
      <c r="D193" s="157">
        <v>27840</v>
      </c>
      <c r="E193" s="124"/>
      <c r="F193" s="150">
        <f t="shared" si="5"/>
        <v>5.5102396470752456E-2</v>
      </c>
      <c r="G193" s="150">
        <f t="shared" si="6"/>
        <v>9.2528890351270779E-2</v>
      </c>
    </row>
    <row r="194" spans="1:7" x14ac:dyDescent="0.25">
      <c r="A194" s="99" t="s">
        <v>697</v>
      </c>
      <c r="B194" s="118" t="s">
        <v>1750</v>
      </c>
      <c r="C194" s="157">
        <v>4413.0257164599998</v>
      </c>
      <c r="D194" s="157">
        <v>64751</v>
      </c>
      <c r="E194" s="124"/>
      <c r="F194" s="150">
        <f t="shared" si="5"/>
        <v>0.16668784618257068</v>
      </c>
      <c r="G194" s="150">
        <f t="shared" si="6"/>
        <v>0.21520611275629073</v>
      </c>
    </row>
    <row r="195" spans="1:7" x14ac:dyDescent="0.25">
      <c r="A195" s="99" t="s">
        <v>698</v>
      </c>
      <c r="B195" s="118" t="s">
        <v>1751</v>
      </c>
      <c r="C195" s="157">
        <v>5322.1334285200001</v>
      </c>
      <c r="D195" s="157">
        <v>60446</v>
      </c>
      <c r="E195" s="124"/>
      <c r="F195" s="150">
        <f t="shared" si="5"/>
        <v>0.2010264646741948</v>
      </c>
      <c r="G195" s="150">
        <f t="shared" si="6"/>
        <v>0.20089803542287762</v>
      </c>
    </row>
    <row r="196" spans="1:7" x14ac:dyDescent="0.25">
      <c r="A196" s="99" t="s">
        <v>699</v>
      </c>
      <c r="B196" s="118" t="s">
        <v>1752</v>
      </c>
      <c r="C196" s="157">
        <v>4350.3380220099998</v>
      </c>
      <c r="D196" s="157">
        <v>41204</v>
      </c>
      <c r="E196" s="124"/>
      <c r="F196" s="150">
        <f t="shared" si="5"/>
        <v>0.16432002024150555</v>
      </c>
      <c r="G196" s="150">
        <f t="shared" si="6"/>
        <v>0.13694541659604026</v>
      </c>
    </row>
    <row r="197" spans="1:7" x14ac:dyDescent="0.25">
      <c r="A197" s="99" t="s">
        <v>700</v>
      </c>
      <c r="B197" s="118" t="s">
        <v>1753</v>
      </c>
      <c r="C197" s="157">
        <v>3124.3727558099999</v>
      </c>
      <c r="D197" s="157">
        <v>24744</v>
      </c>
      <c r="E197" s="124"/>
      <c r="F197" s="150">
        <f t="shared" si="5"/>
        <v>0.11801312722810015</v>
      </c>
      <c r="G197" s="150">
        <f t="shared" si="6"/>
        <v>8.2239039613931184E-2</v>
      </c>
    </row>
    <row r="198" spans="1:7" x14ac:dyDescent="0.25">
      <c r="A198" s="99" t="s">
        <v>701</v>
      </c>
      <c r="B198" s="118" t="s">
        <v>1754</v>
      </c>
      <c r="C198" s="157">
        <v>1969.6895043</v>
      </c>
      <c r="D198" s="157">
        <v>13686</v>
      </c>
      <c r="E198" s="124"/>
      <c r="F198" s="150">
        <f t="shared" si="5"/>
        <v>7.4398682947978301E-2</v>
      </c>
      <c r="G198" s="150">
        <f t="shared" si="6"/>
        <v>4.5486723898975998E-2</v>
      </c>
    </row>
    <row r="199" spans="1:7" x14ac:dyDescent="0.25">
      <c r="A199" s="99" t="s">
        <v>702</v>
      </c>
      <c r="B199" s="118" t="s">
        <v>1755</v>
      </c>
      <c r="C199" s="157">
        <v>1387.1608954799999</v>
      </c>
      <c r="D199" s="157">
        <v>8397</v>
      </c>
      <c r="E199" s="118"/>
      <c r="F199" s="150">
        <f t="shared" si="5"/>
        <v>5.2395539213337616E-2</v>
      </c>
      <c r="G199" s="150">
        <f t="shared" si="6"/>
        <v>2.7908228889354191E-2</v>
      </c>
    </row>
    <row r="200" spans="1:7" x14ac:dyDescent="0.25">
      <c r="A200" s="99" t="s">
        <v>703</v>
      </c>
      <c r="B200" s="118" t="s">
        <v>1756</v>
      </c>
      <c r="C200" s="157">
        <v>869.60924370999999</v>
      </c>
      <c r="D200" s="157">
        <v>4781</v>
      </c>
      <c r="E200" s="118"/>
      <c r="F200" s="150">
        <f t="shared" si="5"/>
        <v>3.2846690948076185E-2</v>
      </c>
      <c r="G200" s="150">
        <f t="shared" si="6"/>
        <v>1.5890108648327069E-2</v>
      </c>
    </row>
    <row r="201" spans="1:7" x14ac:dyDescent="0.25">
      <c r="A201" s="99" t="s">
        <v>704</v>
      </c>
      <c r="B201" s="118" t="s">
        <v>1757</v>
      </c>
      <c r="C201" s="157">
        <v>616.82415270000001</v>
      </c>
      <c r="D201" s="157">
        <v>2988</v>
      </c>
      <c r="E201" s="118"/>
      <c r="F201" s="150">
        <f t="shared" si="5"/>
        <v>2.3298547548331296E-2</v>
      </c>
      <c r="G201" s="150">
        <f t="shared" si="6"/>
        <v>9.9309024558044932E-3</v>
      </c>
    </row>
    <row r="202" spans="1:7" x14ac:dyDescent="0.25">
      <c r="A202" s="99" t="s">
        <v>705</v>
      </c>
      <c r="B202" s="118" t="s">
        <v>1758</v>
      </c>
      <c r="C202" s="157">
        <v>401.09721431999998</v>
      </c>
      <c r="D202" s="157">
        <v>1810</v>
      </c>
      <c r="E202" s="118"/>
      <c r="F202" s="150">
        <f t="shared" si="5"/>
        <v>1.5150156618271717E-2</v>
      </c>
      <c r="G202" s="150">
        <f t="shared" si="6"/>
        <v>6.0157073109123604E-3</v>
      </c>
    </row>
    <row r="203" spans="1:7" x14ac:dyDescent="0.25">
      <c r="A203" s="99" t="s">
        <v>706</v>
      </c>
      <c r="B203" s="118" t="s">
        <v>1759</v>
      </c>
      <c r="C203" s="157">
        <v>313.54523234999999</v>
      </c>
      <c r="D203" s="157">
        <v>1313</v>
      </c>
      <c r="E203" s="118"/>
      <c r="F203" s="150">
        <f t="shared" si="5"/>
        <v>1.1843162224570035E-2</v>
      </c>
      <c r="G203" s="150">
        <f t="shared" si="6"/>
        <v>4.3638804968110104E-3</v>
      </c>
    </row>
    <row r="204" spans="1:7" x14ac:dyDescent="0.25">
      <c r="A204" s="99" t="s">
        <v>707</v>
      </c>
      <c r="B204" s="118" t="s">
        <v>1760</v>
      </c>
      <c r="C204" s="157">
        <v>223.30262787000001</v>
      </c>
      <c r="D204" s="157">
        <v>832</v>
      </c>
      <c r="E204" s="118"/>
      <c r="F204" s="150">
        <f t="shared" si="5"/>
        <v>8.4345382234519706E-3</v>
      </c>
      <c r="G204" s="150">
        <f t="shared" si="6"/>
        <v>2.7652312059000461E-3</v>
      </c>
    </row>
    <row r="205" spans="1:7" x14ac:dyDescent="0.25">
      <c r="A205" s="99" t="s">
        <v>708</v>
      </c>
      <c r="B205" s="118" t="s">
        <v>1761</v>
      </c>
      <c r="C205" s="157">
        <v>181.10056028</v>
      </c>
      <c r="D205" s="157">
        <v>617</v>
      </c>
      <c r="F205" s="150">
        <f t="shared" si="5"/>
        <v>6.8404909182685093E-3</v>
      </c>
      <c r="G205" s="150">
        <f t="shared" si="6"/>
        <v>2.0506582380292412E-3</v>
      </c>
    </row>
    <row r="206" spans="1:7" x14ac:dyDescent="0.25">
      <c r="A206" s="99" t="s">
        <v>709</v>
      </c>
      <c r="B206" s="118" t="s">
        <v>1762</v>
      </c>
      <c r="C206" s="157">
        <v>130.41732537999999</v>
      </c>
      <c r="D206" s="157">
        <v>441</v>
      </c>
      <c r="E206" s="113"/>
      <c r="F206" s="150">
        <f t="shared" si="5"/>
        <v>4.926094808693317E-3</v>
      </c>
      <c r="G206" s="150">
        <f t="shared" si="6"/>
        <v>1.4657054829350005E-3</v>
      </c>
    </row>
    <row r="207" spans="1:7" x14ac:dyDescent="0.25">
      <c r="A207" s="99" t="s">
        <v>710</v>
      </c>
      <c r="B207" s="118" t="s">
        <v>1763</v>
      </c>
      <c r="C207" s="157">
        <v>78.10287185</v>
      </c>
      <c r="D207" s="157">
        <v>251</v>
      </c>
      <c r="E207" s="113"/>
      <c r="F207" s="150">
        <f t="shared" si="5"/>
        <v>2.9500846643135199E-3</v>
      </c>
      <c r="G207" s="150">
        <f t="shared" si="6"/>
        <v>8.3422239504917254E-4</v>
      </c>
    </row>
    <row r="208" spans="1:7" x14ac:dyDescent="0.25">
      <c r="A208" s="99" t="s">
        <v>711</v>
      </c>
      <c r="B208" s="118" t="s">
        <v>1764</v>
      </c>
      <c r="C208" s="157">
        <v>52.173331730000001</v>
      </c>
      <c r="D208" s="157">
        <v>152</v>
      </c>
      <c r="E208" s="113"/>
      <c r="F208" s="150">
        <f t="shared" si="5"/>
        <v>1.9706797224872466E-3</v>
      </c>
      <c r="G208" s="150">
        <f t="shared" si="6"/>
        <v>5.0518647030866227E-4</v>
      </c>
    </row>
    <row r="209" spans="1:7" x14ac:dyDescent="0.25">
      <c r="A209" s="99" t="s">
        <v>712</v>
      </c>
      <c r="B209" s="118" t="s">
        <v>1765</v>
      </c>
      <c r="C209" s="157">
        <v>57.171728960000003</v>
      </c>
      <c r="D209" s="157">
        <v>146</v>
      </c>
      <c r="E209" s="113"/>
      <c r="F209" s="150">
        <f t="shared" si="5"/>
        <v>2.1594780939823426E-3</v>
      </c>
      <c r="G209" s="150">
        <f t="shared" si="6"/>
        <v>4.8524489911226773E-4</v>
      </c>
    </row>
    <row r="210" spans="1:7" x14ac:dyDescent="0.25">
      <c r="A210" s="99" t="s">
        <v>713</v>
      </c>
      <c r="B210" s="118" t="s">
        <v>1766</v>
      </c>
      <c r="C210" s="157">
        <v>21.296055249999998</v>
      </c>
      <c r="D210" s="157">
        <v>60</v>
      </c>
      <c r="E210" s="113"/>
      <c r="F210" s="150">
        <f t="shared" si="5"/>
        <v>8.0438996051332044E-4</v>
      </c>
      <c r="G210" s="150">
        <f t="shared" si="6"/>
        <v>1.9941571196394563E-4</v>
      </c>
    </row>
    <row r="211" spans="1:7" x14ac:dyDescent="0.25">
      <c r="A211" s="99" t="s">
        <v>714</v>
      </c>
      <c r="B211" s="118" t="s">
        <v>1767</v>
      </c>
      <c r="C211" s="157">
        <v>28.70494609</v>
      </c>
      <c r="D211" s="157">
        <v>71</v>
      </c>
      <c r="E211" s="113"/>
      <c r="F211" s="150">
        <f t="shared" si="5"/>
        <v>1.084236971627508E-3</v>
      </c>
      <c r="G211" s="150">
        <f t="shared" si="6"/>
        <v>2.3597525915733568E-4</v>
      </c>
    </row>
    <row r="212" spans="1:7" x14ac:dyDescent="0.25">
      <c r="A212" s="99" t="s">
        <v>715</v>
      </c>
      <c r="B212" s="118" t="s">
        <v>1768</v>
      </c>
      <c r="C212" s="157">
        <v>0</v>
      </c>
      <c r="D212" s="157">
        <v>0</v>
      </c>
      <c r="E212" s="113"/>
      <c r="F212" s="150">
        <f t="shared" si="5"/>
        <v>0</v>
      </c>
      <c r="G212" s="150">
        <f t="shared" si="6"/>
        <v>0</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26474.789959350001</v>
      </c>
      <c r="D214" s="159">
        <f>SUM(D190:D213)</f>
        <v>300879</v>
      </c>
      <c r="E214" s="113"/>
      <c r="F214" s="166">
        <f>SUM(F190:F213)</f>
        <v>1</v>
      </c>
      <c r="G214" s="166">
        <f>SUM(G190:G213)</f>
        <v>0.99999999999999989</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0.66861479999999995</v>
      </c>
      <c r="G216" s="99"/>
    </row>
    <row r="217" spans="1:7" x14ac:dyDescent="0.25">
      <c r="G217" s="99"/>
    </row>
    <row r="218" spans="1:7" x14ac:dyDescent="0.25">
      <c r="B218" s="118" t="s">
        <v>721</v>
      </c>
      <c r="G218" s="99"/>
    </row>
    <row r="219" spans="1:7" x14ac:dyDescent="0.25">
      <c r="A219" s="99" t="s">
        <v>722</v>
      </c>
      <c r="B219" s="99" t="s">
        <v>1769</v>
      </c>
      <c r="C219" s="157">
        <v>3904.5695540500001</v>
      </c>
      <c r="D219" s="157">
        <v>77789</v>
      </c>
      <c r="F219" s="150">
        <f t="shared" ref="F219:F226" si="7">IF($C$227=0,"",IF(C219="[for completion]","",C219/$C$227))</f>
        <v>0.14748255076037114</v>
      </c>
      <c r="G219" s="150">
        <f t="shared" ref="G219:G226" si="8">IF($D$227=0,"",IF(D219="[for completion]","",D219/$D$227))</f>
        <v>0.25853914696605612</v>
      </c>
    </row>
    <row r="220" spans="1:7" x14ac:dyDescent="0.25">
      <c r="A220" s="99" t="s">
        <v>724</v>
      </c>
      <c r="B220" s="99" t="s">
        <v>1770</v>
      </c>
      <c r="C220" s="157">
        <v>2553.1118045200001</v>
      </c>
      <c r="D220" s="157">
        <v>32908</v>
      </c>
      <c r="F220" s="150">
        <f t="shared" si="7"/>
        <v>9.6435582999529243E-2</v>
      </c>
      <c r="G220" s="150">
        <f t="shared" si="8"/>
        <v>0.10937287082182538</v>
      </c>
    </row>
    <row r="221" spans="1:7" x14ac:dyDescent="0.25">
      <c r="A221" s="99" t="s">
        <v>726</v>
      </c>
      <c r="B221" s="99" t="s">
        <v>1771</v>
      </c>
      <c r="C221" s="157">
        <v>3267.5928506400001</v>
      </c>
      <c r="D221" s="157">
        <v>36343</v>
      </c>
      <c r="F221" s="150">
        <f t="shared" si="7"/>
        <v>0.12342280545595026</v>
      </c>
      <c r="G221" s="150">
        <f t="shared" si="8"/>
        <v>0.12078942033176128</v>
      </c>
    </row>
    <row r="222" spans="1:7" x14ac:dyDescent="0.25">
      <c r="A222" s="99" t="s">
        <v>728</v>
      </c>
      <c r="B222" s="99" t="s">
        <v>1772</v>
      </c>
      <c r="C222" s="157">
        <v>3842.1558734800001</v>
      </c>
      <c r="D222" s="157">
        <v>38479</v>
      </c>
      <c r="F222" s="150">
        <f t="shared" si="7"/>
        <v>0.14512507481189973</v>
      </c>
      <c r="G222" s="150">
        <f t="shared" si="8"/>
        <v>0.12788861967767773</v>
      </c>
    </row>
    <row r="223" spans="1:7" x14ac:dyDescent="0.25">
      <c r="A223" s="99" t="s">
        <v>730</v>
      </c>
      <c r="B223" s="99" t="s">
        <v>1773</v>
      </c>
      <c r="C223" s="157">
        <v>4302.0068472200001</v>
      </c>
      <c r="D223" s="157">
        <v>39748</v>
      </c>
      <c r="F223" s="150">
        <f t="shared" si="7"/>
        <v>0.1624944656341146</v>
      </c>
      <c r="G223" s="150">
        <f t="shared" si="8"/>
        <v>0.13210626198571518</v>
      </c>
    </row>
    <row r="224" spans="1:7" x14ac:dyDescent="0.25">
      <c r="A224" s="99" t="s">
        <v>732</v>
      </c>
      <c r="B224" s="99" t="s">
        <v>1774</v>
      </c>
      <c r="C224" s="157">
        <v>4110.3047800000004</v>
      </c>
      <c r="D224" s="157">
        <v>36891</v>
      </c>
      <c r="F224" s="150">
        <f t="shared" si="7"/>
        <v>0.15525353690477081</v>
      </c>
      <c r="G224" s="150">
        <f t="shared" si="8"/>
        <v>0.12261075050103197</v>
      </c>
    </row>
    <row r="225" spans="1:7" x14ac:dyDescent="0.25">
      <c r="A225" s="99" t="s">
        <v>734</v>
      </c>
      <c r="B225" s="99" t="s">
        <v>1775</v>
      </c>
      <c r="C225" s="157">
        <v>2929.1017477099999</v>
      </c>
      <c r="D225" s="157">
        <v>25511</v>
      </c>
      <c r="F225" s="150">
        <f t="shared" si="7"/>
        <v>0.11063739324117057</v>
      </c>
      <c r="G225" s="150">
        <f t="shared" si="8"/>
        <v>8.4788237131870281E-2</v>
      </c>
    </row>
    <row r="226" spans="1:7" x14ac:dyDescent="0.25">
      <c r="A226" s="99" t="s">
        <v>736</v>
      </c>
      <c r="B226" s="99" t="s">
        <v>737</v>
      </c>
      <c r="C226" s="157">
        <v>1565.9465017299999</v>
      </c>
      <c r="D226" s="157">
        <v>13210</v>
      </c>
      <c r="F226" s="150">
        <f t="shared" si="7"/>
        <v>5.914859019219379E-2</v>
      </c>
      <c r="G226" s="150">
        <f t="shared" si="8"/>
        <v>4.390469258406203E-2</v>
      </c>
    </row>
    <row r="227" spans="1:7" x14ac:dyDescent="0.25">
      <c r="A227" s="99" t="s">
        <v>738</v>
      </c>
      <c r="B227" s="127" t="s">
        <v>99</v>
      </c>
      <c r="C227" s="157">
        <f>SUM(C219:C226)</f>
        <v>26474.789959349997</v>
      </c>
      <c r="D227" s="157">
        <f>SUM(D219:D226)</f>
        <v>300879</v>
      </c>
      <c r="F227" s="160">
        <f>SUM(F219:F226)</f>
        <v>1.0000000000000002</v>
      </c>
      <c r="G227" s="160">
        <f>SUM(G219:G226)</f>
        <v>1</v>
      </c>
    </row>
    <row r="228" spans="1:7" outlineLevel="1" x14ac:dyDescent="0.25">
      <c r="A228" s="99" t="s">
        <v>739</v>
      </c>
      <c r="B228" s="114" t="s">
        <v>1776</v>
      </c>
      <c r="C228" s="157">
        <v>1255.4543031200001</v>
      </c>
      <c r="D228" s="157">
        <v>10704</v>
      </c>
      <c r="F228" s="150">
        <f t="shared" ref="F228:F233" si="9">IF($C$227=0,"",IF(C228="[for completion]","",C228/$C$227))</f>
        <v>4.7420746493084691E-2</v>
      </c>
      <c r="G228" s="150">
        <f t="shared" ref="G228:G233" si="10">IF($D$227=0,"",IF(D228="[for completion]","",D228/$D$227))</f>
        <v>3.5575763014367899E-2</v>
      </c>
    </row>
    <row r="229" spans="1:7" outlineLevel="1" x14ac:dyDescent="0.25">
      <c r="A229" s="99" t="s">
        <v>741</v>
      </c>
      <c r="B229" s="114" t="s">
        <v>1777</v>
      </c>
      <c r="C229" s="157">
        <v>241.16730901</v>
      </c>
      <c r="D229" s="157">
        <v>1958</v>
      </c>
      <c r="F229" s="150">
        <f t="shared" si="9"/>
        <v>9.1093190684531904E-3</v>
      </c>
      <c r="G229" s="150">
        <f t="shared" si="10"/>
        <v>6.5075994004234264E-3</v>
      </c>
    </row>
    <row r="230" spans="1:7" outlineLevel="1" x14ac:dyDescent="0.25">
      <c r="A230" s="99" t="s">
        <v>743</v>
      </c>
      <c r="B230" s="114" t="s">
        <v>1778</v>
      </c>
      <c r="C230" s="157">
        <v>40.189241000000003</v>
      </c>
      <c r="D230" s="157">
        <v>336</v>
      </c>
      <c r="F230" s="150">
        <f t="shared" si="9"/>
        <v>1.5180192576298996E-3</v>
      </c>
      <c r="G230" s="150">
        <f t="shared" si="10"/>
        <v>1.1167279869980955E-3</v>
      </c>
    </row>
    <row r="231" spans="1:7" outlineLevel="1" x14ac:dyDescent="0.25">
      <c r="A231" s="99" t="s">
        <v>745</v>
      </c>
      <c r="B231" s="114" t="s">
        <v>1779</v>
      </c>
      <c r="C231" s="157">
        <v>15.0837678</v>
      </c>
      <c r="D231" s="157">
        <v>112</v>
      </c>
      <c r="F231" s="150">
        <f t="shared" si="9"/>
        <v>5.6974079201987872E-4</v>
      </c>
      <c r="G231" s="150">
        <f t="shared" si="10"/>
        <v>3.7224266233269851E-4</v>
      </c>
    </row>
    <row r="232" spans="1:7" outlineLevel="1" x14ac:dyDescent="0.25">
      <c r="A232" s="99" t="s">
        <v>747</v>
      </c>
      <c r="B232" s="114" t="s">
        <v>1780</v>
      </c>
      <c r="C232" s="157">
        <v>4.5045336200000001</v>
      </c>
      <c r="D232" s="157">
        <v>41</v>
      </c>
      <c r="F232" s="150">
        <f t="shared" si="9"/>
        <v>1.701442627841945E-4</v>
      </c>
      <c r="G232" s="150">
        <f t="shared" si="10"/>
        <v>1.3626740317536286E-4</v>
      </c>
    </row>
    <row r="233" spans="1:7" outlineLevel="1" x14ac:dyDescent="0.25">
      <c r="A233" s="99" t="s">
        <v>749</v>
      </c>
      <c r="B233" s="114" t="s">
        <v>1781</v>
      </c>
      <c r="C233" s="157">
        <v>9.5473471799999992</v>
      </c>
      <c r="D233" s="157">
        <v>59</v>
      </c>
      <c r="F233" s="150">
        <f t="shared" si="9"/>
        <v>3.6062031822194687E-4</v>
      </c>
      <c r="G233" s="150">
        <f t="shared" si="10"/>
        <v>1.9609211676454655E-4</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0.65796849999999996</v>
      </c>
      <c r="G238" s="99"/>
    </row>
    <row r="239" spans="1:7" x14ac:dyDescent="0.25">
      <c r="G239" s="99"/>
    </row>
    <row r="240" spans="1:7" x14ac:dyDescent="0.25">
      <c r="B240" s="118" t="s">
        <v>721</v>
      </c>
      <c r="G240" s="99"/>
    </row>
    <row r="241" spans="1:7" x14ac:dyDescent="0.25">
      <c r="A241" s="99" t="s">
        <v>756</v>
      </c>
      <c r="B241" s="99" t="s">
        <v>1782</v>
      </c>
      <c r="C241" s="157">
        <v>4054.45070829</v>
      </c>
      <c r="D241" s="157">
        <v>79806</v>
      </c>
      <c r="F241" s="150">
        <f t="shared" ref="F241:F248" si="11">IF($C$249=0,"",IF(C241="[Mark as ND1 if not relevant]","",C241/$C$249))</f>
        <v>0.15314382907344296</v>
      </c>
      <c r="G241" s="150">
        <f t="shared" ref="G241:G248" si="12">IF($D$249=0,"",IF(D241="[Mark as ND1 if not relevant]","",D241/$D$249))</f>
        <v>0.26524283848324409</v>
      </c>
    </row>
    <row r="242" spans="1:7" x14ac:dyDescent="0.25">
      <c r="A242" s="99" t="s">
        <v>757</v>
      </c>
      <c r="B242" s="99" t="s">
        <v>1783</v>
      </c>
      <c r="C242" s="157">
        <v>2663.03209492</v>
      </c>
      <c r="D242" s="157">
        <v>33977</v>
      </c>
      <c r="F242" s="150">
        <f t="shared" si="11"/>
        <v>0.10058746826731697</v>
      </c>
      <c r="G242" s="150">
        <f t="shared" si="12"/>
        <v>0.11292579408998302</v>
      </c>
    </row>
    <row r="243" spans="1:7" x14ac:dyDescent="0.25">
      <c r="A243" s="99" t="s">
        <v>758</v>
      </c>
      <c r="B243" s="99" t="s">
        <v>1784</v>
      </c>
      <c r="C243" s="157">
        <v>3365.6957903100001</v>
      </c>
      <c r="D243" s="157">
        <v>36882</v>
      </c>
      <c r="F243" s="150">
        <f t="shared" si="11"/>
        <v>0.12712832832584384</v>
      </c>
      <c r="G243" s="150">
        <f t="shared" si="12"/>
        <v>0.12258083814423738</v>
      </c>
    </row>
    <row r="244" spans="1:7" x14ac:dyDescent="0.25">
      <c r="A244" s="99" t="s">
        <v>759</v>
      </c>
      <c r="B244" s="99" t="s">
        <v>1785</v>
      </c>
      <c r="C244" s="157">
        <v>3987.5180581700001</v>
      </c>
      <c r="D244" s="157">
        <v>39679</v>
      </c>
      <c r="F244" s="150">
        <f t="shared" si="11"/>
        <v>0.15061566359138362</v>
      </c>
      <c r="G244" s="150">
        <f t="shared" si="12"/>
        <v>0.13187693391695665</v>
      </c>
    </row>
    <row r="245" spans="1:7" x14ac:dyDescent="0.25">
      <c r="A245" s="99" t="s">
        <v>760</v>
      </c>
      <c r="B245" s="99" t="s">
        <v>1786</v>
      </c>
      <c r="C245" s="157">
        <v>4377.4322931699999</v>
      </c>
      <c r="D245" s="157">
        <v>40123</v>
      </c>
      <c r="F245" s="150">
        <f t="shared" si="11"/>
        <v>0.16534341915049036</v>
      </c>
      <c r="G245" s="150">
        <f t="shared" si="12"/>
        <v>0.13335261018548986</v>
      </c>
    </row>
    <row r="246" spans="1:7" x14ac:dyDescent="0.25">
      <c r="A246" s="99" t="s">
        <v>761</v>
      </c>
      <c r="B246" s="99" t="s">
        <v>1787</v>
      </c>
      <c r="C246" s="157">
        <v>4056.3171388599999</v>
      </c>
      <c r="D246" s="157">
        <v>36363</v>
      </c>
      <c r="F246" s="150">
        <f t="shared" si="11"/>
        <v>0.1532143274824149</v>
      </c>
      <c r="G246" s="150">
        <f t="shared" si="12"/>
        <v>0.12085589223574926</v>
      </c>
    </row>
    <row r="247" spans="1:7" x14ac:dyDescent="0.25">
      <c r="A247" s="99" t="s">
        <v>762</v>
      </c>
      <c r="B247" s="99" t="s">
        <v>1788</v>
      </c>
      <c r="C247" s="157">
        <v>2713.4962060399998</v>
      </c>
      <c r="D247" s="157">
        <v>23510</v>
      </c>
      <c r="F247" s="150">
        <f t="shared" si="11"/>
        <v>0.10249358768120029</v>
      </c>
      <c r="G247" s="150">
        <f t="shared" si="12"/>
        <v>7.8137723137872706E-2</v>
      </c>
    </row>
    <row r="248" spans="1:7" x14ac:dyDescent="0.25">
      <c r="A248" s="99" t="s">
        <v>763</v>
      </c>
      <c r="B248" s="99" t="s">
        <v>737</v>
      </c>
      <c r="C248" s="157">
        <v>1256.8476695899999</v>
      </c>
      <c r="D248" s="157">
        <v>10539</v>
      </c>
      <c r="F248" s="150">
        <f t="shared" si="11"/>
        <v>4.747337642790718E-2</v>
      </c>
      <c r="G248" s="150">
        <f t="shared" si="12"/>
        <v>3.5027369806467049E-2</v>
      </c>
    </row>
    <row r="249" spans="1:7" x14ac:dyDescent="0.25">
      <c r="A249" s="99" t="s">
        <v>764</v>
      </c>
      <c r="B249" s="127" t="s">
        <v>99</v>
      </c>
      <c r="C249" s="157">
        <f>SUM(C241:C248)</f>
        <v>26474.789959349997</v>
      </c>
      <c r="D249" s="157">
        <f>SUM(D241:D248)</f>
        <v>300879</v>
      </c>
      <c r="F249" s="160">
        <f>SUM(F241:F248)</f>
        <v>1.0000000000000002</v>
      </c>
      <c r="G249" s="160">
        <f>SUM(G241:G248)</f>
        <v>0.99999999999999989</v>
      </c>
    </row>
    <row r="250" spans="1:7" outlineLevel="1" x14ac:dyDescent="0.25">
      <c r="A250" s="99" t="s">
        <v>765</v>
      </c>
      <c r="B250" s="114" t="s">
        <v>1776</v>
      </c>
      <c r="C250" s="157">
        <v>1018.50804634</v>
      </c>
      <c r="D250" s="157">
        <v>8613</v>
      </c>
      <c r="F250" s="150">
        <f t="shared" ref="F250:F255" si="13">IF($C$249=0,"",IF(C250="[for completion]","",C250/$C$249))</f>
        <v>3.8470864090096306E-2</v>
      </c>
      <c r="G250" s="150">
        <f t="shared" ref="G250:G255" si="14">IF($D$249=0,"",IF(D250="[for completion]","",D250/$D$249))</f>
        <v>2.8626125452424395E-2</v>
      </c>
    </row>
    <row r="251" spans="1:7" outlineLevel="1" x14ac:dyDescent="0.25">
      <c r="A251" s="99" t="s">
        <v>766</v>
      </c>
      <c r="B251" s="114" t="s">
        <v>1777</v>
      </c>
      <c r="C251" s="157">
        <v>180.79773157</v>
      </c>
      <c r="D251" s="157">
        <v>1474</v>
      </c>
      <c r="F251" s="150">
        <f t="shared" si="13"/>
        <v>6.8290525381920313E-3</v>
      </c>
      <c r="G251" s="150">
        <f t="shared" si="14"/>
        <v>4.8989793239142647E-3</v>
      </c>
    </row>
    <row r="252" spans="1:7" outlineLevel="1" x14ac:dyDescent="0.25">
      <c r="A252" s="99" t="s">
        <v>767</v>
      </c>
      <c r="B252" s="114" t="s">
        <v>1778</v>
      </c>
      <c r="C252" s="157">
        <v>32.839736240000001</v>
      </c>
      <c r="D252" s="157">
        <v>272</v>
      </c>
      <c r="F252" s="150">
        <f t="shared" si="13"/>
        <v>1.2404153645948802E-3</v>
      </c>
      <c r="G252" s="150">
        <f t="shared" si="14"/>
        <v>9.0401789423655353E-4</v>
      </c>
    </row>
    <row r="253" spans="1:7" outlineLevel="1" x14ac:dyDescent="0.25">
      <c r="A253" s="99" t="s">
        <v>768</v>
      </c>
      <c r="B253" s="114" t="s">
        <v>1779</v>
      </c>
      <c r="C253" s="157">
        <v>10.904153539999999</v>
      </c>
      <c r="D253" s="157">
        <v>84</v>
      </c>
      <c r="F253" s="150">
        <f t="shared" si="13"/>
        <v>4.1186931253250691E-4</v>
      </c>
      <c r="G253" s="150">
        <f t="shared" si="14"/>
        <v>2.7918199674952388E-4</v>
      </c>
    </row>
    <row r="254" spans="1:7" outlineLevel="1" x14ac:dyDescent="0.25">
      <c r="A254" s="99" t="s">
        <v>769</v>
      </c>
      <c r="B254" s="114" t="s">
        <v>1780</v>
      </c>
      <c r="C254" s="157">
        <v>6.3302757200000004</v>
      </c>
      <c r="D254" s="157">
        <v>45</v>
      </c>
      <c r="F254" s="150">
        <f t="shared" si="13"/>
        <v>2.3910579572943361E-4</v>
      </c>
      <c r="G254" s="150">
        <f t="shared" si="14"/>
        <v>1.4956178397295924E-4</v>
      </c>
    </row>
    <row r="255" spans="1:7" outlineLevel="1" x14ac:dyDescent="0.25">
      <c r="A255" s="99" t="s">
        <v>770</v>
      </c>
      <c r="B255" s="114" t="s">
        <v>1789</v>
      </c>
      <c r="C255" s="157">
        <v>7.4677261799999997</v>
      </c>
      <c r="D255" s="157">
        <v>51</v>
      </c>
      <c r="F255" s="150">
        <f t="shared" si="13"/>
        <v>2.8206932676202979E-4</v>
      </c>
      <c r="G255" s="150">
        <f t="shared" si="14"/>
        <v>1.695033551693538E-4</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1790</v>
      </c>
      <c r="C277" s="160">
        <v>0.92530084000000001</v>
      </c>
      <c r="E277" s="94"/>
      <c r="F277" s="94"/>
    </row>
    <row r="278" spans="1:7" x14ac:dyDescent="0.25">
      <c r="A278" s="99" t="s">
        <v>796</v>
      </c>
      <c r="B278" s="99" t="s">
        <v>1791</v>
      </c>
      <c r="C278" s="160">
        <v>7.4699160000000001E-2</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1804</v>
      </c>
    </row>
    <row r="7" spans="1:13" x14ac:dyDescent="0.25">
      <c r="A7" s="1" t="s">
        <v>1307</v>
      </c>
      <c r="B7" s="44" t="s">
        <v>1308</v>
      </c>
      <c r="C7" s="30" t="s">
        <v>1806</v>
      </c>
    </row>
    <row r="8" spans="1:13" x14ac:dyDescent="0.25">
      <c r="A8" s="1" t="s">
        <v>1309</v>
      </c>
      <c r="B8" s="44" t="s">
        <v>1310</v>
      </c>
      <c r="C8" s="30" t="s">
        <v>1805</v>
      </c>
    </row>
    <row r="9" spans="1:13" x14ac:dyDescent="0.25">
      <c r="A9" s="1" t="s">
        <v>1311</v>
      </c>
      <c r="B9" s="44" t="s">
        <v>1312</v>
      </c>
      <c r="C9" s="30" t="s">
        <v>1794</v>
      </c>
    </row>
    <row r="10" spans="1:13" ht="44.25" customHeight="1" x14ac:dyDescent="0.25">
      <c r="A10" s="1" t="s">
        <v>1313</v>
      </c>
      <c r="B10" s="44" t="s">
        <v>1799</v>
      </c>
      <c r="C10" s="30" t="s">
        <v>1800</v>
      </c>
    </row>
    <row r="11" spans="1:13" ht="54.75" customHeight="1" x14ac:dyDescent="0.25">
      <c r="A11" s="1" t="s">
        <v>1314</v>
      </c>
      <c r="B11" s="44" t="s">
        <v>1801</v>
      </c>
      <c r="C11" s="30" t="s">
        <v>1802</v>
      </c>
    </row>
    <row r="12" spans="1:13" ht="45" x14ac:dyDescent="0.25">
      <c r="A12" s="1" t="s">
        <v>1315</v>
      </c>
      <c r="B12" s="44" t="s">
        <v>1316</v>
      </c>
      <c r="C12" s="30" t="s">
        <v>1797</v>
      </c>
    </row>
    <row r="13" spans="1:13" x14ac:dyDescent="0.25">
      <c r="A13" s="1" t="s">
        <v>1317</v>
      </c>
      <c r="B13" s="44" t="s">
        <v>1318</v>
      </c>
      <c r="C13" s="30" t="s">
        <v>1796</v>
      </c>
    </row>
    <row r="14" spans="1:13" ht="30" x14ac:dyDescent="0.25">
      <c r="A14" s="1" t="s">
        <v>1319</v>
      </c>
      <c r="B14" s="44" t="s">
        <v>1320</v>
      </c>
      <c r="C14" s="30" t="s">
        <v>1795</v>
      </c>
    </row>
    <row r="15" spans="1:13" x14ac:dyDescent="0.25">
      <c r="A15" s="1" t="s">
        <v>1321</v>
      </c>
      <c r="B15" s="44" t="s">
        <v>1322</v>
      </c>
      <c r="C15" s="30" t="s">
        <v>1798</v>
      </c>
    </row>
    <row r="16" spans="1:13" ht="30" x14ac:dyDescent="0.25">
      <c r="A16" s="1" t="s">
        <v>1323</v>
      </c>
      <c r="B16" s="48" t="s">
        <v>1324</v>
      </c>
      <c r="C16" s="30" t="s">
        <v>1792</v>
      </c>
    </row>
    <row r="17" spans="1:3" ht="30" customHeight="1" x14ac:dyDescent="0.25">
      <c r="A17" s="1" t="s">
        <v>1325</v>
      </c>
      <c r="B17" s="48" t="s">
        <v>1326</v>
      </c>
      <c r="C17" s="30" t="s">
        <v>1793</v>
      </c>
    </row>
    <row r="18" spans="1:3" x14ac:dyDescent="0.25">
      <c r="A18" s="1" t="s">
        <v>1327</v>
      </c>
      <c r="B18" s="48" t="s">
        <v>1328</v>
      </c>
      <c r="C18" s="30" t="s">
        <v>1803</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1807</v>
      </c>
      <c r="E14" s="36"/>
      <c r="F14" s="36"/>
      <c r="G14" s="36"/>
      <c r="H14" s="28"/>
      <c r="L14" s="28"/>
      <c r="M14" s="28"/>
    </row>
    <row r="15" spans="1:13" x14ac:dyDescent="0.25">
      <c r="A15" s="30" t="s">
        <v>1381</v>
      </c>
      <c r="B15" s="47" t="s">
        <v>1808</v>
      </c>
      <c r="C15" s="30" t="s">
        <v>1673</v>
      </c>
      <c r="D15" s="30" t="s">
        <v>1809</v>
      </c>
      <c r="E15" s="36"/>
      <c r="F15" s="36"/>
      <c r="G15" s="36"/>
      <c r="H15" s="28"/>
      <c r="L15" s="28"/>
      <c r="M15" s="28"/>
    </row>
    <row r="16" spans="1:13" x14ac:dyDescent="0.25">
      <c r="A16" s="30" t="s">
        <v>1382</v>
      </c>
      <c r="B16" s="47" t="s">
        <v>1371</v>
      </c>
      <c r="C16" s="30" t="s">
        <v>1807</v>
      </c>
      <c r="E16" s="36"/>
      <c r="F16" s="36"/>
      <c r="G16" s="36"/>
      <c r="H16" s="28"/>
      <c r="L16" s="28"/>
      <c r="M16" s="28"/>
    </row>
    <row r="17" spans="1:13" x14ac:dyDescent="0.25">
      <c r="A17" s="30" t="s">
        <v>1383</v>
      </c>
      <c r="B17" s="47" t="s">
        <v>1372</v>
      </c>
      <c r="C17" s="30" t="s">
        <v>1807</v>
      </c>
      <c r="E17" s="36"/>
      <c r="F17" s="36"/>
      <c r="G17" s="36"/>
      <c r="H17" s="28"/>
      <c r="L17" s="28"/>
      <c r="M17" s="28"/>
    </row>
    <row r="18" spans="1:13" x14ac:dyDescent="0.25">
      <c r="A18" s="30" t="s">
        <v>1384</v>
      </c>
      <c r="B18" s="47" t="s">
        <v>1810</v>
      </c>
      <c r="C18" s="30" t="s">
        <v>1673</v>
      </c>
      <c r="D18" s="30" t="s">
        <v>1809</v>
      </c>
      <c r="E18" s="36"/>
      <c r="F18" s="36"/>
      <c r="G18" s="36"/>
      <c r="H18" s="28"/>
      <c r="L18" s="28"/>
      <c r="M18" s="28"/>
    </row>
    <row r="19" spans="1:13" x14ac:dyDescent="0.25">
      <c r="A19" s="30" t="s">
        <v>1385</v>
      </c>
      <c r="B19" s="47" t="s">
        <v>1373</v>
      </c>
      <c r="C19" s="30" t="s">
        <v>1807</v>
      </c>
      <c r="E19" s="36"/>
      <c r="F19" s="36"/>
      <c r="G19" s="36"/>
      <c r="H19" s="28"/>
      <c r="L19" s="28"/>
      <c r="M19" s="28"/>
    </row>
    <row r="20" spans="1:13" x14ac:dyDescent="0.25">
      <c r="A20" s="30" t="s">
        <v>1386</v>
      </c>
      <c r="B20" s="47" t="s">
        <v>1374</v>
      </c>
      <c r="C20" s="30" t="s">
        <v>1673</v>
      </c>
      <c r="D20" s="30" t="s">
        <v>1809</v>
      </c>
      <c r="E20" s="36"/>
      <c r="F20" s="36"/>
      <c r="G20" s="36"/>
      <c r="H20" s="28"/>
      <c r="L20" s="28"/>
      <c r="M20" s="28"/>
    </row>
    <row r="21" spans="1:13" x14ac:dyDescent="0.25">
      <c r="A21" s="30" t="s">
        <v>1387</v>
      </c>
      <c r="B21" s="47" t="s">
        <v>1375</v>
      </c>
      <c r="C21" s="30" t="s">
        <v>1673</v>
      </c>
      <c r="D21" s="30" t="s">
        <v>1809</v>
      </c>
      <c r="E21" s="36"/>
      <c r="F21" s="36"/>
      <c r="G21" s="36"/>
      <c r="H21" s="28"/>
      <c r="L21" s="28"/>
      <c r="M21" s="28"/>
    </row>
    <row r="22" spans="1:13" x14ac:dyDescent="0.25">
      <c r="A22" s="30" t="s">
        <v>1388</v>
      </c>
      <c r="B22" s="47" t="s">
        <v>1376</v>
      </c>
      <c r="C22" s="30" t="s">
        <v>1807</v>
      </c>
      <c r="E22" s="36"/>
      <c r="F22" s="36"/>
      <c r="G22" s="36"/>
      <c r="H22" s="28"/>
      <c r="L22" s="28"/>
      <c r="M22" s="28"/>
    </row>
    <row r="23" spans="1:13" ht="30" x14ac:dyDescent="0.25">
      <c r="A23" s="30" t="s">
        <v>1389</v>
      </c>
      <c r="B23" s="47" t="s">
        <v>1455</v>
      </c>
      <c r="C23" s="30" t="s">
        <v>1703</v>
      </c>
      <c r="E23" s="36"/>
      <c r="F23" s="36"/>
      <c r="G23" s="36"/>
      <c r="H23" s="28"/>
      <c r="L23" s="28"/>
      <c r="M23" s="28"/>
    </row>
    <row r="24" spans="1:13" x14ac:dyDescent="0.25">
      <c r="A24" s="30" t="s">
        <v>1457</v>
      </c>
      <c r="B24" s="47" t="s">
        <v>1456</v>
      </c>
      <c r="C24" s="30" t="s">
        <v>1673</v>
      </c>
      <c r="D24" s="30" t="s">
        <v>1809</v>
      </c>
      <c r="E24" s="36"/>
      <c r="F24" s="36"/>
      <c r="G24" s="36"/>
      <c r="H24" s="28"/>
      <c r="L24" s="28"/>
      <c r="M24" s="28"/>
    </row>
    <row r="25" spans="1:13" outlineLevel="1" x14ac:dyDescent="0.25">
      <c r="A25" s="30" t="s">
        <v>1390</v>
      </c>
      <c r="B25" s="45" t="s">
        <v>1714</v>
      </c>
      <c r="C25" s="30" t="s">
        <v>1715</v>
      </c>
      <c r="E25" s="36"/>
      <c r="F25" s="36"/>
      <c r="G25" s="36"/>
      <c r="H25" s="28"/>
      <c r="L25" s="28"/>
      <c r="M25" s="28"/>
    </row>
    <row r="26" spans="1:13" outlineLevel="1" x14ac:dyDescent="0.25">
      <c r="A26" s="30" t="s">
        <v>1393</v>
      </c>
      <c r="B26" s="45" t="s">
        <v>1699</v>
      </c>
      <c r="C26" s="30" t="s">
        <v>1673</v>
      </c>
      <c r="D26" s="30" t="s">
        <v>1809</v>
      </c>
      <c r="E26" s="36"/>
      <c r="F26" s="36"/>
      <c r="G26" s="36"/>
      <c r="H26" s="28"/>
      <c r="L26" s="28"/>
      <c r="M26" s="28"/>
    </row>
    <row r="27" spans="1:13" outlineLevel="1" x14ac:dyDescent="0.25">
      <c r="A27" s="30" t="s">
        <v>1394</v>
      </c>
      <c r="B27" s="45" t="s">
        <v>1687</v>
      </c>
      <c r="C27" s="30" t="s">
        <v>1673</v>
      </c>
      <c r="D27" s="30" t="s">
        <v>1809</v>
      </c>
      <c r="E27" s="36"/>
      <c r="F27" s="36"/>
      <c r="G27" s="36"/>
      <c r="H27" s="28"/>
      <c r="L27" s="28"/>
      <c r="M27" s="28"/>
    </row>
    <row r="28" spans="1:13" outlineLevel="1" x14ac:dyDescent="0.25">
      <c r="A28" s="30" t="s">
        <v>1395</v>
      </c>
      <c r="B28" s="45" t="s">
        <v>1718</v>
      </c>
      <c r="C28" s="30" t="s">
        <v>1719</v>
      </c>
      <c r="E28" s="36"/>
      <c r="F28" s="36"/>
      <c r="G28" s="36"/>
      <c r="H28" s="28"/>
      <c r="L28" s="28"/>
      <c r="M28" s="28"/>
    </row>
    <row r="29" spans="1:13" outlineLevel="1" x14ac:dyDescent="0.25">
      <c r="A29" s="30" t="s">
        <v>1396</v>
      </c>
      <c r="B29" s="45" t="s">
        <v>1695</v>
      </c>
      <c r="C29" s="30" t="s">
        <v>1673</v>
      </c>
      <c r="D29" s="30" t="s">
        <v>1809</v>
      </c>
      <c r="E29" s="36"/>
      <c r="F29" s="36"/>
      <c r="G29" s="36"/>
      <c r="H29" s="28"/>
      <c r="L29" s="28"/>
      <c r="M29" s="28"/>
    </row>
    <row r="30" spans="1:13" outlineLevel="1" x14ac:dyDescent="0.25">
      <c r="A30" s="30" t="s">
        <v>1397</v>
      </c>
      <c r="B30" s="45" t="s">
        <v>1693</v>
      </c>
      <c r="C30" s="30" t="s">
        <v>1673</v>
      </c>
      <c r="D30" s="30" t="s">
        <v>1809</v>
      </c>
      <c r="E30" s="36"/>
      <c r="F30" s="36"/>
      <c r="G30" s="36"/>
      <c r="H30" s="28"/>
      <c r="L30" s="28"/>
      <c r="M30" s="28"/>
    </row>
    <row r="31" spans="1:13" outlineLevel="1" x14ac:dyDescent="0.25">
      <c r="A31" s="30" t="s">
        <v>1398</v>
      </c>
      <c r="B31" s="45" t="s">
        <v>1689</v>
      </c>
      <c r="C31" s="30" t="s">
        <v>1673</v>
      </c>
      <c r="D31" s="30" t="s">
        <v>1809</v>
      </c>
      <c r="E31" s="36"/>
      <c r="F31" s="36"/>
      <c r="G31" s="36"/>
      <c r="H31" s="28"/>
      <c r="L31" s="28"/>
      <c r="M31" s="28"/>
    </row>
    <row r="32" spans="1:13" outlineLevel="1" x14ac:dyDescent="0.25">
      <c r="A32" s="30" t="s">
        <v>1399</v>
      </c>
      <c r="B32" s="45" t="s">
        <v>1688</v>
      </c>
      <c r="C32" s="30" t="s">
        <v>1673</v>
      </c>
      <c r="D32" s="30" t="s">
        <v>1809</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1809</v>
      </c>
      <c r="E35" s="30" t="s">
        <v>1811</v>
      </c>
      <c r="F35" s="90"/>
      <c r="G35" s="90"/>
      <c r="H35" s="28"/>
      <c r="L35" s="28"/>
      <c r="M35" s="28"/>
    </row>
    <row r="36" spans="1:13" x14ac:dyDescent="0.25">
      <c r="A36" s="30" t="s">
        <v>1416</v>
      </c>
      <c r="B36" s="47" t="s">
        <v>1673</v>
      </c>
      <c r="C36" s="30" t="s">
        <v>1342</v>
      </c>
      <c r="D36" s="30" t="s">
        <v>1809</v>
      </c>
      <c r="E36" s="30" t="s">
        <v>1812</v>
      </c>
      <c r="H36" s="28"/>
      <c r="L36" s="28"/>
      <c r="M36" s="28"/>
    </row>
    <row r="37" spans="1:13" x14ac:dyDescent="0.25">
      <c r="A37" s="30" t="s">
        <v>1417</v>
      </c>
      <c r="B37" s="47" t="s">
        <v>1673</v>
      </c>
      <c r="C37" s="30" t="s">
        <v>1342</v>
      </c>
      <c r="D37" s="30" t="s">
        <v>1809</v>
      </c>
      <c r="E37" s="30" t="s">
        <v>1813</v>
      </c>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147.96</v>
      </c>
      <c r="H75" s="28"/>
    </row>
    <row r="76" spans="1:14" x14ac:dyDescent="0.25">
      <c r="A76" s="30" t="s">
        <v>1441</v>
      </c>
      <c r="B76" s="30" t="s">
        <v>1470</v>
      </c>
      <c r="C76" s="163">
        <v>208.08</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1814</v>
      </c>
      <c r="C82" s="145">
        <v>6.1691000000000003E-4</v>
      </c>
      <c r="D82" s="145" t="s">
        <v>1342</v>
      </c>
      <c r="E82" s="164" t="s">
        <v>1342</v>
      </c>
      <c r="F82" s="164" t="s">
        <v>1342</v>
      </c>
      <c r="G82" s="167">
        <f>IF(C82="","",C82)</f>
        <v>6.1691000000000003E-4</v>
      </c>
      <c r="H82" s="28"/>
    </row>
    <row r="83" spans="1:8" x14ac:dyDescent="0.25">
      <c r="A83" s="30" t="s">
        <v>1448</v>
      </c>
      <c r="B83" s="30" t="s">
        <v>1815</v>
      </c>
      <c r="C83" s="145">
        <v>4.8722499999999998E-3</v>
      </c>
      <c r="D83" s="164" t="s">
        <v>1342</v>
      </c>
      <c r="E83" s="164" t="s">
        <v>1342</v>
      </c>
      <c r="F83" s="164" t="s">
        <v>1342</v>
      </c>
      <c r="G83" s="162">
        <f>IF(C83="","",C83)</f>
        <v>4.8722499999999998E-3</v>
      </c>
      <c r="H83" s="28"/>
    </row>
    <row r="84" spans="1:8" x14ac:dyDescent="0.25">
      <c r="A84" s="30" t="s">
        <v>1449</v>
      </c>
      <c r="B84" s="30" t="s">
        <v>1816</v>
      </c>
      <c r="C84" s="145">
        <v>4.0768999999999999E-4</v>
      </c>
      <c r="D84" s="164" t="s">
        <v>1342</v>
      </c>
      <c r="E84" s="164" t="s">
        <v>1342</v>
      </c>
      <c r="F84" s="164" t="s">
        <v>1342</v>
      </c>
      <c r="G84" s="162">
        <f>IF(C84="","",C84)</f>
        <v>4.0768999999999999E-4</v>
      </c>
      <c r="H84" s="28"/>
    </row>
    <row r="85" spans="1:8" x14ac:dyDescent="0.25">
      <c r="A85" s="30" t="s">
        <v>1450</v>
      </c>
      <c r="B85" s="30" t="s">
        <v>1817</v>
      </c>
      <c r="C85" s="145">
        <v>3.2299999999999999E-5</v>
      </c>
      <c r="D85" s="164" t="s">
        <v>1342</v>
      </c>
      <c r="E85" s="164" t="s">
        <v>1342</v>
      </c>
      <c r="F85" s="164" t="s">
        <v>1342</v>
      </c>
      <c r="G85" s="162">
        <f>IF(C85="","",C85)</f>
        <v>3.2299999999999999E-5</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1818</v>
      </c>
      <c r="C87" s="164">
        <v>0.99407084000000001</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September 2018</dc:title>
  <dc:subject>HTT Hard and Soft Bullet Covered Bonds Programme September 2018</dc:subject>
  <dc:creator>ING</dc:creator>
  <cp:lastModifiedBy>Mekkelholt-Ehlers, A. (Agnes)</cp:lastModifiedBy>
  <dcterms:created xsi:type="dcterms:W3CDTF">2018-09-18T08:55:39Z</dcterms:created>
  <dcterms:modified xsi:type="dcterms:W3CDTF">2018-09-26T07:51:19Z</dcterms:modified>
</cp:coreProperties>
</file>