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<sst xmlns="http://schemas.openxmlformats.org/spreadsheetml/2006/main" count="3796" uniqueCount="2717">
  <si>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</si>
  <si>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</si>
  <si>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</si>
  <si>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</si>
  <si>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</si>
  <si>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</si>
  <si>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</si>
  <si>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</si>
  <si>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</si>
  <si>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</si>
  <si>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</si>
  <si>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</si>
  <si>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</si>
  <si>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</si>
  <si>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</si>
  <si>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</si>
  <si>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</si>
  <si>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</si>
  <si>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</si>
  <si>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</si>
  <si>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</si>
  <si>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</si>
  <si>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</si>
  <si>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</si>
  <si>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</si>
  <si>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</si>
  <si>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</si>
  <si>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</si>
  <si>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</si>
  <si>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</si>
  <si>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</si>
  <si>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</si>
  <si>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</si>
  <si>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</si>
  <si>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</si>
  <si>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</si>
  <si>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</si>
  <si>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</si>
  <si>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</si>
  <si>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</si>
  <si>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</si>
  <si>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</si>
  <si>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</si>
  <si>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</si>
  <si>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</si>
  <si>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</si>
  <si>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</si>
  <si>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</si>
  <si>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</si>
  <si>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</si>
  <si>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</si>
  <si>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</si>
  <si>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</si>
  <si>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</si>
  <si>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</si>
  <si>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</si>
  <si>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</si>
  <si>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</si>
  <si>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</si>
  <si>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</si>
  <si>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</si>
  <si>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</si>
  <si>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</si>
  <si>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</si>
  <si>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</si>
  <si>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</si>
  <si>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</si>
  <si>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</si>
  <si>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</si>
  <si>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</si>
  <si>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</si>
  <si>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</si>
  <si>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</si>
  <si>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</si>
  <si>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</si>
  <si>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</si>
  <si>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</si>
  <si>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</si>
  <si>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</si>
  <si>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</si>
  <si>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</si>
  <si>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</si>
  <si>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</si>
  <si>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</si>
  <si>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</si>
  <si>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</si>
  <si>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</si>
  <si>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</si>
  <si>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</si>
  <si>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</si>
  <si>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</si>
  <si>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</si>
  <si>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</si>
  <si>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</si>
  <si>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</si>
  <si>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</si>
  <si>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</si>
  <si>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</si>
  <si>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</si>
  <si>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</si>
  <si>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</si>
  <si>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</si>
  <si>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</si>
  <si>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</si>
  <si>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</si>
  <si>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</si>
  <si>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</si>
  <si>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</si>
  <si>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</si>
  <si>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</si>
  <si>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</si>
  <si>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</si>
  <si>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</si>
  <si>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</si>
  <si>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</si>
  <si>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</si>
  <si>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</si>
  <si>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</si>
  <si>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</si>
  <si>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</si>
  <si>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</si>
  <si>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</si>
  <si>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</si>
  <si>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</si>
  <si>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</si>
  <si>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</si>
  <si>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</si>
  <si>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</si>
  <si>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</si>
  <si>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</si>
  <si>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</si>
  <si>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</si>
  <si>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</si>
  <si>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</si>
  <si>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</si>
  <si>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</si>
  <si>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</si>
  <si>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</si>
  <si>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</si>
  <si>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</si>
  <si>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</si>
  <si>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</si>
  <si>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</si>
  <si>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</si>
  <si>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</si>
  <si>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</si>
  <si>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</si>
  <si>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</si>
  <si>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</si>
  <si>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</si>
  <si>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</si>
  <si>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</si>
  <si>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</si>
  <si>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</si>
  <si>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</si>
  <si>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</si>
  <si>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</si>
  <si>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</si>
  <si>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</si>
  <si>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</si>
  <si>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</si>
  <si>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</si>
  <si>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</si>
  <si>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</si>
  <si>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</si>
  <si>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</si>
  <si>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</si>
  <si>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</si>
  <si>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</si>
  <si>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</si>
  <si>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</si>
  <si>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</si>
  <si>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</si>
  <si>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</si>
  <si>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</si>
  <si>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</si>
  <si>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</si>
  <si>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</si>
  <si>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</si>
  <si>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</si>
  <si>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</si>
  <si>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</si>
  <si>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</si>
  <si>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</si>
  <si>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</si>
  <si>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</si>
  <si>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</si>
  <si>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</si>
  <si>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</si>
  <si>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</si>
  <si>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</si>
  <si>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</si>
  <si>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</si>
  <si>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</si>
  <si>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</si>
  <si>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</si>
  <si>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</si>
  <si>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</si>
  <si>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</si>
  <si>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</si>
  <si>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</si>
  <si>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</si>
  <si>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</si>
  <si>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</si>
  <si>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</si>
  <si>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</si>
  <si>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</si>
  <si>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</si>
  <si>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</si>
  <si>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</si>
  <si>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</si>
  <si>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</si>
  <si>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</si>
  <si>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</si>
  <si>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</si>
  <si>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</si>
  <si>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</si>
  <si>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</si>
  <si>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</si>
  <si>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</si>
  <si>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</si>
  <si>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</si>
  <si>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</si>
  <si>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</si>
  <si>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</si>
  <si>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</si>
  <si>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</si>
  <si>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</si>
  <si>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</si>
  <si>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</si>
  <si>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</si>
  <si>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</si>
  <si>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</si>
  <si>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</si>
  <si>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</si>
  <si>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</si>
  <si>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</si>
  <si>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</si>
  <si>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</si>
  <si>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</si>
  <si>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</si>
  <si>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</si>
  <si>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</si>
  <si>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</si>
  <si>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</si>
  <si>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</si>
  <si>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</si>
  <si>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</si>
  <si>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</si>
  <si>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</si>
  <si>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</si>
  <si>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</si>
  <si>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</si>
  <si>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</si>
  <si>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</si>
  <si>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</si>
  <si>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</si>
  <si>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</si>
  <si>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</si>
  <si>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</si>
  <si>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</si>
  <si>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</si>
  <si>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</si>
  <si>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</si>
  <si>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</si>
  <si>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</si>
  <si>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</si>
  <si>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</si>
  <si>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</si>
  <si>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</si>
  <si>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</si>
  <si>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</si>
  <si>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</si>
  <si>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</si>
  <si>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</si>
  <si>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</si>
  <si>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</si>
  <si>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</si>
  <si>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</si>
  <si>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</si>
  <si>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</si>
  <si>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</si>
  <si>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</si>
  <si>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</si>
  <si>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</si>
  <si>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</si>
  <si>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</si>
  <si>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</si>
  <si>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</si>
  <si>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</si>
  <si>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</si>
  <si>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</si>
  <si>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</si>
  <si>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</si>
  <si>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</si>
  <si>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</si>
  <si>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</si>
  <si>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</si>
  <si>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</si>
  <si>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</si>
  <si>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</si>
  <si>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</si>
  <si>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</si>
  <si>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</si>
  <si>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</si>
  <si>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</si>
  <si>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</si>
  <si>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</si>
  <si>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</si>
  <si>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</si>
  <si>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</si>
  <si>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</si>
  <si>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</si>
  <si>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</si>
  <si>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</si>
  <si>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</si>
  <si>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</si>
  <si>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</si>
  <si>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</si>
  <si>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</si>
  <si>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</si>
  <si>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</si>
  <si>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</si>
  <si>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</si>
  <si>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</si>
  <si>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</si>
  <si>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</si>
  <si>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</si>
  <si>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</si>
  <si>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</si>
  <si>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</si>
  <si>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</si>
  <si>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</si>
  <si>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</si>
  <si>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</si>
  <si>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</si>
  <si>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</si>
  <si>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</si>
  <si>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</si>
  <si>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</si>
  <si>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</si>
  <si>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</si>
  <si>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</si>
  <si>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</si>
  <si>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</si>
  <si>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</si>
  <si>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</si>
  <si>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</si>
  <si>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</si>
  <si>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</si>
  <si>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</si>
  <si>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</si>
  <si>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</si>
  <si>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</si>
  <si>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</si>
  <si>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</si>
  <si>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</si>
  <si>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</si>
  <si>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</si>
  <si>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</si>
  <si>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</si>
  <si>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</si>
  <si>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</si>
  <si>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</si>
  <si>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</si>
  <si>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</si>
  <si>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</si>
  <si>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</si>
  <si>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</si>
  <si>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</si>
  <si>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</si>
  <si>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</si>
  <si>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</si>
  <si>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</si>
  <si>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</si>
  <si>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</si>
  <si>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</si>
  <si>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</si>
  <si>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</si>
  <si>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</si>
  <si>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</si>
  <si>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</si>
  <si>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</si>
  <si>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</si>
  <si>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</si>
  <si>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</si>
  <si>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</si>
  <si>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</si>
  <si>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</si>
  <si>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</si>
  <si>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</si>
  <si>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</si>
  <si>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</si>
  <si>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</si>
  <si>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</si>
  <si>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</si>
  <si>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</si>
  <si>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</si>
  <si>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</si>
  <si>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</si>
  <si>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</si>
  <si>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</si>
  <si>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</si>
  <si>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</si>
  <si>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</si>
  <si>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</si>
  <si>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</si>
  <si>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</si>
  <si>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</si>
  <si>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</si>
  <si>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</si>
  <si>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</si>
  <si>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</si>
  <si>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</si>
  <si>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</si>
  <si>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</si>
  <si>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</si>
  <si>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</si>
  <si>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</si>
  <si>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</si>
  <si>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</si>
  <si>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</si>
  <si>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</si>
  <si>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</si>
  <si>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</si>
  <si>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</si>
  <si>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</si>
  <si>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</si>
  <si>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</si>
  <si>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</si>
  <si>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</si>
  <si>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</si>
  <si>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</si>
  <si>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</si>
  <si>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</si>
  <si>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</si>
  <si>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</si>
  <si>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</si>
  <si>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</si>
  <si>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</si>
  <si>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</si>
  <si>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</si>
  <si>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</si>
  <si>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</si>
  <si>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</si>
  <si>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</si>
  <si>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</si>
  <si>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</si>
  <si>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</si>
  <si>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</si>
  <si>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</si>
  <si>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</si>
  <si>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</si>
  <si>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</si>
  <si>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</si>
  <si>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</si>
  <si>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</si>
  <si>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</si>
  <si>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</si>
  <si>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</si>
  <si>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</si>
  <si>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</si>
  <si>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</si>
  <si>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</si>
  <si>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</si>
  <si>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</si>
  <si>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</si>
  <si>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</si>
  <si>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</si>
  <si>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</si>
  <si>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</si>
  <si>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</si>
  <si>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</si>
  <si>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</si>
  <si>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</si>
  <si>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</si>
  <si>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</si>
  <si>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</si>
  <si>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</si>
  <si>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</si>
  <si>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</si>
  <si>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</si>
  <si>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</si>
  <si>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</si>
  <si>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</si>
  <si>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</si>
  <si>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</si>
  <si>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</si>
  <si>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</si>
  <si>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</si>
  <si>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</si>
  <si>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</si>
  <si>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</si>
  <si>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</si>
  <si>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</si>
  <si>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</si>
  <si>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</si>
  <si>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</si>
  <si>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</si>
  <si>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</si>
  <si>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</si>
  <si>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</si>
  <si>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</si>
  <si>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</si>
  <si>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</si>
  <si>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</si>
  <si>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</si>
  <si>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</si>
  <si>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</si>
  <si>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</si>
  <si>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</si>
  <si>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</si>
  <si>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</si>
  <si>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</si>
  <si>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</si>
  <si>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</si>
  <si>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</si>
  <si>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</si>
  <si>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</si>
  <si>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</si>
  <si>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</si>
  <si>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</si>
  <si>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</si>
  <si>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</si>
  <si>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</si>
  <si>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</si>
  <si>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</si>
  <si>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</si>
  <si>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</si>
  <si>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</si>
  <si>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</si>
  <si>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</si>
  <si>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</si>
  <si>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</si>
  <si>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</si>
  <si>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</si>
  <si>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</si>
  <si>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</si>
  <si>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</si>
  <si>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</si>
  <si>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</si>
  <si>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</si>
  <si>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</si>
  <si>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</si>
  <si>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</si>
  <si>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</si>
  <si>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</si>
  <si>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</si>
  <si>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</si>
  <si>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</si>
  <si>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</si>
  <si>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</si>
  <si>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</si>
  <si>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</si>
  <si>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</si>
  <si>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</si>
  <si>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</si>
  <si>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</si>
  <si>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</si>
  <si>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</si>
  <si>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</si>
  <si>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</si>
  <si>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</si>
  <si>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</si>
  <si>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</si>
  <si>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</si>
  <si>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</si>
  <si>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</si>
  <si>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</si>
  <si>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</si>
  <si>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</si>
  <si>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</si>
  <si>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</si>
  <si>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</si>
  <si>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</si>
  <si>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</si>
  <si>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</si>
  <si>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</si>
  <si>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</si>
  <si>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</si>
  <si>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</si>
  <si>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</si>
  <si>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</si>
  <si>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</si>
  <si>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</si>
  <si>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</si>
  <si>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</si>
  <si>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</si>
  <si>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</si>
  <si>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</si>
  <si>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</si>
  <si>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</si>
  <si>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</si>
  <si>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</si>
  <si>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</si>
  <si>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</si>
  <si>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</si>
  <si>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</si>
  <si>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</si>
  <si>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</si>
  <si>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</si>
  <si>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</si>
  <si>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</si>
  <si>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</si>
  <si>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</si>
  <si>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</si>
  <si>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</si>
  <si>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</si>
  <si>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</si>
  <si>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</si>
  <si>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</si>
  <si>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</si>
  <si>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</si>
  <si>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</si>
  <si>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</si>
  <si>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</si>
  <si>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</si>
  <si>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</si>
  <si>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</si>
  <si>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</si>
  <si>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</si>
  <si>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</si>
  <si>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</si>
  <si>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</si>
  <si>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</si>
  <si>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</si>
  <si>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</si>
  <si>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</si>
  <si>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</si>
  <si>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</si>
  <si>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</si>
  <si>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</si>
  <si>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</si>
  <si>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</si>
  <si>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</si>
  <si>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</si>
  <si>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</si>
  <si>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</si>
  <si>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</si>
  <si>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</si>
  <si>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</si>
  <si>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</si>
  <si>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</si>
  <si>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</si>
  <si>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</si>
  <si>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</si>
  <si>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</si>
  <si>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</si>
  <si>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</si>
  <si>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</si>
  <si>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</si>
  <si>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</si>
  <si>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</si>
  <si>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</si>
  <si>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</si>
  <si>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</si>
  <si>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</si>
  <si>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</si>
  <si>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</si>
  <si>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</si>
  <si>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</si>
  <si>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</si>
  <si>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</si>
  <si>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</si>
  <si>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</si>
  <si>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</si>
  <si>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</si>
  <si>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</si>
  <si>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</si>
  <si>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</si>
  <si>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</si>
  <si>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</si>
  <si>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</si>
  <si>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</si>
  <si>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</si>
  <si>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</si>
  <si>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</si>
  <si>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</si>
  <si>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</si>
  <si>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</si>
  <si>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</si>
  <si>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</si>
  <si>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</si>
  <si>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</si>
  <si>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</si>
  <si>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</si>
  <si>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</si>
  <si>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</si>
  <si>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</si>
  <si>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</si>
  <si>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</si>
  <si>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</si>
  <si>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</si>
  <si>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</si>
  <si>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</si>
  <si>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</si>
  <si>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</si>
  <si>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</si>
  <si>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</si>
  <si>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</si>
  <si>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</si>
  <si>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</si>
  <si>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</si>
  <si>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</si>
  <si>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</si>
  <si>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</si>
  <si>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</si>
  <si>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</si>
  <si>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</si>
  <si>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</si>
  <si>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</si>
  <si>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</si>
  <si>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</si>
  <si>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</si>
  <si>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</si>
  <si>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</si>
  <si>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</si>
  <si>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</si>
  <si>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</si>
  <si>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</si>
  <si>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</si>
  <si>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</si>
  <si>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</si>
  <si>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</si>
  <si>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</si>
  <si>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</si>
  <si>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</si>
  <si>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</si>
  <si>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</si>
  <si>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</si>
  <si>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</si>
  <si>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</si>
  <si>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</si>
  <si>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</si>
  <si>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</si>
  <si>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</si>
  <si>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</si>
  <si>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</si>
  <si>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</si>
  <si>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</si>
  <si>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</si>
  <si>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</si>
  <si>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</si>
  <si>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</si>
  <si>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</si>
  <si>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</si>
  <si>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</si>
  <si>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</si>
  <si>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</si>
  <si>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</si>
  <si>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</si>
  <si>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</si>
  <si>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</si>
  <si>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</si>
  <si>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</si>
  <si>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</si>
  <si>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</si>
  <si>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</si>
  <si>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</si>
  <si>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</si>
  <si>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</si>
  <si>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</si>
  <si>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</si>
  <si>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</si>
  <si>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</si>
  <si>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</si>
  <si>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</si>
  <si>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</si>
  <si>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</si>
  <si>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</si>
  <si>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</si>
  <si>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</si>
  <si>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</si>
  <si>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</si>
  <si>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</si>
  <si>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</si>
  <si>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</si>
  <si>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</si>
  <si>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</si>
  <si>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</si>
  <si>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</si>
  <si>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</si>
  <si>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</si>
  <si>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</si>
  <si>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</si>
  <si>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</si>
  <si>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</si>
  <si>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</si>
  <si>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</si>
  <si>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</si>
  <si>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</si>
  <si>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</si>
  <si>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</si>
  <si>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</si>
  <si>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</si>
  <si>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</si>
  <si>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</si>
  <si>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</si>
  <si>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</si>
  <si>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</si>
  <si>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</si>
  <si>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</si>
  <si>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</si>
  <si>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</si>
  <si>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</si>
  <si>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</si>
  <si>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</si>
  <si>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</si>
  <si>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</si>
  <si>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</si>
  <si>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</si>
  <si>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</si>
  <si>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</si>
  <si>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</si>
  <si>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</si>
  <si>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</si>
  <si>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</si>
  <si>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</si>
  <si>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</si>
  <si>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</si>
  <si>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</si>
  <si>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</si>
  <si>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</si>
  <si>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</si>
  <si>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</si>
  <si>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</si>
  <si>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</si>
  <si>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</si>
  <si>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</si>
  <si>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</si>
  <si>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</si>
  <si>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</si>
  <si>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</si>
  <si>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</si>
  <si>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</si>
  <si>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</si>
  <si>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</si>
  <si>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</si>
  <si>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</si>
  <si>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</si>
  <si>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</si>
  <si>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</si>
  <si>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</si>
  <si>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</si>
  <si>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</si>
  <si>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</si>
  <si>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</si>
  <si>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</si>
  <si>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</si>
  <si>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</si>
  <si>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</si>
  <si>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</si>
  <si>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</si>
  <si>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</si>
  <si>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</si>
  <si>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</si>
  <si>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</si>
  <si>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</si>
  <si>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</si>
  <si>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</si>
  <si>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</si>
  <si>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</si>
  <si>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</si>
  <si>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</si>
  <si>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</si>
  <si>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</si>
  <si>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</si>
  <si>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</si>
  <si>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</si>
  <si>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</si>
  <si>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</si>
  <si>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</si>
  <si>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</si>
  <si>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</si>
  <si>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</si>
  <si>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</si>
  <si>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</si>
  <si>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</si>
  <si>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</si>
  <si>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</si>
  <si>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</si>
  <si>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</si>
  <si>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</si>
  <si>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</si>
  <si>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</si>
  <si>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</si>
  <si>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</si>
  <si>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</si>
  <si>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</si>
  <si>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</si>
  <si>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</si>
  <si>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</si>
  <si>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</si>
  <si>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</si>
  <si>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</si>
  <si>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</si>
  <si>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</si>
  <si>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</si>
  <si>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</si>
  <si>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</si>
  <si>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</si>
  <si>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</si>
  <si>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</si>
  <si>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</si>
  <si>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</si>
  <si>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</si>
  <si>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</si>
  <si>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</si>
  <si>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</si>
  <si>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</si>
  <si>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</si>
  <si>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</si>
  <si>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</si>
  <si>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</si>
  <si>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</si>
  <si>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</si>
  <si>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</si>
  <si>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</si>
  <si>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</si>
  <si>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</si>
  <si>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</si>
  <si>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</si>
  <si>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</si>
  <si>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</si>
  <si>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</si>
  <si>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</si>
  <si>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</si>
  <si>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</si>
  <si>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</si>
  <si>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</si>
  <si>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</si>
  <si>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</si>
  <si>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</si>
  <si>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</si>
  <si>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</si>
  <si>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</si>
  <si>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</si>
  <si>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</si>
  <si>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</si>
  <si>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</si>
  <si>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</si>
  <si>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</si>
  <si>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</si>
  <si>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</si>
  <si>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</si>
  <si>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</si>
  <si>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</si>
  <si>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</si>
  <si>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</si>
  <si>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</si>
  <si>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</si>
  <si>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</si>
  <si>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</si>
  <si>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</si>
  <si>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</si>
  <si>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</si>
  <si>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</si>
  <si>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</si>
  <si>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</si>
  <si>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</si>
  <si>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</si>
  <si>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</si>
  <si>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</si>
  <si>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</si>
  <si>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</si>
  <si>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</si>
  <si>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</si>
  <si>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</si>
  <si>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</si>
  <si>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</si>
  <si>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</si>
  <si>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</si>
  <si>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</si>
  <si>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</si>
  <si>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</si>
  <si>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</si>
  <si>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</si>
  <si>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</si>
  <si>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</si>
  <si>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</si>
  <si>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</si>
  <si>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</si>
  <si>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</si>
  <si>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</si>
  <si>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</si>
  <si>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</si>
  <si>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</si>
  <si>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</si>
  <si>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</si>
  <si>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</si>
  <si>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</si>
  <si>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</si>
  <si>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</si>
  <si>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</si>
  <si>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</si>
  <si>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</si>
  <si>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</si>
  <si>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</si>
  <si>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</si>
  <si>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</si>
  <si>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</si>
  <si>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</si>
  <si>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</si>
  <si>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</si>
  <si>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</si>
  <si>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</si>
  <si>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</si>
  <si>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</si>
  <si>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</si>
  <si>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</si>
  <si>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</si>
  <si>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</si>
  <si>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</si>
  <si>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</si>
  <si>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</si>
  <si>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</si>
  <si>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</si>
  <si>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</si>
  <si>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</si>
  <si>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</si>
  <si>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</si>
  <si>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</si>
  <si>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</si>
  <si>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</si>
  <si>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</si>
  <si>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</si>
  <si>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</si>
  <si>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</si>
  <si>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</si>
  <si>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</si>
  <si>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</si>
  <si>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</si>
  <si>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</si>
  <si>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</si>
  <si>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</si>
  <si>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</si>
  <si>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</si>
  <si>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</si>
  <si>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</si>
  <si>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</si>
  <si>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</si>
  <si>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</si>
  <si>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</si>
  <si>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</si>
  <si>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</si>
  <si>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</si>
  <si>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</si>
  <si>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</si>
  <si>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</si>
  <si>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</si>
  <si>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</si>
  <si>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</si>
  <si>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</si>
  <si>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</si>
  <si>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</si>
  <si>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</si>
  <si>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</si>
  <si>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</si>
  <si>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</si>
  <si>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</si>
  <si>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</si>
  <si>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</si>
  <si>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</si>
  <si>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</si>
  <si>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</si>
  <si>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</si>
  <si>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</si>
  <si>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</si>
  <si>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</si>
  <si>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</si>
  <si>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</si>
  <si>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</si>
  <si>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</si>
  <si>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</si>
  <si>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</si>
  <si>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</si>
  <si>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</si>
  <si>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</si>
  <si>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</si>
  <si>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</si>
  <si>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</si>
  <si>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</si>
  <si>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</si>
  <si>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</si>
  <si>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</si>
  <si>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</si>
  <si>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</si>
  <si>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</si>
  <si>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</si>
  <si>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</si>
  <si>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</si>
  <si>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</si>
  <si>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</si>
  <si>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</si>
  <si>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</si>
  <si>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</si>
  <si>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</si>
  <si>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</si>
  <si>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</si>
  <si>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</si>
  <si>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</si>
  <si>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</si>
  <si>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</si>
  <si>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</si>
  <si>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</si>
  <si>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</si>
  <si>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</si>
  <si>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</si>
  <si>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</si>
  <si>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</si>
  <si>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</si>
  <si>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</si>
  <si>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</si>
  <si>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</si>
  <si>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</si>
  <si>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</si>
  <si>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</si>
  <si>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</si>
  <si>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</si>
  <si>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</si>
  <si>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</si>
  <si>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</si>
  <si>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</si>
  <si>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</si>
  <si>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</si>
  <si>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</si>
  <si>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</si>
  <si>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</si>
  <si>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</si>
  <si>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</si>
  <si>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</si>
  <si>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</si>
  <si>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</si>
  <si>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</si>
  <si>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</si>
  <si>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</si>
  <si>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</si>
  <si>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</si>
  <si>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</si>
  <si>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</si>
  <si>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</si>
  <si>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</si>
  <si>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</si>
  <si>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</si>
  <si>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</si>
  <si>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</si>
  <si>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</si>
  <si>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</si>
  <si>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</si>
  <si>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</si>
  <si>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</si>
  <si>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</si>
  <si>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</si>
  <si>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</si>
  <si>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</si>
  <si>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</si>
  <si>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</si>
  <si>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</si>
  <si>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</si>
  <si>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</si>
  <si>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</si>
  <si>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</si>
  <si>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</si>
  <si>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</si>
  <si>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</si>
  <si>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</si>
  <si>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</si>
  <si>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</si>
  <si>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</si>
  <si>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</si>
  <si>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</si>
  <si>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</si>
  <si>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</si>
  <si>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</si>
  <si>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</si>
  <si>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</si>
  <si>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</si>
  <si>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</si>
  <si>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</si>
  <si>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</si>
  <si>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</si>
  <si>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</si>
  <si>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</si>
  <si>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</si>
  <si>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</si>
  <si>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</si>
  <si>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</si>
  <si>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</si>
  <si>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</si>
  <si>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</si>
  <si>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</si>
  <si>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</si>
  <si>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</si>
  <si>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</si>
  <si>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</si>
  <si>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</si>
  <si>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</si>
  <si>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</si>
  <si>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</si>
  <si>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</si>
  <si>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</si>
  <si>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</si>
  <si>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</si>
  <si>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</si>
  <si>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</si>
  <si>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</si>
  <si>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</si>
  <si>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</si>
  <si>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</si>
  <si>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</si>
  <si>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</si>
  <si>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</si>
  <si>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</si>
  <si>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</si>
  <si>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</si>
  <si>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</si>
  <si>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</si>
  <si>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</si>
  <si>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</si>
  <si>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</si>
  <si>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</si>
  <si>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</si>
  <si>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</si>
  <si>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</si>
  <si>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</si>
  <si>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</si>
  <si>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</si>
  <si>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</si>
  <si>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</si>
  <si>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</si>
  <si>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</si>
  <si>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</si>
  <si>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</si>
  <si>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</si>
  <si>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</si>
  <si>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</si>
  <si>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</si>
  <si>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</si>
  <si>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</si>
  <si>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</si>
  <si>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</si>
  <si>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</si>
  <si>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</si>
  <si>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</si>
  <si>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</si>
  <si>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</si>
  <si>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</si>
  <si>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</si>
  <si>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</si>
  <si>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</si>
  <si>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</si>
  <si>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</si>
  <si>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</si>
  <si>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</si>
  <si>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</si>
  <si>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</si>
  <si>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</si>
  <si>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</si>
  <si>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</si>
  <si>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</si>
  <si>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</si>
  <si>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</si>
  <si>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</si>
  <si>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</si>
  <si>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</si>
  <si>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</si>
  <si>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</si>
  <si>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</si>
  <si>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</si>
  <si>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</si>
  <si>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</si>
  <si>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</si>
  <si>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</si>
  <si>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</si>
  <si>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</si>
  <si>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</si>
  <si>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</si>
  <si>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</si>
  <si>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</si>
  <si>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</si>
  <si>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</si>
  <si>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</si>
  <si>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</si>
  <si>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</si>
  <si>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</si>
  <si>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</si>
  <si>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</si>
  <si>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</si>
  <si>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</si>
  <si>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</si>
  <si>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</si>
  <si>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</si>
  <si>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</si>
  <si>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</si>
  <si>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</si>
  <si>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</si>
  <si>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</si>
  <si>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</si>
  <si>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</si>
  <si>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</si>
  <si>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</si>
  <si>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</si>
  <si>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</si>
  <si>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</si>
  <si>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</si>
  <si>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</si>
  <si>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</si>
  <si>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</si>
  <si>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</si>
  <si>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</si>
  <si>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</si>
  <si>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</si>
  <si>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</si>
  <si>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</si>
  <si>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</si>
  <si>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</si>
  <si>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</si>
  <si>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</si>
  <si>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</si>
  <si>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</si>
  <si>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</si>
  <si>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</si>
  <si>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</si>
  <si>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</si>
  <si>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</si>
  <si>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</si>
  <si>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</si>
  <si>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</si>
  <si>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</si>
  <si>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</si>
  <si>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</si>
  <si>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</si>
  <si>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</si>
  <si>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</si>
  <si>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</si>
  <si>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</si>
  <si>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</si>
  <si>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</si>
  <si>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</si>
  <si>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</si>
  <si>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</si>
  <si>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</si>
  <si>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</si>
  <si>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</si>
  <si>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</si>
  <si>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</si>
  <si>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</si>
  <si>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</si>
  <si>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</si>
  <si>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</si>
  <si>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</si>
  <si>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</si>
  <si>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</si>
  <si>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</si>
  <si>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</si>
  <si>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</si>
  <si>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</si>
  <si>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</si>
  <si>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</si>
  <si>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</si>
  <si>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</si>
  <si>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</si>
  <si>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</si>
  <si>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</si>
  <si>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</si>
  <si>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</si>
  <si>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</si>
  <si>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</si>
  <si>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</si>
  <si>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</si>
  <si>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</si>
  <si>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</si>
  <si>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</si>
  <si>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</si>
  <si>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</si>
  <si>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</si>
  <si>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</si>
  <si>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</si>
  <si>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</si>
  <si>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</si>
  <si>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</si>
  <si>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</si>
  <si>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</si>
  <si>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</si>
  <si>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</si>
  <si>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</si>
  <si>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</si>
  <si>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</si>
  <si>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</si>
  <si>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</si>
  <si>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</si>
  <si>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</si>
  <si>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</si>
  <si>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</si>
  <si>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</si>
  <si>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</si>
  <si>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</si>
  <si>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</si>
  <si>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</si>
  <si>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</si>
  <si>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</si>
  <si>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</si>
  <si>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</si>
  <si>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</si>
  <si>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</si>
  <si>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</si>
  <si>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</si>
  <si>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</si>
  <si>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</si>
  <si>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</si>
  <si>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</si>
  <si>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</si>
  <si>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</si>
  <si>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</si>
  <si>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</si>
  <si>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</si>
  <si>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</si>
  <si>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</si>
  <si>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</si>
  <si>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</si>
  <si>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</si>
  <si>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</si>
  <si>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</si>
  <si>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</si>
  <si>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</si>
  <si>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</si>
  <si>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</si>
  <si>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</si>
  <si>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</si>
  <si>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</si>
  <si>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</si>
  <si>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</si>
  <si>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</si>
  <si>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</si>
  <si>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</si>
  <si>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</si>
  <si>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</si>
  <si>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</si>
  <si>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</si>
  <si>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</si>
  <si>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</si>
  <si>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</si>
  <si>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</si>
  <si>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</si>
  <si>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</si>
  <si>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</si>
  <si>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</si>
  <si>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</si>
  <si>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</si>
  <si>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</si>
  <si>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</si>
  <si>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</si>
  <si>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</si>
  <si>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</si>
  <si>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</si>
  <si>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</si>
  <si>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</si>
  <si>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</si>
  <si>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</si>
  <si>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</si>
  <si>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</si>
  <si>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</si>
  <si>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</si>
  <si>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</si>
  <si>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</si>
  <si>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</si>
  <si>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</si>
  <si>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</si>
  <si>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</si>
  <si>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</si>
  <si>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</si>
  <si>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</si>
  <si>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</si>
  <si>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</si>
  <si>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</si>
  <si>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</si>
  <si>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</si>
  <si>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</si>
  <si>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</si>
  <si>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</si>
  <si>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</si>
  <si>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</si>
  <si>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</si>
  <si>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</si>
  <si>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</si>
  <si>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</si>
  <si>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</si>
  <si>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</si>
  <si>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</si>
  <si>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</si>
  <si>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</si>
  <si>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</si>
  <si>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</si>
  <si>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</si>
  <si>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</si>
  <si>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</si>
  <si>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</si>
  <si>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</si>
  <si>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</si>
  <si>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</si>
  <si>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</si>
  <si>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</si>
  <si>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</si>
  <si>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</si>
  <si>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</si>
  <si>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</si>
  <si>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</si>
  <si>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</si>
  <si>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</si>
  <si>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</si>
  <si>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</si>
  <si>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</si>
  <si>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</si>
  <si>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</si>
  <si>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</si>
  <si>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</si>
  <si>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</si>
  <si>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</si>
  <si>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</si>
  <si>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</si>
  <si>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</si>
  <si>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</si>
  <si>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</si>
  <si>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</si>
  <si>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</si>
  <si>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</si>
  <si>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</si>
  <si>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</si>
  <si>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</si>
  <si>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</si>
  <si>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</si>
  <si>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</si>
  <si>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</si>
  <si>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</si>
  <si>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</si>
  <si>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</si>
  <si>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</si>
  <si>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</si>
  <si>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</si>
  <si>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</si>
  <si>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</si>
  <si>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</si>
  <si>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</si>
  <si>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</si>
  <si>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</si>
  <si>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</si>
  <si>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</si>
  <si>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</si>
  <si>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</si>
  <si>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</si>
  <si>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</si>
  <si>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</si>
  <si>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</si>
  <si>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</si>
  <si>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</si>
  <si>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</si>
  <si>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</si>
  <si>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</si>
  <si>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</si>
  <si>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</si>
  <si>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</si>
  <si>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</si>
  <si>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</si>
  <si>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</si>
  <si>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</si>
  <si>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</si>
  <si>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</si>
  <si>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</si>
  <si>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</si>
  <si>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</si>
  <si>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</si>
  <si>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</si>
  <si>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</si>
  <si>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</si>
  <si>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</si>
  <si>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</si>
  <si>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</si>
  <si>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</si>
  <si>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</si>
  <si>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</si>
  <si>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</si>
  <si>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</si>
  <si>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</si>
  <si>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</si>
  <si>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</si>
  <si>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</si>
  <si>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</si>
  <si>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</si>
  <si>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</si>
  <si>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</si>
  <si>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</si>
  <si>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</si>
  <si>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</si>
  <si>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</si>
  <si>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</si>
  <si>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</si>
  <si>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</si>
  <si>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</si>
  <si>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</si>
  <si>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</si>
  <si>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</si>
  <si>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</si>
  <si>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</si>
  <si>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</si>
  <si>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</si>
  <si>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</si>
  <si>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</si>
  <si>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</si>
  <si>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</si>
  <si>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</si>
  <si>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</si>
  <si>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</si>
  <si>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</si>
  <si>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</si>
  <si>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</si>
  <si>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</si>
  <si>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</si>
  <si>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</si>
  <si>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</si>
  <si>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</si>
  <si>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</si>
  <si>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</si>
  <si>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</si>
  <si>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</si>
  <si>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</si>
  <si>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</si>
  <si>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</si>
  <si>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</si>
  <si>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</si>
  <si>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</si>
  <si>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</si>
  <si>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</si>
  <si>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</si>
  <si>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</si>
  <si>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</si>
  <si>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</si>
  <si>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</si>
  <si>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</si>
  <si>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</si>
  <si>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</si>
  <si>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</si>
  <si>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</si>
  <si>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</si>
  <si>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</si>
  <si>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</si>
  <si>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</si>
  <si>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</si>
  <si>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</si>
  <si>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</si>
  <si>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</si>
  <si>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</si>
  <si>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</si>
  <si>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</si>
  <si>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</si>
  <si>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</si>
  <si>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</si>
  <si>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</si>
  <si>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</si>
  <si>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</si>
  <si>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</si>
  <si>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</si>
  <si>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</si>
  <si>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</si>
  <si>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</si>
  <si>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</si>
  <si>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</si>
  <si>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</si>
  <si>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</si>
  <si>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</si>
  <si>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</si>
  <si>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</si>
  <si>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</si>
  <si>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</si>
  <si>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</si>
  <si>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</si>
  <si>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</si>
  <si>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</si>
  <si>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</si>
  <si>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</si>
  <si>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</si>
  <si>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</si>
  <si>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</si>
  <si>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</si>
  <si>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</si>
  <si>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</si>
  <si>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</si>
  <si>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</si>
  <si>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</si>
  <si>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</si>
  <si>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</si>
  <si>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</si>
  <si>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</si>
  <si>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</si>
  <si>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</si>
  <si>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</si>
  <si>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</si>
  <si>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</si>
  <si>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</si>
  <si>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</si>
  <si>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</si>
  <si>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</si>
  <si>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</si>
  <si>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</si>
  <si>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</si>
  <si>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</si>
  <si>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</si>
  <si>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</si>
  <si>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</si>
  <si>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</si>
  <si>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</si>
  <si>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</si>
  <si>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</si>
  <si>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</si>
  <si>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</si>
  <si>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</si>
  <si>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</si>
  <si>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</si>
  <si>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</si>
  <si>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</si>
  <si>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</si>
  <si>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</si>
  <si>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</si>
  <si>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</si>
  <si>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</si>
  <si>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</si>
  <si>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</si>
  <si>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</si>
  <si>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</si>
  <si>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</si>
  <si>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</si>
  <si>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</si>
  <si>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</si>
  <si>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</si>
  <si>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</si>
  <si>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</si>
  <si>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</si>
  <si>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</si>
  <si>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</si>
  <si>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</si>
  <si>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</si>
  <si>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</si>
  <si>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</si>
  <si>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</si>
  <si>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</si>
  <si>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</si>
  <si>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</si>
  <si>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</si>
  <si>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</si>
  <si>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</si>
  <si>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</si>
  <si>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</si>
  <si>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</si>
  <si>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</si>
  <si>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</si>
  <si>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</si>
  <si>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</si>
  <si>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</si>
  <si>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</si>
  <si>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</si>
  <si>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</si>
  <si>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</si>
  <si>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</si>
  <si>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</si>
  <si>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</si>
  <si>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</si>
  <si>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</si>
  <si>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</si>
  <si>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</si>
  <si>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</si>
  <si>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</si>
  <si>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</si>
  <si>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</si>
  <si>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</si>
  <si>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</si>
  <si>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</si>
  <si>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</si>
  <si>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</si>
  <si>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</si>
  <si>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</si>
  <si>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</si>
  <si>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</si>
  <si>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</si>
  <si>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</si>
  <si>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</si>
  <si>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</si>
  <si>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</si>
  <si>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</si>
  <si>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</si>
  <si>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</si>
  <si>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</si>
  <si>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</si>
  <si>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</si>
  <si>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</si>
  <si>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</si>
  <si>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</si>
  <si>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</si>
  <si>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</si>
  <si>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</si>
  <si>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</si>
  <si>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</si>
  <si>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</si>
  <si>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</si>
  <si>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</si>
  <si>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</si>
  <si>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</si>
  <si>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</si>
  <si>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</si>
  <si>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</si>
  <si>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</si>
  <si>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</si>
  <si>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</si>
  <si>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</si>
  <si>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</si>
  <si>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</si>
  <si>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</si>
  <si>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</si>
  <si>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</si>
  <si>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</si>
  <si>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</si>
  <si>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</si>
  <si>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</si>
  <si>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</si>
  <si>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</si>
  <si>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</si>
  <si>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</si>
  <si>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</si>
  <si>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</si>
  <si>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</si>
  <si>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</si>
  <si>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</si>
  <si>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</si>
  <si>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</si>
  <si>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</si>
  <si>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</si>
  <si>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</si>
  <si>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</si>
  <si>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</si>
  <si>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</si>
  <si>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</si>
  <si>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</si>
  <si>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</si>
  <si>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</si>
  <si>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</si>
  <si>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</si>
  <si>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</si>
  <si>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</si>
  <si>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</si>
  <si>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</si>
  <si>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</si>
  <si>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</si>
  <si>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</si>
  <si>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</si>
  <si>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</si>
  <si>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</si>
  <si>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</si>
  <si>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</si>
  <si>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</si>
  <si>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</si>
  <si>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</si>
  <si>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</si>
  <si>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</si>
  <si>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</si>
  <si>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</si>
  <si>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</si>
  <si>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</si>
  <si>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</si>
  <si>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</si>
  <si>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</si>
  <si>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</si>
  <si>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</si>
  <si>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</si>
  <si>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</si>
  <si>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</si>
  <si>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</si>
  <si>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</si>
  <si>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</si>
  <si>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</si>
  <si>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</si>
  <si>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</si>
  <si>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</si>
  <si>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</si>
  <si>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</si>
  <si>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</si>
  <si>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</si>
  <si>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</si>
  <si>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</si>
  <si>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</si>
  <si>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</si>
  <si>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</si>
  <si>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</si>
  <si>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</si>
  <si>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</si>
  <si>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</si>
  <si>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</si>
  <si>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</si>
  <si>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</si>
  <si>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</si>
  <si>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</si>
  <si>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</si>
  <si>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</si>
  <si>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</si>
  <si>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</si>
  <si>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</si>
  <si>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</si>
  <si>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</si>
  <si>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</si>
  <si>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</si>
  <si>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</si>
  <si>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</si>
  <si>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</si>
  <si>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</si>
  <si>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</si>
  <si>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</si>
  <si>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</si>
  <si>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</si>
  <si>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</si>
  <si>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</si>
  <si>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</si>
  <si>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</si>
  <si>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</si>
  <si>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</si>
  <si>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</si>
  <si>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</si>
  <si>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</si>
  <si>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</si>
  <si>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</si>
  <si>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</si>
  <si>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</si>
  <si>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</si>
  <si>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</si>
  <si>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</si>
  <si>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</si>
  <si>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</si>
  <si>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</si>
  <si>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</si>
  <si>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</si>
  <si>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</si>
  <si>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</si>
  <si>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</si>
  <si>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</si>
  <si>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</si>
  <si>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</si>
  <si>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</si>
  <si>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</si>
  <si>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</si>
  <si>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</si>
  <si>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</si>
  <si>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</si>
  <si>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</si>
  <si>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</si>
  <si>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</si>
  <si>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</si>
  <si>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</si>
  <si>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</si>
  <si>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</si>
  <si>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</si>
  <si>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</si>
  <si>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</si>
  <si>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</si>
  <si>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</si>
  <si>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</si>
  <si>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</si>
  <si>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</si>
  <si>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</si>
  <si>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</si>
  <si>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</si>
  <si>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</si>
  <si>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</si>
  <si>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</si>
  <si>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</si>
  <si>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</si>
  <si>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</si>
  <si>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</si>
  <si>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</si>
  <si>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</si>
  <si>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</si>
  <si>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</si>
  <si>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</si>
  <si>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</si>
  <si>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</si>
  <si>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</si>
  <si>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</si>
  <si>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</si>
  <si>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</si>
  <si>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</si>
  <si>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</si>
  <si>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</si>
  <si>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</si>
  <si>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</si>
  <si>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</si>
  <si>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</si>
  <si>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</si>
  <si>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</si>
  <si>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</si>
  <si>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</si>
  <si>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</si>
  <si>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</si>
  <si>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</si>
  <si>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</si>
  <si>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</si>
  <si>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</si>
  <si>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</si>
  <si>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</si>
  <si>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</si>
  <si>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</si>
  <si>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</si>
  <si>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</si>
  <si>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</si>
  <si>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</si>
  <si>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</si>
  <si>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</si>
  <si>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</si>
  <si>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</si>
  <si>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</si>
  <si>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</si>
  <si>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</si>
  <si>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</si>
  <si>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</si>
  <si>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</si>
  <si>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</si>
  <si>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</si>
  <si>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</si>
  <si>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</si>
  <si>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</si>
  <si>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</si>
  <si>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</si>
  <si>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</si>
  <si>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</si>
  <si>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</si>
  <si>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</si>
  <si>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</si>
  <si>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</si>
  <si>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</si>
  <si>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</si>
  <si>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</si>
  <si>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</si>
  <si>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</si>
  <si>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</si>
  <si>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</si>
  <si>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</si>
  <si>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</si>
  <si>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</si>
  <si>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</si>
  <si>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</si>
  <si>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</si>
  <si>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</si>
  <si>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</si>
  <si>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</si>
  <si>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</si>
  <si>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</si>
  <si>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</si>
  <si>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</si>
  <si>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</si>
  <si>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</si>
  <si>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</si>
  <si>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</si>
  <si>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</si>
  <si>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</si>
  <si>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</si>
  <si>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</si>
  <si>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</si>
  <si>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</si>
  <si>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</si>
  <si>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</si>
  <si>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</si>
  <si>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</si>
  <si>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</si>
  <si>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</si>
  <si>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</si>
  <si>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</si>
  <si>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</si>
  <si>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</si>
  <si>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</si>
  <si>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</si>
  <si>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</si>
  <si>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</si>
  <si>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</si>
  <si>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</si>
  <si>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</si>
  <si>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</si>
  <si>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</si>
  <si>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</si>
  <si>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</si>
  <si>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</si>
  <si>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</si>
  <si>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</si>
  <si>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</si>
  <si>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</si>
  <si>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</si>
  <si>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</si>
  <si>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</si>
  <si>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</si>
  <si>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</si>
  <si>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</si>
  <si>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</si>
  <si>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</si>
  <si>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</si>
  <si>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</si>
  <si>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</si>
  <si>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</si>
  <si>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</si>
  <si>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</si>
  <si>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</si>
  <si>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</si>
  <si>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</si>
  <si>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</si>
  <si>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</si>
  <si>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</si>
  <si>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</si>
  <si>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</si>
  <si>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</si>
  <si>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</si>
  <si>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</si>
  <si>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</si>
  <si>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</si>
  <si>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</si>
  <si>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</si>
  <si>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</si>
  <si>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</si>
  <si>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</si>
  <si>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</si>
  <si>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</si>
  <si>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</si>
  <si>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</si>
  <si>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</si>
  <si>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</si>
  <si>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</si>
  <si>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</si>
  <si>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</si>
  <si>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</si>
  <si>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</si>
  <si>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</si>
  <si>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</si>
  <si>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</si>
  <si>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</si>
  <si>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</si>
  <si>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</si>
  <si>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</si>
  <si>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</si>
  <si>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</si>
  <si>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</si>
  <si>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</si>
  <si>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</si>
  <si>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</si>
  <si>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</si>
  <si>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</si>
  <si>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</si>
  <si>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</si>
  <si>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</si>
  <si>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</si>
  <si>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</si>
  <si>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</si>
  <si>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</si>
  <si>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</si>
  <si>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</si>
  <si>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</si>
  <si>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</si>
  <si>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</si>
  <si>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</si>
  <si>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</si>
  <si>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</si>
  <si>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</si>
  <si>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</si>
  <si>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</si>
  <si>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</si>
  <si>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</si>
  <si>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</si>
  <si>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</si>
  <si>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</si>
  <si>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</si>
  <si>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</si>
  <si>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</si>
  <si>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</si>
  <si>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</si>
  <si>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</si>
  <si>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</si>
  <si>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</si>
  <si>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</si>
  <si>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</si>
  <si>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</si>
  <si>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</si>
  <si>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</si>
  <si>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</si>
  <si>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</si>
  <si>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</si>
  <si>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</si>
  <si>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</si>
  <si>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</si>
  <si>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</si>
  <si>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</si>
  <si>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</si>
  <si>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</si>
  <si>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</si>
  <si>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</si>
  <si>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</si>
  <si>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</si>
  <si>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</si>
  <si>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</si>
  <si>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</si>
  <si>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</si>
  <si>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</si>
  <si>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</si>
  <si>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</si>
  <si>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</si>
  <si>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</si>
  <si>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</si>
  <si>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</si>
  <si>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</si>
  <si>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</si>
  <si>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</si>
  <si>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</si>
  <si>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</si>
  <si>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</si>
  <si>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</si>
  <si>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</si>
  <si>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</si>
  <si>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</si>
  <si>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</si>
  <si>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</si>
  <si>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</si>
  <si>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</si>
  <si>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</si>
  <si>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</si>
  <si>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</si>
  <si>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</si>
  <si>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</si>
  <si>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</si>
  <si>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</si>
  <si>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</si>
  <si>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</si>
  <si>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</si>
  <si>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</si>
  <si>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</si>
  <si>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</si>
  <si>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</si>
  <si>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</si>
  <si>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</si>
  <si>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</si>
  <si>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</si>
  <si>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</si>
  <si>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</si>
  <si>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</si>
  <si>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</si>
  <si>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</si>
  <si>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</si>
  <si>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</si>
  <si>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</si>
  <si>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</si>
  <si>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</si>
  <si>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</si>
  <si>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</si>
  <si>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</si>
  <si>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</si>
  <si>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</si>
  <si>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</si>
  <si>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</si>
  <si>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</si>
  <si>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</si>
  <si>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</si>
  <si>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</si>
  <si>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</si>
  <si>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</si>
  <si>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</si>
  <si>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</si>
  <si>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</si>
  <si>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</si>
  <si>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</si>
  <si>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</si>
  <si>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</si>
  <si>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</si>
  <si>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</si>
  <si>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</si>
  <si>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</si>
  <si>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</si>
  <si>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</si>
  <si>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</si>
  <si>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</si>
  <si>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</si>
  <si>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</si>
  <si>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</si>
  <si>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</si>
  <si>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</si>
  <si>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</si>
  <si>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</si>
  <si>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</si>
  <si>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</si>
  <si>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</si>
  <si>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</si>
  <si>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</si>
  <si>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</si>
  <si>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</si>
  <si>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</si>
  <si>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</si>
  <si>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</si>
  <si>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</si>
  <si>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</si>
  <si>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</si>
  <si>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</si>
  <si>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</si>
  <si>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</si>
  <si>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</si>
  <si>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</si>
  <si>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</si>
  <si>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</si>
  <si>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</si>
  <si>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</si>
  <si>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</si>
  <si>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</si>
  <si>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</si>
  <si>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</si>
  <si>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</si>
  <si>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</si>
  <si>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</si>
  <si>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</si>
  <si>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</si>
  <si>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</si>
  <si>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</si>
  <si>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</si>
  <si>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</si>
  <si>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</si>
  <si>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</si>
  <si>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</si>
  <si>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</si>
  <si>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</si>
  <si>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</si>
  <si>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</si>
  <si>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</si>
  <si>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</si>
  <si>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</si>
  <si>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</si>
  <si>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</si>
  <si>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</si>
  <si>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</si>
  <si>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</si>
  <si>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</si>
  <si>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</si>
  <si>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</si>
  <si>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</si>
  <si>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</si>
  <si>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</si>
  <si>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</si>
  <si>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</si>
  <si>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</si>
  <si>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</si>
  <si>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</si>
  <si>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</si>
  <si>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</si>
  <si>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</si>
  <si>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</si>
  <si>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</si>
  <si>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</si>
  <si>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</si>
  <si>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</si>
  <si>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</si>
  <si>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</si>
  <si>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</si>
  <si>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</si>
  <si>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</si>
  <si>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</si>
  <si>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</si>
  <si>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</si>
  <si>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</si>
  <si>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</si>
  <si>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</si>
  <si>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</si>
  <si>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</si>
  <si>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</si>
  <si>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</si>
  <si>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</si>
  <si>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</si>
  <si>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</si>
  <si>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</si>
  <si>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</si>
  <si>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</si>
  <si>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</si>
  <si>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</si>
  <si>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</si>
  <si>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</si>
  <si>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</si>
  <si>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</si>
  <si>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</si>
  <si>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</si>
  <si>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</si>
  <si>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</si>
  <si>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</si>
  <si>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</si>
  <si>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</si>
  <si>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</si>
  <si>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</si>
  <si>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</si>
  <si>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</si>
  <si>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</si>
  <si>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</si>
  <si>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</si>
  <si>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</si>
  <si>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</si>
  <si>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</si>
  <si>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</si>
  <si>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</si>
  <si>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</si>
  <si>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</si>
  <si>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</si>
  <si>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</si>
  <si>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</si>
  <si>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</si>
  <si>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</si>
  <si>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</si>
  <si>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</si>
  <si>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</si>
  <si>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</si>
  <si>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</si>
  <si>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</si>
  <si>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</si>
  <si>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</si>
  <si>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</si>
  <si>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</si>
  <si>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</si>
  <si>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</si>
  <si>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</si>
  <si>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</si>
  <si>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</si>
  <si>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</si>
  <si>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</si>
  <si>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</si>
  <si>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</si>
  <si>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</si>
  <si>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</si>
  <si>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</si>
  <si>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</si>
  <si>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</si>
  <si>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</si>
  <si>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</si>
  <si>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</si>
  <si>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</si>
  <si>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</si>
  <si>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</si>
  <si>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</si>
  <si>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</si>
  <si>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</si>
  <si>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</si>
  <si>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</si>
  <si>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</si>
  <si>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</si>
  <si>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</si>
  <si>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</si>
  <si>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</si>
  <si>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</si>
  <si>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</si>
  <si>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</si>
  <si>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</si>
  <si>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</si>
  <si>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</si>
  <si>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</si>
  <si>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</si>
  <si>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</si>
  <si>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</si>
  <si>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</si>
  <si>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</si>
  <si>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</si>
  <si>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</si>
  <si>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</si>
  <si>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</si>
  <si>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</si>
  <si>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</si>
  <si>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</si>
  <si>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</si>
  <si>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</si>
  <si>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</si>
  <si>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</si>
  <si>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</si>
  <si>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</si>
  <si>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</si>
  <si>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</si>
  <si>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</si>
  <si>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</si>
  <si>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</si>
  <si>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</si>
  <si>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</si>
  <si>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</si>
  <si>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</si>
  <si>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</si>
  <si>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</si>
  <si>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</si>
  <si>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</si>
  <si>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</si>
  <si>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</si>
  <si>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</si>
  <si>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</si>
  <si>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</si>
  <si>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</si>
  <si>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</si>
  <si>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</si>
  <si>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</si>
  <si>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</si>
  <si>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</si>
  <si>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</si>
  <si>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</si>
  <si>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</si>
  <si>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</si>
  <si>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</si>
  <si>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</si>
  <si>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</si>
  <si>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</si>
  <si>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</si>
  <si>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</si>
  <si>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</si>
  <si>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</si>
  <si>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</si>
  <si>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</si>
  <si>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</si>
  <si>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</si>
  <si>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</si>
  <si>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</si>
  <si>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</si>
  <si>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</si>
  <si>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</si>
  <si>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</si>
  <si>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</si>
  <si>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</si>
  <si>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</si>
  <si>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</si>
  <si>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</si>
  <si>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</si>
  <si>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</si>
  <si>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</si>
  <si>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</si>
  <si>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</si>
  <si>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</si>
  <si>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</si>
  <si>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</si>
  <si>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</si>
  <si>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</si>
  <si>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</si>
  <si>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</si>
  <si>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</si>
  <si>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</si>
  <si>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</si>
  <si>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</si>
  <si>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</si>
  <si>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</si>
  <si>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</si>
  <si>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</si>
  <si>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</si>
  <si>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</si>
  <si>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</si>
  <si>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</si>
  <si>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</si>
  <si>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</si>
  <si>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</si>
  <si>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</si>
  <si>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</si>
  <si>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</si>
  <si>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</si>
  <si>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</si>
  <si>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</si>
  <si>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</si>
  <si>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</si>
  <si>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</si>
  <si>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</si>
  <si>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</si>
  <si>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</si>
  <si>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</si>
  <si>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</si>
  <si>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</si>
  <si>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</si>
  <si>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</si>
  <si>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</si>
  <si>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</si>
  <si>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</si>
  <si>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</si>
  <si>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</si>
  <si>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</si>
  <si>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</si>
  <si>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</si>
  <si>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</si>
  <si>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</si>
  <si>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</si>
  <si>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</si>
  <si>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</si>
  <si>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</si>
  <si>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</si>
  <si>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</si>
  <si>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</si>
  <si>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</si>
  <si>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</si>
  <si>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</si>
  <si>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</si>
  <si>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</si>
  <si>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</si>
  <si>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</si>
  <si>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</si>
  <si>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</si>
  <si>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</si>
  <si>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</si>
  <si>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</si>
  <si>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</si>
  <si>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</si>
  <si>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</si>
  <si>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</si>
  <si>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</si>
  <si>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</si>
  <si>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</si>
  <si>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</si>
  <si>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</si>
  <si>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</si>
  <si>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</si>
  <si>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</si>
  <si>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</si>
  <si>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</si>
  <si>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</si>
  <si>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</si>
  <si>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</si>
  <si>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</si>
  <si>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</si>
  <si>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</si>
  <si>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</si>
  <si>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</si>
  <si>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</si>
  <si>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</si>
  <si>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</si>
  <si>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</si>
  <si>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</si>
  <si>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</si>
  <si>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</si>
  <si>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</si>
  <si>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</si>
  <si>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</si>
  <si>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</si>
  <si>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</si>
  <si>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</si>
  <si>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</si>
  <si>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</si>
  <si>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</si>
  <si>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</si>
  <si>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</si>
  <si>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</si>
  <si>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</si>
  <si>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</si>
  <si>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</si>
  <si>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</si>
  <si>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</si>
  <si>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</si>
  <si>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</si>
  <si>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</si>
  <si>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</si>
  <si>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</si>
  <si>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</si>
  <si>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</si>
  <si>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</si>
  <si>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</si>
  <si>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</si>
  <si>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</si>
  <si>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</si>
  <si>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</si>
  <si>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</si>
  <si>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</si>
  <si>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</si>
  <si>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</si>
  <si>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</si>
  <si>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</si>
  <si>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</si>
  <si>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</si>
  <si>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</si>
  <si>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</si>
  <si>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</si>
  <si>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</si>
  <si>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</si>
  <si>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</si>
  <si>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</si>
  <si>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</si>
  <si>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</si>
  <si>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</si>
  <si>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</si>
  <si>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</si>
  <si>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</si>
  <si>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</si>
  <si>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</si>
  <si>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</si>
  <si>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</si>
  <si>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</si>
  <si>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</si>
  <si>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</si>
  <si>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</si>
  <si>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</si>
  <si>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</si>
  <si>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</si>
  <si>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</si>
  <si>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</si>
  <si>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</si>
  <si>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</si>
  <si>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</si>
  <si>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</si>
  <si>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</si>
  <si>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</si>
  <si>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</si>
  <si>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</si>
  <si>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</si>
  <si>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</si>
  <si>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</si>
  <si>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</si>
  <si>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</si>
  <si>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</si>
  <si>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</si>
  <si>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</si>
  <si>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</si>
  <si>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</si>
  <si>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</si>
  <si>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</si>
  <si>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</si>
  <si>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</si>
  <si>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</si>
  <si>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</si>
  <si>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</si>
  <si>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</si>
  <si>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</si>
  <si>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20/04/2022</t>
  </si>
  <si>
    <t>Cut-off Date: 31/03/2022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</si>
</sst>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1478</v>
      </c>
      <c r="B1" s="323"/>
    </row>
    <row r="2" ht="31.5">
      <c r="A2" s="149" t="s">
        <v>2155</v>
      </c>
      <c r="B2" s="149"/>
      <c r="C2" s="24"/>
      <c r="D2" s="24"/>
      <c r="E2" s="24"/>
      <c r="F2" s="306" t="s">
        <v>2260</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2156</v>
      </c>
      <c r="C6" s="326"/>
      <c r="D6" s="237"/>
      <c r="E6" s="184"/>
      <c r="F6" s="184"/>
      <c r="G6" s="184"/>
    </row>
    <row r="7">
      <c r="A7" s="287"/>
      <c r="B7" s="327" t="s">
        <v>1584</v>
      </c>
      <c r="C7" s="327"/>
      <c r="D7" s="284"/>
      <c r="E7" s="179"/>
      <c r="F7" s="179"/>
      <c r="G7" s="179"/>
    </row>
    <row r="8">
      <c r="A8" s="179"/>
      <c r="B8" s="328" t="s">
        <v>1585</v>
      </c>
      <c r="C8" s="329"/>
      <c r="D8" s="284"/>
      <c r="E8" s="179"/>
      <c r="F8" s="179"/>
      <c r="G8" s="179"/>
    </row>
    <row r="9">
      <c r="A9" s="179"/>
      <c r="B9" s="330" t="s">
        <v>1586</v>
      </c>
      <c r="C9" s="331"/>
      <c r="D9" s="284"/>
      <c r="E9" s="179"/>
      <c r="F9" s="179"/>
      <c r="G9" s="179"/>
    </row>
    <row r="10" ht="15.75" thickBot="1">
      <c r="A10" s="179"/>
      <c r="B10" s="332" t="s">
        <v>1587</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1584</v>
      </c>
      <c r="C14" s="324"/>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75">
      <c r="A25" s="37"/>
      <c r="B25" s="324" t="s">
        <v>1585</v>
      </c>
      <c r="C25" s="324"/>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75">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75">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1478</v>
      </c>
      <c r="B1" s="339"/>
    </row>
    <row r="2" ht="31.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2033</v>
      </c>
      <c r="F5" s="341"/>
      <c r="G5" s="244" t="s">
        <v>2032</v>
      </c>
      <c r="H5" s="235"/>
    </row>
    <row r="6">
      <c r="A6" s="230"/>
      <c r="B6" s="230"/>
      <c r="C6" s="230"/>
      <c r="D6" s="230"/>
      <c r="F6" s="245"/>
      <c r="G6" s="245"/>
    </row>
    <row r="7" ht="18.75" customHeight="1">
      <c r="A7" s="246"/>
      <c r="B7" s="325" t="s">
        <v>2061</v>
      </c>
      <c r="C7" s="326"/>
      <c r="D7" s="247"/>
      <c r="E7" s="325" t="s">
        <v>2049</v>
      </c>
      <c r="F7" s="342"/>
      <c r="G7" s="342"/>
      <c r="H7" s="326"/>
    </row>
    <row r="8" ht="18.75" customHeight="1">
      <c r="A8" s="230"/>
      <c r="B8" s="343" t="s">
        <v>2026</v>
      </c>
      <c r="C8" s="344"/>
      <c r="D8" s="247"/>
      <c r="E8" s="345"/>
      <c r="F8" s="346"/>
      <c r="G8" s="346"/>
      <c r="H8" s="347"/>
    </row>
    <row r="9" ht="18.75" customHeight="1">
      <c r="A9" s="230"/>
      <c r="B9" s="343" t="s">
        <v>2030</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2062</v>
      </c>
      <c r="F13" s="335"/>
      <c r="G13" s="336" t="s">
        <v>2063</v>
      </c>
      <c r="H13" s="337"/>
      <c r="I13" s="235"/>
    </row>
    <row r="14">
      <c r="A14" s="230"/>
      <c r="B14" s="250"/>
      <c r="C14" s="230"/>
      <c r="D14" s="230"/>
      <c r="E14" s="251"/>
      <c r="F14" s="251"/>
      <c r="G14" s="230"/>
      <c r="H14" s="236"/>
    </row>
    <row r="15" ht="18.75" customHeight="1">
      <c r="A15" s="252"/>
      <c r="B15" s="338" t="s">
        <v>2064</v>
      </c>
      <c r="C15" s="338"/>
      <c r="D15" s="338"/>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38" t="s">
        <v>2030</v>
      </c>
      <c r="C20" s="338"/>
      <c r="D20" s="338"/>
      <c r="E20" s="252"/>
      <c r="F20" s="252"/>
      <c r="G20" s="252"/>
      <c r="H20" s="252"/>
    </row>
    <row r="21">
      <c r="A21" s="253"/>
      <c r="B21" s="253" t="s">
        <v>2067</v>
      </c>
      <c r="C21" s="253" t="s">
        <v>2036</v>
      </c>
      <c r="D21" s="253" t="s">
        <v>2037</v>
      </c>
      <c r="E21" s="253" t="s">
        <v>2038</v>
      </c>
      <c r="F21" s="253" t="s">
        <v>2068</v>
      </c>
      <c r="G21" s="253" t="s">
        <v>2039</v>
      </c>
      <c r="H21" s="253" t="s">
        <v>2040</v>
      </c>
    </row>
    <row r="22"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2259</v>
      </c>
      <c r="F6" s="319"/>
      <c r="G6" s="319"/>
      <c r="H6" s="7"/>
      <c r="I6" s="7"/>
      <c r="J6" s="8"/>
    </row>
    <row r="7" ht="26.25">
      <c r="B7" s="6"/>
      <c r="C7" s="7"/>
      <c r="D7" s="7"/>
      <c r="E7" s="7"/>
      <c r="F7" s="11" t="s">
        <v>2587</v>
      </c>
      <c r="G7" s="7"/>
      <c r="H7" s="7"/>
      <c r="I7" s="7"/>
      <c r="J7" s="8"/>
    </row>
    <row r="8" ht="26.25">
      <c r="B8" s="6"/>
      <c r="C8" s="7"/>
      <c r="D8" s="7"/>
      <c r="E8" s="7"/>
      <c r="F8" s="11" t="s">
        <v>2588</v>
      </c>
      <c r="G8" s="7"/>
      <c r="H8" s="7"/>
      <c r="I8" s="7"/>
      <c r="J8" s="8"/>
    </row>
    <row r="9" ht="21">
      <c r="B9" s="6"/>
      <c r="C9" s="7"/>
      <c r="D9" s="7"/>
      <c r="E9" s="7"/>
      <c r="F9" s="12" t="s">
        <v>2715</v>
      </c>
      <c r="G9" s="7"/>
      <c r="H9" s="7"/>
      <c r="I9" s="7"/>
      <c r="J9" s="8"/>
    </row>
    <row r="10" ht="21">
      <c r="B10" s="6"/>
      <c r="C10" s="7"/>
      <c r="D10" s="7"/>
      <c r="E10" s="7"/>
      <c r="F10" s="12" t="s">
        <v>2716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1479</v>
      </c>
      <c r="E38" s="321"/>
      <c r="F38" s="321"/>
      <c r="G38" s="321"/>
      <c r="H38" s="321"/>
      <c r="I38" s="7"/>
      <c r="J38" s="8"/>
    </row>
    <row r="39">
      <c r="B39" s="6"/>
      <c r="C39" s="7"/>
      <c r="D39" s="104"/>
      <c r="E39" s="104"/>
      <c r="F39" s="104"/>
      <c r="G39" s="104"/>
      <c r="H39" s="104"/>
      <c r="I39" s="7"/>
      <c r="J39" s="8"/>
    </row>
    <row r="40" s="220" customFormat="1">
      <c r="A40" s="2"/>
      <c r="B40" s="6"/>
      <c r="C40" s="7"/>
      <c r="D40" s="317" t="s">
        <v>2157</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2244</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1480</v>
      </c>
      <c r="B1" s="149"/>
      <c r="C1" s="24"/>
      <c r="D1" s="24"/>
      <c r="E1" s="24"/>
      <c r="F1" s="306" t="s">
        <v>2260</v>
      </c>
      <c r="H1" s="24"/>
      <c r="I1" s="149"/>
      <c r="J1" s="24"/>
      <c r="K1" s="24"/>
      <c r="L1" s="24"/>
      <c r="M1" s="24"/>
    </row>
    <row r="2" ht="15.75" thickBot="1">
      <c r="A2" s="24"/>
      <c r="B2" s="25"/>
      <c r="C2" s="25"/>
      <c r="D2" s="24"/>
      <c r="E2" s="24"/>
      <c r="F2" s="24"/>
      <c r="H2" s="24"/>
      <c r="L2" s="24"/>
      <c r="M2" s="24"/>
    </row>
    <row r="3" ht="19.5" thickBot="1">
      <c r="A3" s="27"/>
      <c r="B3" s="28" t="s">
        <v>23</v>
      </c>
      <c r="C3" s="29" t="s">
        <v>2586</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44651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31515.29370822</v>
      </c>
      <c r="F38" s="43"/>
      <c r="H38" s="24"/>
      <c r="L38" s="24"/>
      <c r="M38" s="24"/>
    </row>
    <row r="39">
      <c r="A39" s="26" t="s">
        <v>66</v>
      </c>
      <c r="B39" s="43" t="s">
        <v>67</v>
      </c>
      <c r="C39" s="263">
        <v>24000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0.31313723784249992</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31515.29370822</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31515.29370822</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16.81481895</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6.411781</v>
      </c>
      <c r="D70" s="152" t="s">
        <v>1187</v>
      </c>
      <c r="E70" s="22"/>
      <c r="F70" s="159">
        <f>IF($C$77=0,"",IF(C70="[for completion]","",C70/$C$77))</f>
        <v>0.00020344982535213375</v>
      </c>
      <c r="G70" s="159" t="str">
        <f>IF($D$66="ND2","ND2",IF(OR(D70="ND2",D70=""),"",D70/$D$77))</f>
        <v>ND2</v>
      </c>
      <c r="H70" s="24"/>
      <c r="L70" s="24"/>
      <c r="M70" s="24"/>
      <c r="N70" s="56"/>
    </row>
    <row r="71">
      <c r="A71" s="26" t="s">
        <v>114</v>
      </c>
      <c r="B71" s="142" t="s">
        <v>1501</v>
      </c>
      <c r="C71" s="152">
        <v>17.697823</v>
      </c>
      <c r="D71" s="152" t="s">
        <v>1187</v>
      </c>
      <c r="E71" s="22"/>
      <c r="F71" s="159">
        <f>IF($C$77=0,"",IF(C71="[for completion]","",C71/$C$77))</f>
        <v>0.00056156300386163774</v>
      </c>
      <c r="G71" s="159" t="str">
        <f>IF($D$66="ND2","ND2",IF(OR(D71="ND2",D71=""),"",D71/$D$77))</f>
        <v>ND2</v>
      </c>
      <c r="H71" s="24"/>
      <c r="L71" s="24"/>
      <c r="M71" s="24"/>
      <c r="N71" s="56"/>
    </row>
    <row r="72">
      <c r="A72" s="26" t="s">
        <v>115</v>
      </c>
      <c r="B72" s="141" t="s">
        <v>1502</v>
      </c>
      <c r="C72" s="152">
        <v>24.641989</v>
      </c>
      <c r="D72" s="152" t="s">
        <v>1187</v>
      </c>
      <c r="E72" s="22"/>
      <c r="F72" s="159">
        <f>IF($C$77=0,"",IF(C72="[for completion]","",C72/$C$77))</f>
        <v>0.00078190573857391584</v>
      </c>
      <c r="G72" s="159" t="str">
        <f>IF($D$66="ND2","ND2",IF(OR(D72="ND2",D72=""),"",D72/$D$77))</f>
        <v>ND2</v>
      </c>
      <c r="H72" s="24"/>
      <c r="L72" s="24"/>
      <c r="M72" s="24"/>
      <c r="N72" s="56"/>
    </row>
    <row r="73">
      <c r="A73" s="26" t="s">
        <v>116</v>
      </c>
      <c r="B73" s="141" t="s">
        <v>1503</v>
      </c>
      <c r="C73" s="152">
        <v>31.860018</v>
      </c>
      <c r="D73" s="152" t="s">
        <v>1187</v>
      </c>
      <c r="E73" s="22"/>
      <c r="F73" s="159">
        <f>IF($C$77=0,"",IF(C73="[for completion]","",C73/$C$77))</f>
        <v>0.0010109383177335342</v>
      </c>
      <c r="G73" s="159" t="str">
        <f>IF($D$66="ND2","ND2",IF(OR(D73="ND2",D73=""),"",D73/$D$77))</f>
        <v>ND2</v>
      </c>
      <c r="H73" s="24"/>
      <c r="L73" s="24"/>
      <c r="M73" s="24"/>
      <c r="N73" s="56"/>
    </row>
    <row r="74">
      <c r="A74" s="26" t="s">
        <v>117</v>
      </c>
      <c r="B74" s="141" t="s">
        <v>1504</v>
      </c>
      <c r="C74" s="152">
        <v>50.513833</v>
      </c>
      <c r="D74" s="152" t="s">
        <v>1187</v>
      </c>
      <c r="E74" s="22"/>
      <c r="F74" s="159">
        <f>IF($C$77=0,"",IF(C74="[for completion]","",C74/$C$77))</f>
        <v>0.0016028355462728453</v>
      </c>
      <c r="G74" s="159" t="str">
        <f>IF($D$66="ND2","ND2",IF(OR(D74="ND2",D74=""),"",D74/$D$77))</f>
        <v>ND2</v>
      </c>
      <c r="H74" s="24"/>
      <c r="L74" s="24"/>
      <c r="M74" s="24"/>
      <c r="N74" s="56"/>
    </row>
    <row r="75">
      <c r="A75" s="26" t="s">
        <v>118</v>
      </c>
      <c r="B75" s="141" t="s">
        <v>1505</v>
      </c>
      <c r="C75" s="152">
        <v>868.409241</v>
      </c>
      <c r="D75" s="152" t="s">
        <v>1187</v>
      </c>
      <c r="E75" s="22"/>
      <c r="F75" s="159">
        <f>IF($C$77=0,"",IF(C75="[for completion]","",C75/$C$77))</f>
        <v>0.027555168901687223</v>
      </c>
      <c r="G75" s="159" t="str">
        <f>IF($D$66="ND2","ND2",IF(OR(D75="ND2",D75=""),"",D75/$D$77))</f>
        <v>ND2</v>
      </c>
      <c r="H75" s="24"/>
      <c r="L75" s="24"/>
      <c r="M75" s="24"/>
      <c r="N75" s="56"/>
    </row>
    <row r="76">
      <c r="A76" s="26" t="s">
        <v>119</v>
      </c>
      <c r="B76" s="141" t="s">
        <v>1506</v>
      </c>
      <c r="C76" s="152">
        <v>30515.759019</v>
      </c>
      <c r="D76" s="152" t="s">
        <v>1187</v>
      </c>
      <c r="E76" s="22"/>
      <c r="F76" s="159">
        <f>IF($C$77=0,"",IF(C76="[for completion]","",C76/$C$77))</f>
        <v>0.96828413866651875</v>
      </c>
      <c r="G76" s="159" t="str">
        <f>IF($D$66="ND2","ND2",IF(OR(D76="ND2",D76=""),"",D76/$D$77))</f>
        <v>ND2</v>
      </c>
      <c r="H76" s="24"/>
      <c r="L76" s="24"/>
      <c r="M76" s="24"/>
      <c r="N76" s="56"/>
    </row>
    <row r="77">
      <c r="A77" s="26" t="s">
        <v>120</v>
      </c>
      <c r="B77" s="60" t="s">
        <v>99</v>
      </c>
      <c r="C77" s="154">
        <f>SUM(C70:C76)</f>
        <v>31515.293704</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1.204786</v>
      </c>
      <c r="D79" s="154" t="s">
        <v>1187</v>
      </c>
      <c r="E79" s="43"/>
      <c r="F79" s="159">
        <f>IF($C$77=0,"",IF(C79="","",C79/$C$77))</f>
        <v>3.8228614060070953E-05</v>
      </c>
      <c r="G79" s="159" t="str">
        <f>IF($D$66="ND2","ND2",IF(OR(D79="ND2",D79=""),"",D79/$D$77))</f>
        <v>ND2</v>
      </c>
      <c r="H79" s="24"/>
      <c r="L79" s="24"/>
      <c r="M79" s="24"/>
      <c r="N79" s="56"/>
    </row>
    <row r="80" outlineLevel="1">
      <c r="A80" s="26" t="s">
        <v>125</v>
      </c>
      <c r="B80" s="61" t="s">
        <v>126</v>
      </c>
      <c r="C80" s="154">
        <v>5.206995</v>
      </c>
      <c r="D80" s="154" t="s">
        <v>1187</v>
      </c>
      <c r="E80" s="43"/>
      <c r="F80" s="159">
        <f>IF($C$77=0,"",IF(C80="","",C80/$C$77))</f>
        <v>0.00016522121129206279</v>
      </c>
      <c r="G80" s="159" t="str">
        <f>IF($D$66="ND2","ND2",IF(OR(D80="ND2",D80=""),"",D80/$D$77))</f>
        <v>ND2</v>
      </c>
      <c r="H80" s="24"/>
      <c r="L80" s="24"/>
      <c r="M80" s="24"/>
      <c r="N80" s="56"/>
    </row>
    <row r="81" outlineLevel="1">
      <c r="A81" s="26" t="s">
        <v>127</v>
      </c>
      <c r="B81" s="61" t="s">
        <v>128</v>
      </c>
      <c r="C81" s="154">
        <v>7.898106</v>
      </c>
      <c r="D81" s="154" t="s">
        <v>1187</v>
      </c>
      <c r="E81" s="43"/>
      <c r="F81" s="159">
        <f>IF($C$77=0,"",IF(C81="","",C81/$C$77))</f>
        <v>0.00025061184814525631</v>
      </c>
      <c r="G81" s="159" t="str">
        <f>IF($D$66="ND2","ND2",IF(OR(D81="ND2",D81=""),"",D81/$D$77))</f>
        <v>ND2</v>
      </c>
      <c r="H81" s="24"/>
      <c r="L81" s="24"/>
      <c r="M81" s="24"/>
      <c r="N81" s="56"/>
    </row>
    <row r="82" outlineLevel="1">
      <c r="A82" s="26" t="s">
        <v>129</v>
      </c>
      <c r="B82" s="61" t="s">
        <v>130</v>
      </c>
      <c r="C82" s="154">
        <v>9.799716</v>
      </c>
      <c r="D82" s="154" t="s">
        <v>1187</v>
      </c>
      <c r="E82" s="43"/>
      <c r="F82" s="159">
        <f>IF($C$77=0,"",IF(C82="","",C82/$C$77))</f>
        <v>0.00031095112398575538</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8.0173</v>
      </c>
      <c r="D89" s="156">
        <v>9.0173</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c r="D95" s="152" t="s">
        <v>1187</v>
      </c>
      <c r="E95" s="22"/>
      <c r="F95" s="159" t="str">
        <f>IF($C$100=0,"",IF(C95="[for completion]","",IF(C95="","",C95/$C$100)))</f>
        <v/>
      </c>
      <c r="G95" s="159" t="str">
        <f>IF($D$100=0,"",IF(D95="[Mark as ND1 if not relevant]","",IF(D95="","",D95/$D$100)))</f>
        <v/>
      </c>
      <c r="H95" s="24"/>
      <c r="L95" s="24"/>
      <c r="M95" s="24"/>
      <c r="N95" s="56"/>
    </row>
    <row r="96">
      <c r="A96" s="26" t="s">
        <v>144</v>
      </c>
      <c r="B96" s="142" t="s">
        <v>1503</v>
      </c>
      <c r="C96" s="152">
        <v>2000</v>
      </c>
      <c r="D96" s="152" t="s">
        <v>1187</v>
      </c>
      <c r="E96" s="22"/>
      <c r="F96" s="159">
        <f>IF($C$100=0,"",IF(C96="[for completion]","",IF(C96="","",C96/$C$100)))</f>
        <v>0.083333333333333329</v>
      </c>
      <c r="G96" s="159" t="str">
        <f>IF($D$100=0,"",IF(D96="[Mark as ND1 if not relevant]","",IF(D96="","",D96/$D$100)))</f>
        <v/>
      </c>
      <c r="H96" s="24"/>
      <c r="L96" s="24"/>
      <c r="M96" s="24"/>
      <c r="N96" s="56"/>
    </row>
    <row r="97">
      <c r="A97" s="26" t="s">
        <v>145</v>
      </c>
      <c r="B97" s="142" t="s">
        <v>1504</v>
      </c>
      <c r="C97" s="152">
        <v>2500</v>
      </c>
      <c r="D97" s="152" t="s">
        <v>1187</v>
      </c>
      <c r="E97" s="22"/>
      <c r="F97" s="159">
        <f>IF($C$100=0,"",IF(C97="[for completion]","",IF(C97="","",C97/$C$100)))</f>
        <v>0.10416666666666667</v>
      </c>
      <c r="G97" s="159" t="str">
        <f>IF($D$100=0,"",IF(D97="[Mark as ND1 if not relevant]","",IF(D97="","",D97/$D$100)))</f>
        <v/>
      </c>
      <c r="H97" s="24"/>
      <c r="L97" s="24"/>
      <c r="M97" s="24"/>
    </row>
    <row r="98">
      <c r="A98" s="26" t="s">
        <v>146</v>
      </c>
      <c r="B98" s="142" t="s">
        <v>1505</v>
      </c>
      <c r="C98" s="152">
        <v>13500</v>
      </c>
      <c r="D98" s="152" t="s">
        <v>1187</v>
      </c>
      <c r="E98" s="22"/>
      <c r="F98" s="159">
        <f>IF($C$100=0,"",IF(C98="[for completion]","",IF(C98="","",C98/$C$100)))</f>
        <v>0.5625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0.25</v>
      </c>
      <c r="G99" s="159" t="str">
        <f>IF($D$100=0,"",IF(D99="[Mark as ND1 if not relevant]","",IF(D99="","",D99/$D$100)))</f>
        <v/>
      </c>
      <c r="H99" s="24"/>
      <c r="L99" s="24"/>
      <c r="M99" s="24"/>
    </row>
    <row r="100">
      <c r="A100" s="26" t="s">
        <v>148</v>
      </c>
      <c r="B100" s="60" t="s">
        <v>99</v>
      </c>
      <c r="C100" s="154">
        <f>SUM(C93:C99)</f>
        <v>24000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31515.2937</v>
      </c>
      <c r="D112" s="152">
        <v>31515.2937</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31515.2937</v>
      </c>
      <c r="D129" s="152">
        <f>SUM(D112:D128)</f>
        <v>31515.2937</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24000</v>
      </c>
      <c r="D138" s="152">
        <v>24000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24000</v>
      </c>
      <c r="D155" s="152">
        <f>SUM(D138:D154)</f>
        <v>24000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24000</v>
      </c>
      <c r="D164" s="152">
        <v>24000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24000</v>
      </c>
      <c r="D167" s="162">
        <f>SUM(D164:D166)</f>
        <v>24000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H229" s="24"/>
      <c r="L229" s="24"/>
      <c r="M229" s="24"/>
    </row>
    <row r="230"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ht="30" outlineLevel="1">
      <c r="A240" s="26" t="s">
        <v>1527</v>
      </c>
      <c r="B240" s="26" t="s">
        <v>2162</v>
      </c>
      <c r="D240" s="220"/>
      <c r="E240"/>
      <c r="F240"/>
      <c r="G240"/>
      <c r="H240" s="24"/>
      <c r="K240" s="68"/>
      <c r="L240" s="68"/>
      <c r="M240" s="68"/>
      <c r="N240" s="68"/>
    </row>
    <row r="241" ht="30"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4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2242</v>
      </c>
      <c r="B286" s="70"/>
      <c r="C286" s="70"/>
      <c r="D286" s="70"/>
      <c r="E286" s="70"/>
      <c r="F286" s="71"/>
      <c r="G286" s="70"/>
      <c r="H286" s="24"/>
      <c r="I286" s="30"/>
      <c r="J286" s="30"/>
      <c r="K286" s="30"/>
      <c r="L286" s="30"/>
      <c r="M286" s="32"/>
    </row>
    <row r="287" ht="18.75">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2260</v>
      </c>
    </row>
    <row r="2" ht="15.75" thickBot="1">
      <c r="A2" s="105"/>
      <c r="B2" s="105"/>
      <c r="C2" s="105"/>
      <c r="D2" s="105"/>
      <c r="E2" s="105"/>
      <c r="F2" s="105"/>
    </row>
    <row r="3" ht="19.5" thickBot="1">
      <c r="A3" s="107"/>
      <c r="B3" s="108" t="s">
        <v>23</v>
      </c>
      <c r="C3" s="109" t="s">
        <v>2586</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31515.29370822</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31515.29370822</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141206</v>
      </c>
      <c r="D28" s="273" t="str">
        <f>IF(C28="","","ND2")</f>
        <v>ND2</v>
      </c>
      <c r="F28" s="273">
        <f>IF(C28=0,"",IF(C28="","",C28))</f>
        <v>141206</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customHeight="1">
      <c r="A35" s="121"/>
      <c r="B35" s="122" t="s">
        <v>458</v>
      </c>
      <c r="C35" s="121" t="s">
        <v>459</v>
      </c>
      <c r="D35" s="121" t="s">
        <v>460</v>
      </c>
      <c r="E35" s="128"/>
      <c r="F35" s="123" t="s">
        <v>427</v>
      </c>
      <c r="G35" s="123"/>
    </row>
    <row r="36">
      <c r="A36" s="110" t="s">
        <v>461</v>
      </c>
      <c r="B36" s="110" t="s">
        <v>939</v>
      </c>
      <c r="C36" s="144">
        <v>0.000317</v>
      </c>
      <c r="D36" s="144" t="str">
        <f>IF(C36="","","ND2")</f>
        <v>ND2</v>
      </c>
      <c r="E36" s="170"/>
      <c r="F36" s="144">
        <f>IF(C36=0,"",C36)</f>
        <v>0.000317</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1518</v>
      </c>
      <c r="C98" s="121" t="s">
        <v>459</v>
      </c>
      <c r="D98" s="121" t="s">
        <v>460</v>
      </c>
      <c r="E98" s="128"/>
      <c r="F98" s="123" t="s">
        <v>427</v>
      </c>
      <c r="G98" s="123"/>
    </row>
    <row r="99">
      <c r="A99" s="110" t="s">
        <v>551</v>
      </c>
      <c r="B99" s="131" t="s">
        <v>2624</v>
      </c>
      <c r="C99" s="144">
        <v>0.02266595</v>
      </c>
      <c r="D99" s="144" t="str">
        <f>IF(C99="","","ND2")</f>
        <v>ND2</v>
      </c>
      <c r="E99" s="144"/>
      <c r="F99" s="144">
        <f>IF(C99="","",C99)</f>
        <v>0.02266595</v>
      </c>
      <c r="G99" s="110"/>
    </row>
    <row r="100">
      <c r="A100" s="110" t="s">
        <v>552</v>
      </c>
      <c r="B100" s="131" t="s">
        <v>2625</v>
      </c>
      <c r="C100" s="144">
        <v>0.02691565</v>
      </c>
      <c r="D100" s="144" t="str">
        <f>IF(C100="","","ND2")</f>
        <v>ND2</v>
      </c>
      <c r="E100" s="144"/>
      <c r="F100" s="144">
        <f>IF(C100="","",C100)</f>
        <v>0.02691565</v>
      </c>
      <c r="G100" s="110"/>
    </row>
    <row r="101">
      <c r="A101" s="110" t="s">
        <v>553</v>
      </c>
      <c r="B101" s="131" t="s">
        <v>2626</v>
      </c>
      <c r="C101" s="144">
        <v>0.02356763</v>
      </c>
      <c r="D101" s="144" t="str">
        <f>IF(C101="","","ND2")</f>
        <v>ND2</v>
      </c>
      <c r="E101" s="144"/>
      <c r="F101" s="144">
        <f>IF(C101="","",C101)</f>
        <v>0.02356763</v>
      </c>
      <c r="G101" s="110"/>
    </row>
    <row r="102">
      <c r="A102" s="110" t="s">
        <v>554</v>
      </c>
      <c r="B102" s="131" t="s">
        <v>2627</v>
      </c>
      <c r="C102" s="144">
        <v>0.04891947</v>
      </c>
      <c r="D102" s="144" t="str">
        <f>IF(C102="","","ND2")</f>
        <v>ND2</v>
      </c>
      <c r="E102" s="144"/>
      <c r="F102" s="144">
        <f>IF(C102="","",C102)</f>
        <v>0.04891947</v>
      </c>
      <c r="G102" s="110"/>
    </row>
    <row r="103">
      <c r="A103" s="110" t="s">
        <v>555</v>
      </c>
      <c r="B103" s="131" t="s">
        <v>2628</v>
      </c>
      <c r="C103" s="144">
        <v>0.11804884</v>
      </c>
      <c r="D103" s="144" t="str">
        <f>IF(C103="","","ND2")</f>
        <v>ND2</v>
      </c>
      <c r="E103" s="144"/>
      <c r="F103" s="144">
        <f>IF(C103="","",C103)</f>
        <v>0.11804884</v>
      </c>
      <c r="G103" s="110"/>
    </row>
    <row r="104">
      <c r="A104" s="110" t="s">
        <v>556</v>
      </c>
      <c r="B104" s="131" t="s">
        <v>2629</v>
      </c>
      <c r="C104" s="144">
        <v>0.23889909</v>
      </c>
      <c r="D104" s="144" t="str">
        <f>IF(C104="","","ND2")</f>
        <v>ND2</v>
      </c>
      <c r="E104" s="144"/>
      <c r="F104" s="144">
        <f>IF(C104="","",C104)</f>
        <v>0.23889909</v>
      </c>
      <c r="G104" s="110"/>
    </row>
    <row r="105">
      <c r="A105" s="110" t="s">
        <v>557</v>
      </c>
      <c r="B105" s="131" t="s">
        <v>2630</v>
      </c>
      <c r="C105" s="144">
        <v>0.22930325</v>
      </c>
      <c r="D105" s="144" t="str">
        <f>IF(C105="","","ND2")</f>
        <v>ND2</v>
      </c>
      <c r="E105" s="144"/>
      <c r="F105" s="144">
        <f>IF(C105="","",C105)</f>
        <v>0.22930325</v>
      </c>
      <c r="G105" s="110"/>
    </row>
    <row r="106">
      <c r="A106" s="110" t="s">
        <v>558</v>
      </c>
      <c r="B106" s="131" t="s">
        <v>2631</v>
      </c>
      <c r="C106" s="144">
        <v>0.01417788</v>
      </c>
      <c r="D106" s="144" t="str">
        <f>IF(C106="","","ND2")</f>
        <v>ND2</v>
      </c>
      <c r="E106" s="144"/>
      <c r="F106" s="144">
        <f>IF(C106="","",C106)</f>
        <v>0.01417788</v>
      </c>
      <c r="G106" s="110"/>
    </row>
    <row r="107">
      <c r="A107" s="110" t="s">
        <v>559</v>
      </c>
      <c r="B107" s="131" t="s">
        <v>2632</v>
      </c>
      <c r="C107" s="144">
        <v>0.12452756</v>
      </c>
      <c r="D107" s="144" t="str">
        <f>IF(C107="","","ND2")</f>
        <v>ND2</v>
      </c>
      <c r="E107" s="144"/>
      <c r="F107" s="144">
        <f>IF(C107="","",C107)</f>
        <v>0.12452756</v>
      </c>
      <c r="G107" s="110"/>
    </row>
    <row r="108">
      <c r="A108" s="110" t="s">
        <v>560</v>
      </c>
      <c r="B108" s="131" t="s">
        <v>2633</v>
      </c>
      <c r="C108" s="144">
        <v>0.0893715</v>
      </c>
      <c r="D108" s="144" t="str">
        <f>IF(C108="","","ND2")</f>
        <v>ND2</v>
      </c>
      <c r="E108" s="144"/>
      <c r="F108" s="144">
        <f>IF(C108="","",C108)</f>
        <v>0.0893715</v>
      </c>
      <c r="G108" s="110"/>
    </row>
    <row r="109">
      <c r="A109" s="110" t="s">
        <v>561</v>
      </c>
      <c r="B109" s="131" t="s">
        <v>2634</v>
      </c>
      <c r="C109" s="144">
        <v>0.0339347</v>
      </c>
      <c r="D109" s="144" t="str">
        <f>IF(C109="","","ND2")</f>
        <v>ND2</v>
      </c>
      <c r="E109" s="144"/>
      <c r="F109" s="144">
        <f>IF(C109="","",C109)</f>
        <v>0.0339347</v>
      </c>
      <c r="G109" s="110"/>
    </row>
    <row r="110">
      <c r="A110" s="110" t="s">
        <v>562</v>
      </c>
      <c r="B110" s="131" t="s">
        <v>2635</v>
      </c>
      <c r="C110" s="144">
        <v>0.02966849</v>
      </c>
      <c r="D110" s="144" t="str">
        <f>IF(C110="","","ND2")</f>
        <v>ND2</v>
      </c>
      <c r="E110" s="144"/>
      <c r="F110" s="144">
        <f>IF(C110="","",C110)</f>
        <v>0.02966849</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2637</v>
      </c>
      <c r="C150" s="144">
        <v>0.96436332</v>
      </c>
      <c r="D150" s="144" t="str">
        <f>IF(C150="","","ND2")</f>
        <v>ND2</v>
      </c>
      <c r="E150" s="145"/>
      <c r="F150" s="144">
        <f>IF(C150="","",C150)</f>
        <v>0.96436332</v>
      </c>
    </row>
    <row r="151">
      <c r="A151" s="110" t="s">
        <v>585</v>
      </c>
      <c r="B151" s="110" t="s">
        <v>2638</v>
      </c>
      <c r="C151" s="144">
        <v>0.03563668</v>
      </c>
      <c r="D151" s="144" t="str">
        <f>IF(C151="","","ND2")</f>
        <v>ND2</v>
      </c>
      <c r="E151" s="145"/>
      <c r="F151" s="144">
        <f>IF(C151="","",C151)</f>
        <v>0.03563668</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2639</v>
      </c>
      <c r="C160" s="144">
        <v>0.3427793</v>
      </c>
      <c r="D160" s="144" t="str">
        <f>IF(C160="","","ND2")</f>
        <v>ND2</v>
      </c>
      <c r="E160" s="145"/>
      <c r="F160" s="144">
        <f>IF(C160="","",C160)</f>
        <v>0.3427793</v>
      </c>
    </row>
    <row r="161">
      <c r="A161" s="110" t="s">
        <v>597</v>
      </c>
      <c r="B161" s="110" t="s">
        <v>598</v>
      </c>
      <c r="C161" s="144">
        <v>0.60823517</v>
      </c>
      <c r="D161" s="144" t="str">
        <f>IF(C161="","","ND2")</f>
        <v>ND2</v>
      </c>
      <c r="E161" s="145"/>
      <c r="F161" s="144">
        <f>IF(C161="","",C161)</f>
        <v>0.60823517</v>
      </c>
    </row>
    <row r="162">
      <c r="A162" s="110" t="s">
        <v>599</v>
      </c>
      <c r="B162" s="110" t="s">
        <v>97</v>
      </c>
      <c r="C162" s="144">
        <v>0.04898553</v>
      </c>
      <c r="D162" s="144" t="str">
        <f>IF(C162="","","ND2")</f>
        <v>ND2</v>
      </c>
      <c r="E162" s="145"/>
      <c r="F162" s="144">
        <f>IF(C162="","",C162)</f>
        <v>0.04898553</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2640</v>
      </c>
      <c r="C170" s="144">
        <v>0.12871983</v>
      </c>
      <c r="D170" s="144" t="str">
        <f>IF(C170="","","ND2")</f>
        <v>ND2</v>
      </c>
      <c r="E170" s="145"/>
      <c r="F170" s="144">
        <f>IF(C170="","",C170)</f>
        <v>0.12871983</v>
      </c>
    </row>
    <row r="171">
      <c r="A171" s="110" t="s">
        <v>609</v>
      </c>
      <c r="B171" s="132" t="s">
        <v>2641</v>
      </c>
      <c r="C171" s="144">
        <v>0.23423983</v>
      </c>
      <c r="D171" s="144" t="str">
        <f>IF(C171="","","ND2")</f>
        <v>ND2</v>
      </c>
      <c r="E171" s="145"/>
      <c r="F171" s="144">
        <f>IF(C171="","",C171)</f>
        <v>0.23423983</v>
      </c>
    </row>
    <row r="172">
      <c r="A172" s="110" t="s">
        <v>611</v>
      </c>
      <c r="B172" s="132" t="s">
        <v>2642</v>
      </c>
      <c r="C172" s="144">
        <v>0.16991671</v>
      </c>
      <c r="D172" s="144" t="str">
        <f>IF(C172="","","ND2")</f>
        <v>ND2</v>
      </c>
      <c r="E172" s="144"/>
      <c r="F172" s="144">
        <f>IF(C172="","",C172)</f>
        <v>0.16991671</v>
      </c>
    </row>
    <row r="173">
      <c r="A173" s="110" t="s">
        <v>613</v>
      </c>
      <c r="B173" s="132" t="s">
        <v>2643</v>
      </c>
      <c r="C173" s="144">
        <v>0.21281817</v>
      </c>
      <c r="D173" s="144" t="str">
        <f>IF(C173="","","ND2")</f>
        <v>ND2</v>
      </c>
      <c r="E173" s="144"/>
      <c r="F173" s="144">
        <f>IF(C173="","",C173)</f>
        <v>0.21281817</v>
      </c>
    </row>
    <row r="174">
      <c r="A174" s="110" t="s">
        <v>615</v>
      </c>
      <c r="B174" s="132" t="s">
        <v>2644</v>
      </c>
      <c r="C174" s="144">
        <v>0.25430545</v>
      </c>
      <c r="D174" s="144" t="str">
        <f>IF(C174="","","ND2")</f>
        <v>ND2</v>
      </c>
      <c r="E174" s="144"/>
      <c r="F174" s="144">
        <f>IF(C174="","",C174)</f>
        <v>0.25430545</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223.18664722618021</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72.75448343</v>
      </c>
      <c r="D190" s="171">
        <v>5222</v>
      </c>
      <c r="E190" s="137"/>
      <c r="F190" s="167">
        <f>IF($C$214=0,"",IF(C190="[for completion]","",IF(C190="","",C190/$C$214)))</f>
        <v>0.0023085453083060985</v>
      </c>
      <c r="G190" s="167">
        <f>IF($D$214=0,"",IF(D190="[for completion]","",IF(D190="","",D190/$D$214)))</f>
        <v>0.036981431383935524</v>
      </c>
    </row>
    <row r="191">
      <c r="A191" s="110" t="s">
        <v>636</v>
      </c>
      <c r="B191" s="131" t="s">
        <v>2646</v>
      </c>
      <c r="C191" s="168">
        <v>234.03852245</v>
      </c>
      <c r="D191" s="171">
        <v>6055</v>
      </c>
      <c r="E191" s="137"/>
      <c r="F191" s="167">
        <f>IF($C$214=0,"",IF(C191="[for completion]","",IF(C191="","",C191/$C$214)))</f>
        <v>0.0074261888407835689</v>
      </c>
      <c r="G191" s="167">
        <f>IF($D$214=0,"",IF(D191="[for completion]","",IF(D191="","",D191/$D$214)))</f>
        <v>0.042880614138209427</v>
      </c>
    </row>
    <row r="192">
      <c r="A192" s="110" t="s">
        <v>637</v>
      </c>
      <c r="B192" s="131" t="s">
        <v>2647</v>
      </c>
      <c r="C192" s="168">
        <v>376.18158613</v>
      </c>
      <c r="D192" s="171">
        <v>5925</v>
      </c>
      <c r="E192" s="137"/>
      <c r="F192" s="167">
        <f>IF($C$214=0,"",IF(C192="[for completion]","",IF(C192="","",C192/$C$214)))</f>
        <v>0.011936477242218503</v>
      </c>
      <c r="G192" s="167">
        <f>IF($D$214=0,"",IF(D192="[for completion]","",IF(D192="","",D192/$D$214)))</f>
        <v>0.041959973372236309</v>
      </c>
    </row>
    <row r="193">
      <c r="A193" s="110" t="s">
        <v>638</v>
      </c>
      <c r="B193" s="131" t="s">
        <v>2648</v>
      </c>
      <c r="C193" s="168">
        <v>678.24621454</v>
      </c>
      <c r="D193" s="171">
        <v>7615</v>
      </c>
      <c r="E193" s="137"/>
      <c r="F193" s="167">
        <f>IF($C$214=0,"",IF(C193="[for completion]","",IF(C193="","",C193/$C$214)))</f>
        <v>0.021521177013911055</v>
      </c>
      <c r="G193" s="167">
        <f>IF($D$214=0,"",IF(D193="[for completion]","",IF(D193="","",D193/$D$214)))</f>
        <v>0.05392830332988683</v>
      </c>
    </row>
    <row r="194">
      <c r="A194" s="110" t="s">
        <v>639</v>
      </c>
      <c r="B194" s="131" t="s">
        <v>2649</v>
      </c>
      <c r="C194" s="168">
        <v>2786.65265474</v>
      </c>
      <c r="D194" s="171">
        <v>21790</v>
      </c>
      <c r="E194" s="137"/>
      <c r="F194" s="167">
        <f>IF($C$214=0,"",IF(C194="[for completion]","",IF(C194="","",C194/$C$214)))</f>
        <v>0.088422233361993674</v>
      </c>
      <c r="G194" s="167">
        <f>IF($D$214=0,"",IF(D194="[for completion]","",IF(D194="","",D194/$D$214)))</f>
        <v>0.15431355608118635</v>
      </c>
    </row>
    <row r="195">
      <c r="A195" s="110" t="s">
        <v>640</v>
      </c>
      <c r="B195" s="131" t="s">
        <v>2650</v>
      </c>
      <c r="C195" s="168">
        <v>4574.51116349</v>
      </c>
      <c r="D195" s="171">
        <v>26121</v>
      </c>
      <c r="E195" s="137"/>
      <c r="F195" s="167">
        <f>IF($C$214=0,"",IF(C195="[for completion]","",IF(C195="","",C195/$C$214)))</f>
        <v>0.14515210316116617</v>
      </c>
      <c r="G195" s="167">
        <f>IF($D$214=0,"",IF(D195="[for completion]","",IF(D195="","",D195/$D$214)))</f>
        <v>0.18498505729218306</v>
      </c>
    </row>
    <row r="196">
      <c r="A196" s="110" t="s">
        <v>641</v>
      </c>
      <c r="B196" s="131" t="s">
        <v>2651</v>
      </c>
      <c r="C196" s="168">
        <v>4917.35061401</v>
      </c>
      <c r="D196" s="171">
        <v>21895</v>
      </c>
      <c r="E196" s="137"/>
      <c r="F196" s="167">
        <f>IF($C$214=0,"",IF(C196="[for completion]","",IF(C196="","",C196/$C$214)))</f>
        <v>0.15603061356611847</v>
      </c>
      <c r="G196" s="167">
        <f>IF($D$214=0,"",IF(D196="[for completion]","",IF(D196="","",D196/$D$214)))</f>
        <v>0.1550571505460108</v>
      </c>
    </row>
    <row r="197">
      <c r="A197" s="110" t="s">
        <v>642</v>
      </c>
      <c r="B197" s="131" t="s">
        <v>2652</v>
      </c>
      <c r="C197" s="168">
        <v>4185.36980476</v>
      </c>
      <c r="D197" s="171">
        <v>15279</v>
      </c>
      <c r="E197" s="137"/>
      <c r="F197" s="167">
        <f>IF($C$214=0,"",IF(C197="[for completion]","",IF(C197="","",C197/$C$214)))</f>
        <v>0.1328044042206831</v>
      </c>
      <c r="G197" s="167">
        <f>IF($D$214=0,"",IF(D197="[for completion]","",IF(D197="","",D197/$D$214)))</f>
        <v>0.10820361741002507</v>
      </c>
    </row>
    <row r="198">
      <c r="A198" s="110" t="s">
        <v>643</v>
      </c>
      <c r="B198" s="131" t="s">
        <v>2653</v>
      </c>
      <c r="C198" s="168">
        <v>3226.68710366</v>
      </c>
      <c r="D198" s="171">
        <v>9961</v>
      </c>
      <c r="E198" s="137"/>
      <c r="F198" s="167">
        <f>IF($C$214=0,"",IF(C198="[for completion]","",IF(C198="","",C198/$C$214)))</f>
        <v>0.10238480191661349</v>
      </c>
      <c r="G198" s="167">
        <f>IF($D$214=0,"",IF(D198="[for completion]","",IF(D198="","",D198/$D$214)))</f>
        <v>0.070542328229678625</v>
      </c>
    </row>
    <row r="199">
      <c r="A199" s="110" t="s">
        <v>644</v>
      </c>
      <c r="B199" s="131" t="s">
        <v>2654</v>
      </c>
      <c r="C199" s="168">
        <v>2563.80518245</v>
      </c>
      <c r="D199" s="171">
        <v>6860</v>
      </c>
      <c r="E199" s="131"/>
      <c r="F199" s="167">
        <f>IF($C$214=0,"",IF(C199="[for completion]","",IF(C199="","",C199/$C$214)))</f>
        <v>0.081351143549117336</v>
      </c>
      <c r="G199" s="167">
        <f>IF($D$214=0,"",IF(D199="[for completion]","",IF(D199="","",D199/$D$214)))</f>
        <v>0.048581505035196808</v>
      </c>
    </row>
    <row r="200">
      <c r="A200" s="110" t="s">
        <v>645</v>
      </c>
      <c r="B200" s="131" t="s">
        <v>2655</v>
      </c>
      <c r="C200" s="168">
        <v>1853.04865637</v>
      </c>
      <c r="D200" s="171">
        <v>4374</v>
      </c>
      <c r="E200" s="131"/>
      <c r="F200" s="167">
        <f>IF($C$214=0,"",IF(C200="[for completion]","",IF(C200="","",C200/$C$214)))</f>
        <v>0.058798393996457567</v>
      </c>
      <c r="G200" s="167">
        <f>IF($D$214=0,"",IF(D200="[for completion]","",IF(D200="","",D200/$D$214)))</f>
        <v>0.030976020848972424</v>
      </c>
    </row>
    <row r="201">
      <c r="A201" s="110" t="s">
        <v>646</v>
      </c>
      <c r="B201" s="131" t="s">
        <v>2656</v>
      </c>
      <c r="C201" s="168">
        <v>1359.07363809</v>
      </c>
      <c r="D201" s="171">
        <v>2866</v>
      </c>
      <c r="E201" s="131"/>
      <c r="F201" s="167">
        <f>IF($C$214=0,"",IF(C201="[for completion]","",IF(C201="","",C201/$C$214)))</f>
        <v>0.043124257405715329</v>
      </c>
      <c r="G201" s="167">
        <f>IF($D$214=0,"",IF(D201="[for completion]","",IF(D201="","",D201/$D$214)))</f>
        <v>0.020296587963684262</v>
      </c>
    </row>
    <row r="202">
      <c r="A202" s="110" t="s">
        <v>647</v>
      </c>
      <c r="B202" s="131" t="s">
        <v>2657</v>
      </c>
      <c r="C202" s="168">
        <v>1006.67097801</v>
      </c>
      <c r="D202" s="171">
        <v>1921</v>
      </c>
      <c r="E202" s="131"/>
      <c r="F202" s="167">
        <f>IF($C$214=0,"",IF(C202="[for completion]","",IF(C202="","",C202/$C$214)))</f>
        <v>0.0319423003742286</v>
      </c>
      <c r="G202" s="167">
        <f>IF($D$214=0,"",IF(D202="[for completion]","",IF(D202="","",D202/$D$214)))</f>
        <v>0.013604237780264294</v>
      </c>
    </row>
    <row r="203">
      <c r="A203" s="110" t="s">
        <v>648</v>
      </c>
      <c r="B203" s="131" t="s">
        <v>2658</v>
      </c>
      <c r="C203" s="168">
        <v>853.28955369</v>
      </c>
      <c r="D203" s="171">
        <v>1485</v>
      </c>
      <c r="E203" s="131"/>
      <c r="F203" s="167">
        <f>IF($C$214=0,"",IF(C203="[for completion]","",IF(C203="","",C203/$C$214)))</f>
        <v>0.027075411753736574</v>
      </c>
      <c r="G203" s="167">
        <f>IF($D$214=0,"",IF(D203="[for completion]","",IF(D203="","",D203/$D$214)))</f>
        <v>0.010516550288231378</v>
      </c>
    </row>
    <row r="204">
      <c r="A204" s="110" t="s">
        <v>649</v>
      </c>
      <c r="B204" s="131" t="s">
        <v>2659</v>
      </c>
      <c r="C204" s="168">
        <v>662.91548799</v>
      </c>
      <c r="D204" s="171">
        <v>1062</v>
      </c>
      <c r="E204" s="131"/>
      <c r="F204" s="167">
        <f>IF($C$214=0,"",IF(C204="[for completion]","",IF(C204="","",C204/$C$214)))</f>
        <v>0.021034723462440539</v>
      </c>
      <c r="G204" s="167">
        <f>IF($D$214=0,"",IF(D204="[for completion]","",IF(D204="","",D204/$D$214)))</f>
        <v>0.0075209268727957738</v>
      </c>
    </row>
    <row r="205">
      <c r="A205" s="110" t="s">
        <v>650</v>
      </c>
      <c r="B205" s="131" t="s">
        <v>2660</v>
      </c>
      <c r="C205" s="168">
        <v>534.83719857</v>
      </c>
      <c r="D205" s="171">
        <v>793</v>
      </c>
      <c r="F205" s="167">
        <f>IF($C$214=0,"",IF(C205="[for completion]","",IF(C205="","",C205/$C$214)))</f>
        <v>0.016970719153745369</v>
      </c>
      <c r="G205" s="167">
        <f>IF($D$214=0,"",IF(D205="[for completion]","",IF(D205="","",D205/$D$214)))</f>
        <v>0.005615908672436015</v>
      </c>
    </row>
    <row r="206">
      <c r="A206" s="110" t="s">
        <v>651</v>
      </c>
      <c r="B206" s="131" t="s">
        <v>2661</v>
      </c>
      <c r="C206" s="168">
        <v>411.87294029</v>
      </c>
      <c r="D206" s="171">
        <v>568</v>
      </c>
      <c r="E206" s="126"/>
      <c r="F206" s="167">
        <f>IF($C$214=0,"",IF(C206="[for completion]","",IF(C206="","",C206/$C$214)))</f>
        <v>0.013068986254840865</v>
      </c>
      <c r="G206" s="167">
        <f>IF($D$214=0,"",IF(D206="[for completion]","",IF(D206="","",D206/$D$214)))</f>
        <v>0.0040224919620979278</v>
      </c>
    </row>
    <row r="207">
      <c r="A207" s="110" t="s">
        <v>652</v>
      </c>
      <c r="B207" s="131" t="s">
        <v>2662</v>
      </c>
      <c r="C207" s="168">
        <v>293.18050438</v>
      </c>
      <c r="D207" s="171">
        <v>378</v>
      </c>
      <c r="E207" s="126"/>
      <c r="F207" s="167">
        <f>IF($C$214=0,"",IF(C207="[for completion]","",IF(C207="","",C207/$C$214)))</f>
        <v>0.0093028009541770811</v>
      </c>
      <c r="G207" s="167">
        <f>IF($D$214=0,"",IF(D207="[for completion]","",IF(D207="","",D207/$D$214)))</f>
        <v>0.0026769400733679871</v>
      </c>
    </row>
    <row r="208">
      <c r="A208" s="110" t="s">
        <v>653</v>
      </c>
      <c r="B208" s="131" t="s">
        <v>2663</v>
      </c>
      <c r="C208" s="168">
        <v>259.94152529</v>
      </c>
      <c r="D208" s="171">
        <v>315</v>
      </c>
      <c r="E208" s="126"/>
      <c r="F208" s="167">
        <f>IF($C$214=0,"",IF(C208="[for completion]","",IF(C208="","",C208/$C$214)))</f>
        <v>0.00824810733787325</v>
      </c>
      <c r="G208" s="167">
        <f>IF($D$214=0,"",IF(D208="[for completion]","",IF(D208="","",D208/$D$214)))</f>
        <v>0.0022307833944733226</v>
      </c>
    </row>
    <row r="209">
      <c r="A209" s="110" t="s">
        <v>654</v>
      </c>
      <c r="B209" s="131" t="s">
        <v>2664</v>
      </c>
      <c r="C209" s="168">
        <v>239.92905075</v>
      </c>
      <c r="D209" s="171">
        <v>274</v>
      </c>
      <c r="E209" s="126"/>
      <c r="F209" s="167">
        <f>IF($C$214=0,"",IF(C209="[for completion]","",IF(C209="","",C209/$C$214)))</f>
        <v>0.007613098991599127</v>
      </c>
      <c r="G209" s="167">
        <f>IF($D$214=0,"",IF(D209="[for completion]","",IF(D209="","",D209/$D$214)))</f>
        <v>0.0019404274605894934</v>
      </c>
    </row>
    <row r="210">
      <c r="A210" s="110" t="s">
        <v>655</v>
      </c>
      <c r="B210" s="131" t="s">
        <v>2665</v>
      </c>
      <c r="C210" s="168">
        <v>200.83894658</v>
      </c>
      <c r="D210" s="171">
        <v>217</v>
      </c>
      <c r="E210" s="126"/>
      <c r="F210" s="167">
        <f>IF($C$214=0,"",IF(C210="[for completion]","",IF(C210="","",C210/$C$214)))</f>
        <v>0.0063727455133193323</v>
      </c>
      <c r="G210" s="167">
        <f>IF($D$214=0,"",IF(D210="[for completion]","",IF(D210="","",D210/$D$214)))</f>
        <v>0.0015367618939705111</v>
      </c>
    </row>
    <row r="211">
      <c r="A211" s="110" t="s">
        <v>656</v>
      </c>
      <c r="B211" s="131" t="s">
        <v>2666</v>
      </c>
      <c r="C211" s="168">
        <v>224.09789855</v>
      </c>
      <c r="D211" s="171">
        <v>230</v>
      </c>
      <c r="E211" s="126"/>
      <c r="F211" s="167">
        <f>IF($C$214=0,"",IF(C211="[for completion]","",IF(C211="","",C211/$C$214)))</f>
        <v>0.0071107666209548762</v>
      </c>
      <c r="G211" s="167">
        <f>IF($D$214=0,"",IF(D211="[for completion]","",IF(D211="","",D211/$D$214)))</f>
        <v>0.0016288259705678229</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31515.29370822</v>
      </c>
      <c r="D214" s="172">
        <f>SUM(D190:D213)</f>
        <v>141206</v>
      </c>
      <c r="E214" s="126"/>
      <c r="F214" s="173">
        <f>SUM(F190:F213)</f>
        <v>1</v>
      </c>
      <c r="G214" s="173">
        <f>SUM(G190:G213)</f>
        <v>1.0000000000000002</v>
      </c>
    </row>
    <row r="215" customHeight="1">
      <c r="A215" s="121"/>
      <c r="B215" s="283" t="s">
        <v>660</v>
      </c>
      <c r="C215" s="121" t="s">
        <v>629</v>
      </c>
      <c r="D215" s="121" t="s">
        <v>630</v>
      </c>
      <c r="E215" s="128"/>
      <c r="F215" s="121" t="s">
        <v>459</v>
      </c>
      <c r="G215" s="121" t="s">
        <v>631</v>
      </c>
    </row>
    <row r="216">
      <c r="A216" s="110" t="s">
        <v>661</v>
      </c>
      <c r="B216" s="110" t="s">
        <v>662</v>
      </c>
      <c r="C216" s="144">
        <v>0.61559871</v>
      </c>
      <c r="F216" s="170"/>
      <c r="G216" s="170"/>
    </row>
    <row r="217">
      <c r="F217" s="170"/>
      <c r="G217" s="170"/>
    </row>
    <row r="218">
      <c r="B218" s="131" t="s">
        <v>663</v>
      </c>
      <c r="F218" s="170"/>
      <c r="G218" s="170"/>
    </row>
    <row r="219">
      <c r="A219" s="110" t="s">
        <v>664</v>
      </c>
      <c r="B219" s="110" t="s">
        <v>2668</v>
      </c>
      <c r="C219" s="168">
        <v>4615.99040889</v>
      </c>
      <c r="D219" s="171">
        <v>42038</v>
      </c>
      <c r="F219" s="167">
        <f>IF($C$227=0,"",IF(C219="[for completion]","",C219/$C$227))</f>
        <v>0.14646826558643275</v>
      </c>
      <c r="G219" s="167">
        <f>IF($D$227=0,"",IF(D219="[for completion]","",D219/$D$227))</f>
        <v>0.29770689630752234</v>
      </c>
    </row>
    <row r="220">
      <c r="A220" s="110" t="s">
        <v>666</v>
      </c>
      <c r="B220" s="110" t="s">
        <v>2669</v>
      </c>
      <c r="C220" s="168">
        <v>3346.1581559</v>
      </c>
      <c r="D220" s="171">
        <v>15847</v>
      </c>
      <c r="F220" s="167">
        <f>IF($C$227=0,"",IF(C220="[for completion]","",C220/$C$227))</f>
        <v>0.106175693200893</v>
      </c>
      <c r="G220" s="167">
        <f>IF($D$227=0,"",IF(D220="[for completion]","",D220/$D$227))</f>
        <v>0.112226109372123</v>
      </c>
    </row>
    <row r="221">
      <c r="A221" s="110" t="s">
        <v>668</v>
      </c>
      <c r="B221" s="110" t="s">
        <v>2670</v>
      </c>
      <c r="C221" s="168">
        <v>5063.00437775</v>
      </c>
      <c r="D221" s="171">
        <v>21056</v>
      </c>
      <c r="F221" s="167">
        <f>IF($C$227=0,"",IF(C221="[for completion]","",C221/$C$227))</f>
        <v>0.1606522986783854</v>
      </c>
      <c r="G221" s="167">
        <f>IF($D$227=0,"",IF(D221="[for completion]","",D221/$D$227))</f>
        <v>0.14911547667946121</v>
      </c>
    </row>
    <row r="222">
      <c r="A222" s="110" t="s">
        <v>670</v>
      </c>
      <c r="B222" s="110" t="s">
        <v>2671</v>
      </c>
      <c r="C222" s="168">
        <v>7054.12881575</v>
      </c>
      <c r="D222" s="171">
        <v>26604</v>
      </c>
      <c r="F222" s="167">
        <f>IF($C$227=0,"",IF(C222="[for completion]","",C222/$C$227))</f>
        <v>0.22383192367044644</v>
      </c>
      <c r="G222" s="167">
        <f>IF($D$227=0,"",IF(D222="[for completion]","",D222/$D$227))</f>
        <v>0.18840559183037547</v>
      </c>
    </row>
    <row r="223">
      <c r="A223" s="110" t="s">
        <v>672</v>
      </c>
      <c r="B223" s="110" t="s">
        <v>2672</v>
      </c>
      <c r="C223" s="168">
        <v>6567.11539055</v>
      </c>
      <c r="D223" s="171">
        <v>21868</v>
      </c>
      <c r="F223" s="167">
        <f>IF($C$227=0,"",IF(C223="[for completion]","",C223/$C$227))</f>
        <v>0.20837868278654584</v>
      </c>
      <c r="G223" s="167">
        <f>IF($D$227=0,"",IF(D223="[for completion]","",D223/$D$227))</f>
        <v>0.15486594054077021</v>
      </c>
    </row>
    <row r="224">
      <c r="A224" s="110" t="s">
        <v>674</v>
      </c>
      <c r="B224" s="110" t="s">
        <v>2673</v>
      </c>
      <c r="C224" s="168">
        <v>3458.00957635</v>
      </c>
      <c r="D224" s="171">
        <v>10190</v>
      </c>
      <c r="F224" s="167">
        <f>IF($C$227=0,"",IF(C224="[for completion]","",C224/$C$227))</f>
        <v>0.10972480879808719</v>
      </c>
      <c r="G224" s="167">
        <f>IF($D$227=0,"",IF(D224="[for completion]","",D224/$D$227))</f>
        <v>0.0721640723482005</v>
      </c>
    </row>
    <row r="225">
      <c r="A225" s="110" t="s">
        <v>676</v>
      </c>
      <c r="B225" s="110" t="s">
        <v>2674</v>
      </c>
      <c r="C225" s="168">
        <v>997.93382209</v>
      </c>
      <c r="D225" s="171">
        <v>2620</v>
      </c>
      <c r="F225" s="167">
        <f>IF($C$227=0,"",IF(C225="[for completion]","",C225/$C$227))</f>
        <v>0.031665064946855094</v>
      </c>
      <c r="G225" s="167">
        <f>IF($D$227=0,"",IF(D225="[for completion]","",D225/$D$227))</f>
        <v>0.018554452360381286</v>
      </c>
    </row>
    <row r="226">
      <c r="A226" s="110" t="s">
        <v>678</v>
      </c>
      <c r="B226" s="110" t="s">
        <v>679</v>
      </c>
      <c r="C226" s="168">
        <v>412.95316094</v>
      </c>
      <c r="D226" s="171">
        <v>983</v>
      </c>
      <c r="F226" s="167">
        <f>IF($C$227=0,"",IF(C226="[for completion]","",C226/$C$227))</f>
        <v>0.013103262332354249</v>
      </c>
      <c r="G226" s="167">
        <f>IF($D$227=0,"",IF(D226="[for completion]","",D226/$D$227))</f>
        <v>0.0069614605611659558</v>
      </c>
    </row>
    <row r="227">
      <c r="A227" s="110" t="s">
        <v>680</v>
      </c>
      <c r="B227" s="140" t="s">
        <v>99</v>
      </c>
      <c r="C227" s="168">
        <f>SUM(C219:C226)</f>
        <v>31515.29370822</v>
      </c>
      <c r="D227" s="171">
        <f>SUM(D219:D226)</f>
        <v>141206</v>
      </c>
      <c r="F227" s="144">
        <f>SUM(F219:F226)</f>
        <v>1</v>
      </c>
      <c r="G227" s="144">
        <f>SUM(G219:G226)</f>
        <v>1</v>
      </c>
    </row>
    <row r="228" outlineLevel="1">
      <c r="A228" s="110" t="s">
        <v>681</v>
      </c>
      <c r="B228" s="127" t="s">
        <v>2675</v>
      </c>
      <c r="C228" s="168">
        <v>364.51132901</v>
      </c>
      <c r="D228" s="171">
        <v>856</v>
      </c>
      <c r="F228" s="167">
        <f>IF($C$227=0,"",IF(C228="[for completion]","",C228/$C$227))</f>
        <v>0.011566172677455518</v>
      </c>
      <c r="G228" s="167">
        <f>IF($D$227=0,"",IF(D228="[for completion]","",D228/$D$227))</f>
        <v>0.00606206535133068</v>
      </c>
    </row>
    <row r="229" outlineLevel="1">
      <c r="A229" s="110" t="s">
        <v>683</v>
      </c>
      <c r="B229" s="127" t="s">
        <v>2676</v>
      </c>
      <c r="C229" s="168">
        <v>28.06763379</v>
      </c>
      <c r="D229" s="171">
        <v>74</v>
      </c>
      <c r="F229" s="167">
        <f>IF($C$227=0,"",IF(C229="[for completion]","",C229/$C$227))</f>
        <v>0.00089060359233394156</v>
      </c>
      <c r="G229" s="167">
        <f>IF($D$227=0,"",IF(D229="[for completion]","",D229/$D$227))</f>
        <v>0.00052405705140008219</v>
      </c>
    </row>
    <row r="230" outlineLevel="1">
      <c r="A230" s="110" t="s">
        <v>685</v>
      </c>
      <c r="B230" s="127" t="s">
        <v>2677</v>
      </c>
      <c r="C230" s="168">
        <v>8.24637601</v>
      </c>
      <c r="D230" s="171">
        <v>25</v>
      </c>
      <c r="F230" s="167">
        <f>IF($C$227=0,"",IF(C230="[for completion]","",C230/$C$227))</f>
        <v>0.00026166267356883728</v>
      </c>
      <c r="G230" s="167">
        <f>IF($D$227=0,"",IF(D230="[for completion]","",D230/$D$227))</f>
        <v>0.0001770463011486764</v>
      </c>
    </row>
    <row r="231" outlineLevel="1">
      <c r="A231" s="110" t="s">
        <v>687</v>
      </c>
      <c r="B231" s="127" t="s">
        <v>2678</v>
      </c>
      <c r="C231" s="168">
        <v>6.80491064</v>
      </c>
      <c r="D231" s="171">
        <v>16</v>
      </c>
      <c r="F231" s="167">
        <f>IF($C$227=0,"",IF(C231="[for completion]","",C231/$C$227))</f>
        <v>0.00021592407492699662</v>
      </c>
      <c r="G231" s="167">
        <f>IF($D$227=0,"",IF(D231="[for completion]","",D231/$D$227))</f>
        <v>0.0001133096327351529</v>
      </c>
    </row>
    <row r="232" outlineLevel="1">
      <c r="A232" s="110" t="s">
        <v>689</v>
      </c>
      <c r="B232" s="127" t="s">
        <v>2679</v>
      </c>
      <c r="C232" s="168">
        <v>1.97778241</v>
      </c>
      <c r="D232" s="171">
        <v>5</v>
      </c>
      <c r="F232" s="167">
        <f>IF($C$227=0,"",IF(C232="[for completion]","",C232/$C$227))</f>
        <v>6.2756274090637577E-05</v>
      </c>
      <c r="G232" s="167">
        <f>IF($D$227=0,"",IF(D232="[for completion]","",D232/$D$227))</f>
        <v>3.5409260229735282E-05</v>
      </c>
    </row>
    <row r="233" outlineLevel="1">
      <c r="A233" s="110" t="s">
        <v>691</v>
      </c>
      <c r="B233" s="127" t="s">
        <v>2680</v>
      </c>
      <c r="C233" s="168">
        <v>3.34512908</v>
      </c>
      <c r="D233" s="171">
        <v>7</v>
      </c>
      <c r="F233" s="167">
        <f>IF($C$227=0,"",IF(C233="[for completion]","",C233/$C$227))</f>
        <v>0.00010614303997831707</v>
      </c>
      <c r="G233" s="167">
        <f>IF($D$227=0,"",IF(D233="[for completion]","",D233/$D$227))</f>
        <v>4.957296432162939E-05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0.61564858</v>
      </c>
      <c r="F238" s="170"/>
      <c r="G238" s="170"/>
    </row>
    <row r="239">
      <c r="F239" s="170"/>
      <c r="G239" s="170"/>
    </row>
    <row r="240">
      <c r="B240" s="131" t="s">
        <v>663</v>
      </c>
      <c r="F240" s="170"/>
      <c r="G240" s="170"/>
    </row>
    <row r="241">
      <c r="A241" s="110" t="s">
        <v>698</v>
      </c>
      <c r="B241" s="110" t="s">
        <v>2681</v>
      </c>
      <c r="C241" s="168">
        <v>4615.48443712</v>
      </c>
      <c r="D241" s="171">
        <v>42036</v>
      </c>
      <c r="F241" s="167">
        <f>IF($C$249=0,"",IF(C241="[Mark as ND1 if not relevant]","",C241/$C$249))</f>
        <v>0.14645221078539916</v>
      </c>
      <c r="G241" s="167">
        <f>IF($D$249=0,"",IF(D241="[Mark as ND1 if not relevant]","",D241/$D$249))</f>
        <v>0.29769273260343043</v>
      </c>
    </row>
    <row r="242">
      <c r="A242" s="110" t="s">
        <v>699</v>
      </c>
      <c r="B242" s="110" t="s">
        <v>2682</v>
      </c>
      <c r="C242" s="168">
        <v>3344.90019731</v>
      </c>
      <c r="D242" s="171">
        <v>15841</v>
      </c>
      <c r="F242" s="167">
        <f>IF($C$249=0,"",IF(C242="[Mark as ND1 if not relevant]","",C242/$C$249))</f>
        <v>0.10613577738726782</v>
      </c>
      <c r="G242" s="167">
        <f>IF($D$249=0,"",IF(D242="[Mark as ND1 if not relevant]","",D242/$D$249))</f>
        <v>0.11218361825984731</v>
      </c>
    </row>
    <row r="243">
      <c r="A243" s="110" t="s">
        <v>700</v>
      </c>
      <c r="B243" s="110" t="s">
        <v>2683</v>
      </c>
      <c r="C243" s="168">
        <v>5060.35610176</v>
      </c>
      <c r="D243" s="171">
        <v>21048</v>
      </c>
      <c r="F243" s="167">
        <f>IF($C$249=0,"",IF(C243="[Mark as ND1 if not relevant]","",C243/$C$249))</f>
        <v>0.16056826722322845</v>
      </c>
      <c r="G243" s="167">
        <f>IF($D$249=0,"",IF(D243="[Mark as ND1 if not relevant]","",D243/$D$249))</f>
        <v>0.14905882186309363</v>
      </c>
    </row>
    <row r="244">
      <c r="A244" s="110" t="s">
        <v>701</v>
      </c>
      <c r="B244" s="110" t="s">
        <v>2684</v>
      </c>
      <c r="C244" s="168">
        <v>7054.98723404</v>
      </c>
      <c r="D244" s="171">
        <v>26608</v>
      </c>
      <c r="F244" s="167">
        <f>IF($C$249=0,"",IF(C244="[Mark as ND1 if not relevant]","",C244/$C$249))</f>
        <v>0.2238591618202142</v>
      </c>
      <c r="G244" s="167">
        <f>IF($D$249=0,"",IF(D244="[Mark as ND1 if not relevant]","",D244/$D$249))</f>
        <v>0.18843391923855926</v>
      </c>
    </row>
    <row r="245">
      <c r="A245" s="110" t="s">
        <v>702</v>
      </c>
      <c r="B245" s="110" t="s">
        <v>2685</v>
      </c>
      <c r="C245" s="168">
        <v>6566.66935618</v>
      </c>
      <c r="D245" s="171">
        <v>21869</v>
      </c>
      <c r="F245" s="167">
        <f>IF($C$249=0,"",IF(C245="[Mark as ND1 if not relevant]","",C245/$C$249))</f>
        <v>0.20836452983673903</v>
      </c>
      <c r="G245" s="167">
        <f>IF($D$249=0,"",IF(D245="[Mark as ND1 if not relevant]","",D245/$D$249))</f>
        <v>0.15487302239281617</v>
      </c>
    </row>
    <row r="246">
      <c r="A246" s="110" t="s">
        <v>703</v>
      </c>
      <c r="B246" s="110" t="s">
        <v>2686</v>
      </c>
      <c r="C246" s="168">
        <v>3461.52340274</v>
      </c>
      <c r="D246" s="171">
        <v>10200</v>
      </c>
      <c r="F246" s="167">
        <f>IF($C$249=0,"",IF(C246="[Mark as ND1 if not relevant]","",C246/$C$249))</f>
        <v>0.10983630470932738</v>
      </c>
      <c r="G246" s="167">
        <f>IF($D$249=0,"",IF(D246="[Mark as ND1 if not relevant]","",D246/$D$249))</f>
        <v>0.072234890868659973</v>
      </c>
    </row>
    <row r="247">
      <c r="A247" s="110" t="s">
        <v>704</v>
      </c>
      <c r="B247" s="110" t="s">
        <v>2687</v>
      </c>
      <c r="C247" s="168">
        <v>998.41981813</v>
      </c>
      <c r="D247" s="171">
        <v>2621</v>
      </c>
      <c r="F247" s="167">
        <f>IF($C$249=0,"",IF(C247="[Mark as ND1 if not relevant]","",C247/$C$249))</f>
        <v>0.031680485905469645</v>
      </c>
      <c r="G247" s="167">
        <f>IF($D$249=0,"",IF(D247="[Mark as ND1 if not relevant]","",D247/$D$249))</f>
        <v>0.018561534212427233</v>
      </c>
    </row>
    <row r="248">
      <c r="A248" s="110" t="s">
        <v>705</v>
      </c>
      <c r="B248" s="110" t="s">
        <v>679</v>
      </c>
      <c r="C248" s="168">
        <v>412.95316094</v>
      </c>
      <c r="D248" s="171">
        <v>983</v>
      </c>
      <c r="F248" s="167">
        <f>IF($C$249=0,"",IF(C248="[Mark as ND1 if not relevant]","",C248/$C$249))</f>
        <v>0.013103262332354249</v>
      </c>
      <c r="G248" s="167">
        <f>IF($D$249=0,"",IF(D248="[Mark as ND1 if not relevant]","",D248/$D$249))</f>
        <v>0.0069614605611659558</v>
      </c>
    </row>
    <row r="249">
      <c r="A249" s="110" t="s">
        <v>706</v>
      </c>
      <c r="B249" s="140" t="s">
        <v>99</v>
      </c>
      <c r="C249" s="168">
        <f>SUM(C241:C248)</f>
        <v>31515.29370822</v>
      </c>
      <c r="D249" s="171">
        <f>SUM(D241:D248)</f>
        <v>141206</v>
      </c>
      <c r="F249" s="144">
        <f>SUM(F241:F248)</f>
        <v>0.99999999999999989</v>
      </c>
      <c r="G249" s="144">
        <f>SUM(G241:G248)</f>
        <v>1</v>
      </c>
    </row>
    <row r="250" outlineLevel="1">
      <c r="A250" s="110" t="s">
        <v>707</v>
      </c>
      <c r="B250" s="127" t="s">
        <v>2675</v>
      </c>
      <c r="C250" s="168">
        <v>364.51132901</v>
      </c>
      <c r="D250" s="171">
        <v>856</v>
      </c>
      <c r="F250" s="167">
        <f>IF($C$249=0,"",IF(C250="[for completion]","",C250/$C$249))</f>
        <v>0.011566172677455518</v>
      </c>
      <c r="G250" s="167">
        <f>IF($D$249=0,"",IF(D250="[for completion]","",D250/$D$249))</f>
        <v>0.00606206535133068</v>
      </c>
    </row>
    <row r="251" outlineLevel="1">
      <c r="A251" s="110" t="s">
        <v>708</v>
      </c>
      <c r="B251" s="127" t="s">
        <v>2676</v>
      </c>
      <c r="C251" s="168">
        <v>28.06763379</v>
      </c>
      <c r="D251" s="171">
        <v>74</v>
      </c>
      <c r="F251" s="167">
        <f>IF($C$249=0,"",IF(C251="[for completion]","",C251/$C$249))</f>
        <v>0.00089060359233394156</v>
      </c>
      <c r="G251" s="167">
        <f>IF($D$249=0,"",IF(D251="[for completion]","",D251/$D$249))</f>
        <v>0.00052405705140008219</v>
      </c>
    </row>
    <row r="252" outlineLevel="1">
      <c r="A252" s="110" t="s">
        <v>709</v>
      </c>
      <c r="B252" s="127" t="s">
        <v>2677</v>
      </c>
      <c r="C252" s="168">
        <v>8.24637601</v>
      </c>
      <c r="D252" s="171">
        <v>25</v>
      </c>
      <c r="F252" s="167">
        <f>IF($C$249=0,"",IF(C252="[for completion]","",C252/$C$249))</f>
        <v>0.00026166267356883728</v>
      </c>
      <c r="G252" s="167">
        <f>IF($D$249=0,"",IF(D252="[for completion]","",D252/$D$249))</f>
        <v>0.0001770463011486764</v>
      </c>
    </row>
    <row r="253" outlineLevel="1">
      <c r="A253" s="110" t="s">
        <v>710</v>
      </c>
      <c r="B253" s="127" t="s">
        <v>2678</v>
      </c>
      <c r="C253" s="168">
        <v>6.80491064</v>
      </c>
      <c r="D253" s="171">
        <v>16</v>
      </c>
      <c r="F253" s="167">
        <f>IF($C$249=0,"",IF(C253="[for completion]","",C253/$C$249))</f>
        <v>0.00021592407492699662</v>
      </c>
      <c r="G253" s="167">
        <f>IF($D$249=0,"",IF(D253="[for completion]","",D253/$D$249))</f>
        <v>0.0001133096327351529</v>
      </c>
    </row>
    <row r="254" outlineLevel="1">
      <c r="A254" s="110" t="s">
        <v>711</v>
      </c>
      <c r="B254" s="127" t="s">
        <v>2679</v>
      </c>
      <c r="C254" s="168">
        <v>1.97778241</v>
      </c>
      <c r="D254" s="171">
        <v>5</v>
      </c>
      <c r="F254" s="167">
        <f>IF($C$249=0,"",IF(C254="[for completion]","",C254/$C$249))</f>
        <v>6.2756274090637577E-05</v>
      </c>
      <c r="G254" s="167">
        <f>IF($D$249=0,"",IF(D254="[for completion]","",D254/$D$249))</f>
        <v>3.5409260229735282E-05</v>
      </c>
    </row>
    <row r="255" outlineLevel="1">
      <c r="A255" s="110" t="s">
        <v>712</v>
      </c>
      <c r="B255" s="127" t="s">
        <v>2688</v>
      </c>
      <c r="C255" s="168">
        <v>3.34512908</v>
      </c>
      <c r="D255" s="171">
        <v>7</v>
      </c>
      <c r="F255" s="167">
        <f>IF($C$249=0,"",IF(C255="[for completion]","",C255/$C$249))</f>
        <v>0.00010614303997831707</v>
      </c>
      <c r="G255" s="167">
        <f>IF($D$249=0,"",IF(D255="[for completion]","",D255/$D$249))</f>
        <v>4.957296432162939E-05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2689</v>
      </c>
      <c r="C277" s="144">
        <v>0.78271712</v>
      </c>
      <c r="E277" s="105"/>
      <c r="F277" s="105"/>
    </row>
    <row r="278">
      <c r="A278" s="110" t="s">
        <v>739</v>
      </c>
      <c r="B278" s="110" t="s">
        <v>2690</v>
      </c>
      <c r="C278" s="144">
        <v>0.21728288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SUM(C333:C341)</f>
        <v>0</v>
      </c>
      <c r="D343" s="213">
        <f>SUM(D333:D341)</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75">
      <c r="A411" s="134"/>
      <c r="B411" s="135" t="s">
        <v>748</v>
      </c>
      <c r="C411" s="134"/>
      <c r="D411" s="134"/>
      <c r="E411" s="134"/>
      <c r="F411" s="136"/>
      <c r="G411" s="136"/>
    </row>
    <row r="412"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2260</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2260</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2260</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1522</v>
      </c>
    </row>
    <row r="6">
      <c r="A6" s="1" t="s">
        <v>1151</v>
      </c>
      <c r="B6" s="40" t="s">
        <v>1152</v>
      </c>
      <c r="C6" s="26" t="s">
        <v>2703</v>
      </c>
    </row>
    <row r="7">
      <c r="A7" s="1" t="s">
        <v>1153</v>
      </c>
      <c r="B7" s="40" t="s">
        <v>1154</v>
      </c>
      <c r="C7" s="26" t="s">
        <v>2705</v>
      </c>
    </row>
    <row r="8">
      <c r="A8" s="1" t="s">
        <v>1155</v>
      </c>
      <c r="B8" s="40" t="s">
        <v>1156</v>
      </c>
      <c r="C8" s="26" t="s">
        <v>2704</v>
      </c>
    </row>
    <row r="9">
      <c r="A9" s="1" t="s">
        <v>1157</v>
      </c>
      <c r="B9" s="40" t="s">
        <v>1158</v>
      </c>
      <c r="C9" s="26" t="s">
        <v>2693</v>
      </c>
    </row>
    <row r="10" ht="44.25" customHeight="1">
      <c r="A10" s="1" t="s">
        <v>1159</v>
      </c>
      <c r="B10" s="40" t="s">
        <v>2698</v>
      </c>
      <c r="C10" s="26" t="s">
        <v>2699</v>
      </c>
    </row>
    <row r="11" ht="54.75" customHeight="1">
      <c r="A11" s="1" t="s">
        <v>1160</v>
      </c>
      <c r="B11" s="40" t="s">
        <v>2700</v>
      </c>
      <c r="C11" s="26" t="s">
        <v>2701</v>
      </c>
    </row>
    <row r="12">
      <c r="A12" s="1" t="s">
        <v>1161</v>
      </c>
      <c r="B12" s="40" t="s">
        <v>1162</v>
      </c>
      <c r="C12" s="26" t="s">
        <v>2696</v>
      </c>
    </row>
    <row r="13">
      <c r="A13" s="1" t="s">
        <v>1163</v>
      </c>
      <c r="B13" s="40" t="s">
        <v>1164</v>
      </c>
      <c r="C13" s="26" t="s">
        <v>2695</v>
      </c>
    </row>
    <row r="14" ht="30">
      <c r="A14" s="1" t="s">
        <v>1165</v>
      </c>
      <c r="B14" s="40" t="s">
        <v>1166</v>
      </c>
      <c r="C14" s="26" t="s">
        <v>2694</v>
      </c>
    </row>
    <row r="15">
      <c r="A15" s="1" t="s">
        <v>1167</v>
      </c>
      <c r="B15" s="40" t="s">
        <v>1168</v>
      </c>
      <c r="C15" s="26" t="s">
        <v>2697</v>
      </c>
    </row>
    <row r="16" ht="30">
      <c r="A16" s="1" t="s">
        <v>1169</v>
      </c>
      <c r="B16" s="44" t="s">
        <v>1170</v>
      </c>
      <c r="C16" s="26" t="s">
        <v>2691</v>
      </c>
    </row>
    <row r="17" ht="30" customHeight="1">
      <c r="A17" s="1" t="s">
        <v>1171</v>
      </c>
      <c r="B17" s="44" t="s">
        <v>1172</v>
      </c>
      <c r="C17" s="26" t="s">
        <v>2692</v>
      </c>
    </row>
    <row r="18">
      <c r="A18" s="1" t="s">
        <v>1173</v>
      </c>
      <c r="B18" s="44" t="s">
        <v>1174</v>
      </c>
      <c r="C18" s="26" t="s">
        <v>2702</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75"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75">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2584</v>
      </c>
      <c r="E3" s="355"/>
      <c r="F3" s="355"/>
      <c r="G3" s="355"/>
      <c r="H3" s="355"/>
      <c r="J3" s="356"/>
    </row>
    <row r="4" ht="48.75" customHeight="1">
      <c r="B4" s="354"/>
      <c r="D4" s="355"/>
      <c r="E4" s="355"/>
      <c r="F4" s="355"/>
      <c r="G4" s="355"/>
      <c r="H4" s="355"/>
      <c r="J4" s="356"/>
    </row>
    <row r="5">
      <c r="B5" s="354"/>
      <c r="E5" s="357"/>
      <c r="F5" s="358"/>
      <c r="J5" s="356"/>
    </row>
    <row r="6">
      <c r="B6" s="354"/>
      <c r="D6" s="359" t="s">
        <v>2585</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1478</v>
      </c>
      <c r="B1" s="323"/>
    </row>
    <row r="2" ht="31.5">
      <c r="A2" s="149" t="s">
        <v>1477</v>
      </c>
      <c r="B2" s="149"/>
      <c r="C2" s="24"/>
      <c r="D2" s="24"/>
      <c r="E2" s="24"/>
      <c r="F2" s="306" t="s">
        <v>2260</v>
      </c>
      <c r="G2" s="59"/>
      <c r="H2" s="24"/>
      <c r="I2" s="23"/>
      <c r="J2" s="24"/>
      <c r="K2" s="24"/>
      <c r="L2" s="24"/>
      <c r="M2" s="24"/>
    </row>
    <row r="3" ht="15.75" thickBot="1">
      <c r="A3" s="24"/>
      <c r="B3" s="25"/>
      <c r="C3" s="25"/>
      <c r="D3" s="24"/>
      <c r="E3" s="24"/>
      <c r="F3" s="24"/>
      <c r="G3" s="24"/>
      <c r="H3" s="24"/>
      <c r="L3" s="24"/>
      <c r="M3" s="24"/>
    </row>
    <row r="4" ht="19.5" thickBot="1">
      <c r="A4" s="27"/>
      <c r="B4" s="28" t="s">
        <v>23</v>
      </c>
      <c r="C4" s="29" t="s">
        <v>2586</v>
      </c>
      <c r="D4" s="27"/>
      <c r="E4" s="27"/>
      <c r="F4" s="24"/>
      <c r="G4" s="24"/>
      <c r="H4" s="24"/>
      <c r="I4" s="37" t="s">
        <v>1470</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5.75" thickBot="1">
      <c r="B9" s="35" t="s">
        <v>1417</v>
      </c>
      <c r="H9" s="24"/>
      <c r="L9" s="24"/>
      <c r="M9" s="24"/>
    </row>
    <row r="10">
      <c r="B10" s="36"/>
      <c r="H10" s="24"/>
      <c r="I10" s="103" t="s">
        <v>1472</v>
      </c>
      <c r="L10" s="24"/>
      <c r="M10" s="24"/>
    </row>
    <row r="11">
      <c r="B11" s="36"/>
      <c r="H11" s="24"/>
      <c r="I11" s="103" t="s">
        <v>1474</v>
      </c>
      <c r="L11" s="24"/>
      <c r="M11" s="24"/>
    </row>
    <row r="12" ht="37.5">
      <c r="A12" s="37" t="s">
        <v>33</v>
      </c>
      <c r="B12" s="37" t="s">
        <v>1463</v>
      </c>
      <c r="C12" s="38"/>
      <c r="D12" s="38"/>
      <c r="E12" s="38"/>
      <c r="F12" s="38"/>
      <c r="G12" s="38"/>
      <c r="H12" s="24"/>
      <c r="L12" s="24"/>
      <c r="M12" s="24"/>
    </row>
    <row r="13" customHeight="1">
      <c r="A13" s="45"/>
      <c r="B13" s="46" t="s">
        <v>1394</v>
      </c>
      <c r="C13" s="45" t="s">
        <v>1462</v>
      </c>
      <c r="D13" s="45" t="s">
        <v>1471</v>
      </c>
      <c r="E13" s="47"/>
      <c r="F13" s="48"/>
      <c r="G13" s="48"/>
      <c r="H13" s="24"/>
      <c r="L13" s="24"/>
      <c r="M13" s="24"/>
    </row>
    <row r="14">
      <c r="A14" s="26" t="s">
        <v>1383</v>
      </c>
      <c r="B14" s="43" t="s">
        <v>1373</v>
      </c>
      <c r="C14" s="367" t="s">
        <v>2706</v>
      </c>
      <c r="D14" s="367"/>
      <c r="E14" s="32"/>
      <c r="F14" s="32"/>
      <c r="G14" s="32"/>
      <c r="H14" s="24"/>
      <c r="L14" s="24"/>
      <c r="M14" s="24"/>
    </row>
    <row r="15">
      <c r="A15" s="26" t="s">
        <v>1384</v>
      </c>
      <c r="B15" s="43" t="s">
        <v>2707</v>
      </c>
      <c r="C15" s="26" t="s">
        <v>2588</v>
      </c>
      <c r="D15" s="26" t="s">
        <v>2708</v>
      </c>
      <c r="E15" s="32"/>
      <c r="F15" s="32"/>
      <c r="G15" s="32"/>
      <c r="H15" s="24"/>
      <c r="L15" s="24"/>
      <c r="M15" s="24"/>
    </row>
    <row r="16">
      <c r="A16" s="26" t="s">
        <v>1385</v>
      </c>
      <c r="B16" s="43" t="s">
        <v>1374</v>
      </c>
      <c r="C16" s="26" t="s">
        <v>2706</v>
      </c>
      <c r="E16" s="32"/>
      <c r="F16" s="32"/>
      <c r="G16" s="32"/>
      <c r="H16" s="24"/>
      <c r="L16" s="24"/>
      <c r="M16" s="24"/>
    </row>
    <row r="17">
      <c r="A17" s="26" t="s">
        <v>1386</v>
      </c>
      <c r="B17" s="223" t="s">
        <v>1375</v>
      </c>
      <c r="C17" s="26" t="s">
        <v>2706</v>
      </c>
      <c r="E17" s="32"/>
      <c r="F17" s="32"/>
      <c r="G17" s="32"/>
      <c r="H17" s="24"/>
      <c r="L17" s="24"/>
      <c r="M17" s="24"/>
    </row>
    <row r="18">
      <c r="A18" s="26" t="s">
        <v>1387</v>
      </c>
      <c r="B18" s="43" t="s">
        <v>2709</v>
      </c>
      <c r="C18" s="26" t="s">
        <v>2706</v>
      </c>
      <c r="E18" s="32"/>
      <c r="F18" s="32"/>
      <c r="G18" s="32"/>
      <c r="H18" s="24"/>
      <c r="L18" s="24"/>
      <c r="M18" s="24"/>
    </row>
    <row r="19">
      <c r="A19" s="26" t="s">
        <v>1388</v>
      </c>
      <c r="B19" s="43" t="s">
        <v>1376</v>
      </c>
      <c r="C19" s="26" t="s">
        <v>2706</v>
      </c>
      <c r="E19" s="32"/>
      <c r="F19" s="32"/>
      <c r="G19" s="32"/>
      <c r="H19" s="24"/>
      <c r="L19" s="24"/>
      <c r="M19" s="24"/>
    </row>
    <row r="20">
      <c r="A20" s="26" t="s">
        <v>1389</v>
      </c>
      <c r="B20" s="43" t="s">
        <v>1377</v>
      </c>
      <c r="C20" s="26" t="s">
        <v>2588</v>
      </c>
      <c r="D20" s="26" t="s">
        <v>2708</v>
      </c>
      <c r="E20" s="32"/>
      <c r="F20" s="32"/>
      <c r="G20" s="32"/>
      <c r="H20" s="24"/>
      <c r="L20" s="24"/>
      <c r="M20" s="24"/>
    </row>
    <row r="21">
      <c r="A21" s="26" t="s">
        <v>1390</v>
      </c>
      <c r="B21" s="43" t="s">
        <v>1378</v>
      </c>
      <c r="C21" s="26" t="s">
        <v>2706</v>
      </c>
      <c r="E21" s="32"/>
      <c r="F21" s="32"/>
      <c r="G21" s="32"/>
      <c r="H21" s="24"/>
      <c r="L21" s="24"/>
      <c r="M21" s="24"/>
    </row>
    <row r="22">
      <c r="A22" s="26" t="s">
        <v>1391</v>
      </c>
      <c r="B22" s="43" t="s">
        <v>1379</v>
      </c>
      <c r="C22" s="26" t="s">
        <v>2706</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2706</v>
      </c>
      <c r="E24" s="32"/>
      <c r="F24" s="32"/>
      <c r="G24" s="32"/>
      <c r="H24" s="24"/>
      <c r="L24" s="24"/>
      <c r="M24" s="24"/>
    </row>
    <row r="25" outlineLevel="1">
      <c r="A25" s="26" t="s">
        <v>1393</v>
      </c>
      <c r="B25" s="41" t="s">
        <v>2600</v>
      </c>
      <c r="C25" s="237" t="s">
        <v>2588</v>
      </c>
      <c r="D25" s="237" t="s">
        <v>2708</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2708</v>
      </c>
      <c r="E27" s="32"/>
      <c r="F27" s="32"/>
      <c r="G27" s="32"/>
      <c r="H27" s="24"/>
      <c r="L27" s="24"/>
      <c r="M27" s="24"/>
    </row>
    <row r="28" outlineLevel="1">
      <c r="A28" s="26" t="s">
        <v>1398</v>
      </c>
      <c r="B28" s="41" t="s">
        <v>2601</v>
      </c>
      <c r="C28" s="26" t="s">
        <v>2588</v>
      </c>
      <c r="D28" s="26" t="s">
        <v>2708</v>
      </c>
      <c r="E28" s="32"/>
      <c r="F28" s="32"/>
      <c r="G28" s="32"/>
      <c r="H28" s="24"/>
      <c r="L28" s="24"/>
      <c r="M28" s="24"/>
    </row>
    <row r="29" outlineLevel="1">
      <c r="A29" s="26" t="s">
        <v>1399</v>
      </c>
      <c r="B29" s="41" t="s">
        <v>2597</v>
      </c>
      <c r="C29" s="26" t="s">
        <v>2588</v>
      </c>
      <c r="D29" s="26" t="s">
        <v>2708</v>
      </c>
      <c r="E29" s="32"/>
      <c r="F29" s="32"/>
      <c r="G29" s="32"/>
      <c r="H29" s="24"/>
      <c r="L29" s="24"/>
      <c r="M29" s="24"/>
    </row>
    <row r="30" outlineLevel="1">
      <c r="A30" s="26" t="s">
        <v>1400</v>
      </c>
      <c r="B30" s="41" t="s">
        <v>2606</v>
      </c>
      <c r="C30" s="26" t="s">
        <v>2588</v>
      </c>
      <c r="D30" s="26" t="s">
        <v>2708</v>
      </c>
      <c r="E30" s="32"/>
      <c r="F30" s="32"/>
      <c r="G30" s="32"/>
      <c r="H30" s="24"/>
      <c r="L30" s="24"/>
      <c r="M30" s="24"/>
    </row>
    <row r="31" outlineLevel="1">
      <c r="A31" s="26" t="s">
        <v>1401</v>
      </c>
      <c r="B31" s="41" t="s">
        <v>2595</v>
      </c>
      <c r="C31" s="26" t="s">
        <v>2588</v>
      </c>
      <c r="D31" s="26" t="s">
        <v>2708</v>
      </c>
      <c r="E31" s="32"/>
      <c r="F31" s="32"/>
      <c r="G31" s="32"/>
      <c r="H31" s="24"/>
      <c r="L31" s="24"/>
      <c r="M31" s="24"/>
    </row>
    <row r="32" outlineLevel="1">
      <c r="A32" s="26" t="s">
        <v>1402</v>
      </c>
      <c r="B32" s="41" t="s">
        <v>2596</v>
      </c>
      <c r="C32" s="26" t="s">
        <v>2588</v>
      </c>
      <c r="D32" s="26" t="s">
        <v>2708</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1475</v>
      </c>
      <c r="D74" s="45"/>
      <c r="E74" s="48"/>
      <c r="F74" s="48"/>
      <c r="G74" s="48"/>
      <c r="H74" s="56"/>
      <c r="I74" s="56"/>
      <c r="J74" s="56"/>
      <c r="K74" s="56"/>
      <c r="L74" s="56"/>
      <c r="M74" s="56"/>
      <c r="N74" s="56"/>
    </row>
    <row r="75">
      <c r="A75" s="26" t="s">
        <v>1443</v>
      </c>
      <c r="B75" s="26" t="s">
        <v>1461</v>
      </c>
      <c r="C75" s="263">
        <v>62.28</v>
      </c>
      <c r="H75" s="24"/>
    </row>
    <row r="76">
      <c r="A76" s="26" t="s">
        <v>1444</v>
      </c>
      <c r="B76" s="26" t="s">
        <v>1473</v>
      </c>
      <c r="C76" s="263">
        <v>293.52</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2710</v>
      </c>
      <c r="C82" s="258">
        <v>0.0003299</v>
      </c>
      <c r="D82" s="258" t="str">
        <f>IF(C82="","","ND2")</f>
        <v>ND2</v>
      </c>
      <c r="E82" s="258" t="str">
        <f>IF(C82="","","ND2")</f>
        <v>ND2</v>
      </c>
      <c r="F82" s="258" t="str">
        <f>IF(C82="","","ND2")</f>
        <v>ND2</v>
      </c>
      <c r="G82" s="258">
        <f>IF(C82="","",C82)</f>
        <v>0.0003299</v>
      </c>
      <c r="H82" s="24"/>
    </row>
    <row r="83">
      <c r="A83" s="26" t="s">
        <v>1451</v>
      </c>
      <c r="B83" s="237" t="s">
        <v>2711</v>
      </c>
      <c r="C83" s="258">
        <v>3.328E-05</v>
      </c>
      <c r="D83" s="258" t="str">
        <f>IF(C83="","","ND2")</f>
        <v>ND2</v>
      </c>
      <c r="E83" s="258" t="str">
        <f>IF(C83="","","ND2")</f>
        <v>ND2</v>
      </c>
      <c r="F83" s="258" t="str">
        <f>IF(C83="","","ND2")</f>
        <v>ND2</v>
      </c>
      <c r="G83" s="258">
        <f>IF(C83="","",C83)</f>
        <v>3.328E-05</v>
      </c>
      <c r="H83" s="24"/>
    </row>
    <row r="84">
      <c r="A84" s="26" t="s">
        <v>1452</v>
      </c>
      <c r="B84" s="237" t="s">
        <v>2712</v>
      </c>
      <c r="C84" s="258">
        <v>5.931E-05</v>
      </c>
      <c r="D84" s="258" t="str">
        <f>IF(C84="","","ND2")</f>
        <v>ND2</v>
      </c>
      <c r="E84" s="258" t="str">
        <f>IF(C84="","","ND2")</f>
        <v>ND2</v>
      </c>
      <c r="F84" s="258" t="str">
        <f>IF(C84="","","ND2")</f>
        <v>ND2</v>
      </c>
      <c r="G84" s="258">
        <f>IF(C84="","",C84)</f>
        <v>5.931E-05</v>
      </c>
      <c r="H84" s="24"/>
    </row>
    <row r="85">
      <c r="A85" s="26" t="s">
        <v>1453</v>
      </c>
      <c r="B85" s="237" t="s">
        <v>2713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2714</v>
      </c>
      <c r="C87" s="258">
        <v>0.99957751</v>
      </c>
      <c r="D87" s="258" t="str">
        <f>IF(C87="","","ND2")</f>
        <v>ND2</v>
      </c>
      <c r="E87" s="258" t="str">
        <f>IF(C87="","","ND2")</f>
        <v>ND2</v>
      </c>
      <c r="F87" s="258" t="str">
        <f>IF(C87="","","ND2")</f>
        <v>ND2</v>
      </c>
      <c r="G87" s="258">
        <f>IF(C87="","",C87)</f>
        <v>0.99957751</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2022-04-12T13:53:37Z</dcterms:created>
  <dcterms:modified xsi:type="dcterms:W3CDTF">2022-04-12T13:53:37Z</dcterms:modified>
</cp:coreProperties>
</file>