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<sst xmlns="http://schemas.openxmlformats.org/spreadsheetml/2006/main" count="3738" uniqueCount="2673">
  <si>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</si>
  <si>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</si>
  <si>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</si>
  <si>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</si>
  <si>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</si>
  <si>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</si>
  <si>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</si>
  <si>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</si>
  <si>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</si>
  <si>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</si>
  <si>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</si>
  <si>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</si>
  <si>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</si>
  <si>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</si>
  <si>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</si>
  <si>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</si>
  <si>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</si>
  <si>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</si>
  <si>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</si>
  <si>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</si>
  <si>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</si>
  <si>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</si>
  <si>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</si>
  <si>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</si>
  <si>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</si>
  <si>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</si>
  <si>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</si>
  <si>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</si>
  <si>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</si>
  <si>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</si>
  <si>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</si>
  <si>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</si>
  <si>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</si>
  <si>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</si>
  <si>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</si>
  <si>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</si>
  <si>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</si>
  <si>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</si>
  <si>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</si>
  <si>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</si>
  <si>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</si>
  <si>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</si>
  <si>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</si>
  <si>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</si>
  <si>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</si>
  <si>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</si>
  <si>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</si>
  <si>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</si>
  <si>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</si>
  <si>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</si>
  <si>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</si>
  <si>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</si>
  <si>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</si>
  <si>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</si>
  <si>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</si>
  <si>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</si>
  <si>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</si>
  <si>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</si>
  <si>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</si>
  <si>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</si>
  <si>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</si>
  <si>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</si>
  <si>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</si>
  <si>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</si>
  <si>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</si>
  <si>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</si>
  <si>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</si>
  <si>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</si>
  <si>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</si>
  <si>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</si>
  <si>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</si>
  <si>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</si>
  <si>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</si>
  <si>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</si>
  <si>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</si>
  <si>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</si>
  <si>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</si>
  <si>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</si>
  <si>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</si>
  <si>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</si>
  <si>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</si>
  <si>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</si>
  <si>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</si>
  <si>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</si>
  <si>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</si>
  <si>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</si>
  <si>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</si>
  <si>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</si>
  <si>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</si>
  <si>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</si>
  <si>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</si>
  <si>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</si>
  <si>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</si>
  <si>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</si>
  <si>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</si>
  <si>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</si>
  <si>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</si>
  <si>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</si>
  <si>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</si>
  <si>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</si>
  <si>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</si>
  <si>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</si>
  <si>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</si>
  <si>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</si>
  <si>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</si>
  <si>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</si>
  <si>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</si>
  <si>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</si>
  <si>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</si>
  <si>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</si>
  <si>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</si>
  <si>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</si>
  <si>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</si>
  <si>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</si>
  <si>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</si>
  <si>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</si>
  <si>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</si>
  <si>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</si>
  <si>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</si>
  <si>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</si>
  <si>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</si>
  <si>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</si>
  <si>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</si>
  <si>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</si>
  <si>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</si>
  <si>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</si>
  <si>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</si>
  <si>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</si>
  <si>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</si>
  <si>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</si>
  <si>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</si>
  <si>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</si>
  <si>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</si>
  <si>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</si>
  <si>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</si>
  <si>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</si>
  <si>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</si>
  <si>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</si>
  <si>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</si>
  <si>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</si>
  <si>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</si>
  <si>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</si>
  <si>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</si>
  <si>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</si>
  <si>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</si>
  <si>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</si>
  <si>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</si>
  <si>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</si>
  <si>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</si>
  <si>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</si>
  <si>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</si>
  <si>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</si>
  <si>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</si>
  <si>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</si>
  <si>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</si>
  <si>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</si>
  <si>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</si>
  <si>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</si>
  <si>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</si>
  <si>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</si>
  <si>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</si>
  <si>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</si>
  <si>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</si>
  <si>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</si>
  <si>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</si>
  <si>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</si>
  <si>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</si>
  <si>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</si>
  <si>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</si>
  <si>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</si>
  <si>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</si>
  <si>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</si>
  <si>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</si>
  <si>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</si>
  <si>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</si>
  <si>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</si>
  <si>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</si>
  <si>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</si>
  <si>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</si>
  <si>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</si>
  <si>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</si>
  <si>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</si>
  <si>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</si>
  <si>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</si>
  <si>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</si>
  <si>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</si>
  <si>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</si>
  <si>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</si>
  <si>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</si>
  <si>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</si>
  <si>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</si>
  <si>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</si>
  <si>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</si>
  <si>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</si>
  <si>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</si>
  <si>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</si>
  <si>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</si>
  <si>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</si>
  <si>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</si>
  <si>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</si>
  <si>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</si>
  <si>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</si>
  <si>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</si>
  <si>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</si>
  <si>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</si>
  <si>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</si>
  <si>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</si>
  <si>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</si>
  <si>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</si>
  <si>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</si>
  <si>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</si>
  <si>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</si>
  <si>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</si>
  <si>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</si>
  <si>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</si>
  <si>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</si>
  <si>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</si>
  <si>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</si>
  <si>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</si>
  <si>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</si>
  <si>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</si>
  <si>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</si>
  <si>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</si>
  <si>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</si>
  <si>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</si>
  <si>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</si>
  <si>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</si>
  <si>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</si>
  <si>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</si>
  <si>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</si>
  <si>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</si>
  <si>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</si>
  <si>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</si>
  <si>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</si>
  <si>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</si>
  <si>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</si>
  <si>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</si>
  <si>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</si>
  <si>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</si>
  <si>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</si>
  <si>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</si>
  <si>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</si>
  <si>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</si>
  <si>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</si>
  <si>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</si>
  <si>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</si>
  <si>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</si>
  <si>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</si>
  <si>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</si>
  <si>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</si>
  <si>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</si>
  <si>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</si>
  <si>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</si>
  <si>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</si>
  <si>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</si>
  <si>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</si>
  <si>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</si>
  <si>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</si>
  <si>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</si>
  <si>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</si>
  <si>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</si>
  <si>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</si>
  <si>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</si>
  <si>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</si>
  <si>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</si>
  <si>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</si>
  <si>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</si>
  <si>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</si>
  <si>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</si>
  <si>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</si>
  <si>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</si>
  <si>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</si>
  <si>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</si>
  <si>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</si>
  <si>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</si>
  <si>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</si>
  <si>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</si>
  <si>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</si>
  <si>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</si>
  <si>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</si>
  <si>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</si>
  <si>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</si>
  <si>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</si>
  <si>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</si>
  <si>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</si>
  <si>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</si>
  <si>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</si>
  <si>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</si>
  <si>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</si>
  <si>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</si>
  <si>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</si>
  <si>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</si>
  <si>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</si>
  <si>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</si>
  <si>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</si>
  <si>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</si>
  <si>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</si>
  <si>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</si>
  <si>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</si>
  <si>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</si>
  <si>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</si>
  <si>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</si>
  <si>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</si>
  <si>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</si>
  <si>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</si>
  <si>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</si>
  <si>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</si>
  <si>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</si>
  <si>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</si>
  <si>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</si>
  <si>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</si>
  <si>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</si>
  <si>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</si>
  <si>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</si>
  <si>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</si>
  <si>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</si>
  <si>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</si>
  <si>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</si>
  <si>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</si>
  <si>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</si>
  <si>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</si>
  <si>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</si>
  <si>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</si>
  <si>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</si>
  <si>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</si>
  <si>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</si>
  <si>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</si>
  <si>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</si>
  <si>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</si>
  <si>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</si>
  <si>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</si>
  <si>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</si>
  <si>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</si>
  <si>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</si>
  <si>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</si>
  <si>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</si>
  <si>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</si>
  <si>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</si>
  <si>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</si>
  <si>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</si>
  <si>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</si>
  <si>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</si>
  <si>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</si>
  <si>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</si>
  <si>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</si>
  <si>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</si>
  <si>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</si>
  <si>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</si>
  <si>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</si>
  <si>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</si>
  <si>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</si>
  <si>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</si>
  <si>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</si>
  <si>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</si>
  <si>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</si>
  <si>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</si>
  <si>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</si>
  <si>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</si>
  <si>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</si>
  <si>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</si>
  <si>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</si>
  <si>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</si>
  <si>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</si>
  <si>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</si>
  <si>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</si>
  <si>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</si>
  <si>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</si>
  <si>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</si>
  <si>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</si>
  <si>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</si>
  <si>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</si>
  <si>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</si>
  <si>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</si>
  <si>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</si>
  <si>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</si>
  <si>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</si>
  <si>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</si>
  <si>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</si>
  <si>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</si>
  <si>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</si>
  <si>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</si>
  <si>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</si>
  <si>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</si>
  <si>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</si>
  <si>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</si>
  <si>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</si>
  <si>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</si>
  <si>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</si>
  <si>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</si>
  <si>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</si>
  <si>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</si>
  <si>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</si>
  <si>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</si>
  <si>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</si>
  <si>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</si>
  <si>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</si>
  <si>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</si>
  <si>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</si>
  <si>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</si>
  <si>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</si>
  <si>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</si>
  <si>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</si>
  <si>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</si>
  <si>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</si>
  <si>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</si>
  <si>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</si>
  <si>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</si>
  <si>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</si>
  <si>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</si>
  <si>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</si>
  <si>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</si>
  <si>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</si>
  <si>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</si>
  <si>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</si>
  <si>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</si>
  <si>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</si>
  <si>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</si>
  <si>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</si>
  <si>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</si>
  <si>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</si>
  <si>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</si>
  <si>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</si>
  <si>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</si>
  <si>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</si>
  <si>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</si>
  <si>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</si>
  <si>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</si>
  <si>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</si>
  <si>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</si>
  <si>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</si>
  <si>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</si>
  <si>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</si>
  <si>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</si>
  <si>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</si>
  <si>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</si>
  <si>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</si>
  <si>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</si>
  <si>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</si>
  <si>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</si>
  <si>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</si>
  <si>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</si>
  <si>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</si>
  <si>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</si>
  <si>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</si>
  <si>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</si>
  <si>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</si>
  <si>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</si>
  <si>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</si>
  <si>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</si>
  <si>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</si>
  <si>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</si>
  <si>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</si>
  <si>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</si>
  <si>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</si>
  <si>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</si>
  <si>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</si>
  <si>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</si>
  <si>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</si>
  <si>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</si>
  <si>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</si>
  <si>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</si>
  <si>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</si>
  <si>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</si>
  <si>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</si>
  <si>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</si>
  <si>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</si>
  <si>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</si>
  <si>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</si>
  <si>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</si>
  <si>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</si>
  <si>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</si>
  <si>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</si>
  <si>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</si>
  <si>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</si>
  <si>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</si>
  <si>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</si>
  <si>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</si>
  <si>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</si>
  <si>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</si>
  <si>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</si>
  <si>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</si>
  <si>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</si>
  <si>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</si>
  <si>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</si>
  <si>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</si>
  <si>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</si>
  <si>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</si>
  <si>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</si>
  <si>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</si>
  <si>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</si>
  <si>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</si>
  <si>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</si>
  <si>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</si>
  <si>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</si>
  <si>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</si>
  <si>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</si>
  <si>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</si>
  <si>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</si>
  <si>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</si>
  <si>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</si>
  <si>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</si>
  <si>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</si>
  <si>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</si>
  <si>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</si>
  <si>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</si>
  <si>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</si>
  <si>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</si>
  <si>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</si>
  <si>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</si>
  <si>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</si>
  <si>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</si>
  <si>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</si>
  <si>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</si>
  <si>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</si>
  <si>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</si>
  <si>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</si>
  <si>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</si>
  <si>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</si>
  <si>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</si>
  <si>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</si>
  <si>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</si>
  <si>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</si>
  <si>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</si>
  <si>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</si>
  <si>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</si>
  <si>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</si>
  <si>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</si>
  <si>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</si>
  <si>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</si>
  <si>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</si>
  <si>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</si>
  <si>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</si>
  <si>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</si>
  <si>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</si>
  <si>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</si>
  <si>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</si>
  <si>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</si>
  <si>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</si>
  <si>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</si>
  <si>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</si>
  <si>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</si>
  <si>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</si>
  <si>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</si>
  <si>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</si>
  <si>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</si>
  <si>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</si>
  <si>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</si>
  <si>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</si>
  <si>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</si>
  <si>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</si>
  <si>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</si>
  <si>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</si>
  <si>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</si>
  <si>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</si>
  <si>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</si>
  <si>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</si>
  <si>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</si>
  <si>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</si>
  <si>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</si>
  <si>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</si>
  <si>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</si>
  <si>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</si>
  <si>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</si>
  <si>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</si>
  <si>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</si>
  <si>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</si>
  <si>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</si>
  <si>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</si>
  <si>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</si>
  <si>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</si>
  <si>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</si>
  <si>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</si>
  <si>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</si>
  <si>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</si>
  <si>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</si>
  <si>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</si>
  <si>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</si>
  <si>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</si>
  <si>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</si>
  <si>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</si>
  <si>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</si>
  <si>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</si>
  <si>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</si>
  <si>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</si>
  <si>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</si>
  <si>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</si>
  <si>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</si>
  <si>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</si>
  <si>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</si>
  <si>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</si>
  <si>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</si>
  <si>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</si>
  <si>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</si>
  <si>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</si>
  <si>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</si>
  <si>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</si>
  <si>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</si>
  <si>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</si>
  <si>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</si>
  <si>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</si>
  <si>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</si>
  <si>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</si>
  <si>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</si>
  <si>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</si>
  <si>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</si>
  <si>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</si>
  <si>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</si>
  <si>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</si>
  <si>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</si>
  <si>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</si>
  <si>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</si>
  <si>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</si>
  <si>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</si>
  <si>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</si>
  <si>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</si>
  <si>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</si>
  <si>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</si>
  <si>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</si>
  <si>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</si>
  <si>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</si>
  <si>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</si>
  <si>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</si>
  <si>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</si>
  <si>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</si>
  <si>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</si>
  <si>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</si>
  <si>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</si>
  <si>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</si>
  <si>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</si>
  <si>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</si>
  <si>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</si>
  <si>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</si>
  <si>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</si>
  <si>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</si>
  <si>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</si>
  <si>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</si>
  <si>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</si>
  <si>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</si>
  <si>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</si>
  <si>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</si>
  <si>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</si>
  <si>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</si>
  <si>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</si>
  <si>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</si>
  <si>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</si>
  <si>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</si>
  <si>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</si>
  <si>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</si>
  <si>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</si>
  <si>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</si>
  <si>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</si>
  <si>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</si>
  <si>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</si>
  <si>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</si>
  <si>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</si>
  <si>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</si>
  <si>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</si>
  <si>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</si>
  <si>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</si>
  <si>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</si>
  <si>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</si>
  <si>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</si>
  <si>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</si>
  <si>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</si>
  <si>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</si>
  <si>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</si>
  <si>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</si>
  <si>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</si>
  <si>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</si>
  <si>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</si>
  <si>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</si>
  <si>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</si>
  <si>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</si>
  <si>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</si>
  <si>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</si>
  <si>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</si>
  <si>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</si>
  <si>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</si>
  <si>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</si>
  <si>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</si>
  <si>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</si>
  <si>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</si>
  <si>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</si>
  <si>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</si>
  <si>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</si>
  <si>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</si>
  <si>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</si>
  <si>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</si>
  <si>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</si>
  <si>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</si>
  <si>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</si>
  <si>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</si>
  <si>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</si>
  <si>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</si>
  <si>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</si>
  <si>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</si>
  <si>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</si>
  <si>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</si>
  <si>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</si>
  <si>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</si>
  <si>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</si>
  <si>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</si>
  <si>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</si>
  <si>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</si>
  <si>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</si>
  <si>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</si>
  <si>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</si>
  <si>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</si>
  <si>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</si>
  <si>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</si>
  <si>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</si>
  <si>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</si>
  <si>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</si>
  <si>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</si>
  <si>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</si>
  <si>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</si>
  <si>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</si>
  <si>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</si>
  <si>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</si>
  <si>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</si>
  <si>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</si>
  <si>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</si>
  <si>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</si>
  <si>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</si>
  <si>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</si>
  <si>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</si>
  <si>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</si>
  <si>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</si>
  <si>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</si>
  <si>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</si>
  <si>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</si>
  <si>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</si>
  <si>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</si>
  <si>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</si>
  <si>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</si>
  <si>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</si>
  <si>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</si>
  <si>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</si>
  <si>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</si>
  <si>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</si>
  <si>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</si>
  <si>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</si>
  <si>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</si>
  <si>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</si>
  <si>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</si>
  <si>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</si>
  <si>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</si>
  <si>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</si>
  <si>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</si>
  <si>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</si>
  <si>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</si>
  <si>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</si>
  <si>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</si>
  <si>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</si>
  <si>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</si>
  <si>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</si>
  <si>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</si>
  <si>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</si>
  <si>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</si>
  <si>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</si>
  <si>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</si>
  <si>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</si>
  <si>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</si>
  <si>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</si>
  <si>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</si>
  <si>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</si>
  <si>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</si>
  <si>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</si>
  <si>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</si>
  <si>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</si>
  <si>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</si>
  <si>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</si>
  <si>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</si>
  <si>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</si>
  <si>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</si>
  <si>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</si>
  <si>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</si>
  <si>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</si>
  <si>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</si>
  <si>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</si>
  <si>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</si>
  <si>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</si>
  <si>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</si>
  <si>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</si>
  <si>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</si>
  <si>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</si>
  <si>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</si>
  <si>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</si>
  <si>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</si>
  <si>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</si>
  <si>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</si>
  <si>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</si>
  <si>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</si>
  <si>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</si>
  <si>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</si>
  <si>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</si>
  <si>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</si>
  <si>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</si>
  <si>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</si>
  <si>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</si>
  <si>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</si>
  <si>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</si>
  <si>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</si>
  <si>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</si>
  <si>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</si>
  <si>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</si>
  <si>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</si>
  <si>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</si>
  <si>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</si>
  <si>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</si>
  <si>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</si>
  <si>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</si>
  <si>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</si>
  <si>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</si>
  <si>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</si>
  <si>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</si>
  <si>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</si>
  <si>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</si>
  <si>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</si>
  <si>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</si>
  <si>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</si>
  <si>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</si>
  <si>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</si>
  <si>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</si>
  <si>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</si>
  <si>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</si>
  <si>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</si>
  <si>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</si>
  <si>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</si>
  <si>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</si>
  <si>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</si>
  <si>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</si>
  <si>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</si>
  <si>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</si>
  <si>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</si>
  <si>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</si>
  <si>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</si>
  <si>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</si>
  <si>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</si>
  <si>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</si>
  <si>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</si>
  <si>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</si>
  <si>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</si>
  <si>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</si>
  <si>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</si>
  <si>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</si>
  <si>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</si>
  <si>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</si>
  <si>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</si>
  <si>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</si>
  <si>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</si>
  <si>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</si>
  <si>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</si>
  <si>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</si>
  <si>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</si>
  <si>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</si>
  <si>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</si>
  <si>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</si>
  <si>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</si>
  <si>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</si>
  <si>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</si>
  <si>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</si>
  <si>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</si>
  <si>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</si>
  <si>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</si>
  <si>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</si>
  <si>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</si>
  <si>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</si>
  <si>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</si>
  <si>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</si>
  <si>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</si>
  <si>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</si>
  <si>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</si>
  <si>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</si>
  <si>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</si>
  <si>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</si>
  <si>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</si>
  <si>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</si>
  <si>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</si>
  <si>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</si>
  <si>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</si>
  <si>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</si>
  <si>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</si>
  <si>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</si>
  <si>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</si>
  <si>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</si>
  <si>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</si>
  <si>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</si>
  <si>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</si>
  <si>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</si>
  <si>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</si>
  <si>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</si>
  <si>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</si>
  <si>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</si>
  <si>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</si>
  <si>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</si>
  <si>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</si>
  <si>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</si>
  <si>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</si>
  <si>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</si>
  <si>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</si>
  <si>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</si>
  <si>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</si>
  <si>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</si>
  <si>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</si>
  <si>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</si>
  <si>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</si>
  <si>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</si>
  <si>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</si>
  <si>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</si>
  <si>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</si>
  <si>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</si>
  <si>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</si>
  <si>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</si>
  <si>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</si>
  <si>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</si>
  <si>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</si>
  <si>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</si>
  <si>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</si>
  <si>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</si>
  <si>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</si>
  <si>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</si>
  <si>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</si>
  <si>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</si>
  <si>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</si>
  <si>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</si>
  <si>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</si>
  <si>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</si>
  <si>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</si>
  <si>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</si>
  <si>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</si>
  <si>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</si>
  <si>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</si>
  <si>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</si>
  <si>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</si>
  <si>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</si>
  <si>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</si>
  <si>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</si>
  <si>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</si>
  <si>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</si>
  <si>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</si>
  <si>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</si>
  <si>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</si>
  <si>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</si>
  <si>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</si>
  <si>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</si>
  <si>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</si>
  <si>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</si>
  <si>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</si>
  <si>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</si>
  <si>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</si>
  <si>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</si>
  <si>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</si>
  <si>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</si>
  <si>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</si>
  <si>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</si>
  <si>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</si>
  <si>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</si>
  <si>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</si>
  <si>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</si>
  <si>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</si>
  <si>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</si>
  <si>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</si>
  <si>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</si>
  <si>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</si>
  <si>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</si>
  <si>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</si>
  <si>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</si>
  <si>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</si>
  <si>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</si>
  <si>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</si>
  <si>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</si>
  <si>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</si>
  <si>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</si>
  <si>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</si>
  <si>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</si>
  <si>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</si>
  <si>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</si>
  <si>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</si>
  <si>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</si>
  <si>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</si>
  <si>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</si>
  <si>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</si>
  <si>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</si>
  <si>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</si>
  <si>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</si>
  <si>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</si>
  <si>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</si>
  <si>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</si>
  <si>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</si>
  <si>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</si>
  <si>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</si>
  <si>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</si>
  <si>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</si>
  <si>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</si>
  <si>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</si>
  <si>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</si>
  <si>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</si>
  <si>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</si>
  <si>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</si>
  <si>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</si>
  <si>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</si>
  <si>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</si>
  <si>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</si>
  <si>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</si>
  <si>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</si>
  <si>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</si>
  <si>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</si>
  <si>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</si>
  <si>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</si>
  <si>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</si>
  <si>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</si>
  <si>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</si>
  <si>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</si>
  <si>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</si>
  <si>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</si>
  <si>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</si>
  <si>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</si>
  <si>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</si>
  <si>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</si>
  <si>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</si>
  <si>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</si>
  <si>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</si>
  <si>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</si>
  <si>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</si>
  <si>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</si>
  <si>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</si>
  <si>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</si>
  <si>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</si>
  <si>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</si>
  <si>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</si>
  <si>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</si>
  <si>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</si>
  <si>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</si>
  <si>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</si>
  <si>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</si>
  <si>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</si>
  <si>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</si>
  <si>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</si>
  <si>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</si>
  <si>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</si>
  <si>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</si>
  <si>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</si>
  <si>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</si>
  <si>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</si>
  <si>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</si>
  <si>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</si>
  <si>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</si>
  <si>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</si>
  <si>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</si>
  <si>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</si>
  <si>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</si>
  <si>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</si>
  <si>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</si>
  <si>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</si>
  <si>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</si>
  <si>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</si>
  <si>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</si>
  <si>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</si>
  <si>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</si>
  <si>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</si>
  <si>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</si>
  <si>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</si>
  <si>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</si>
  <si>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</si>
  <si>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</si>
  <si>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</si>
  <si>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</si>
  <si>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</si>
  <si>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</si>
  <si>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</si>
  <si>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</si>
  <si>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</si>
  <si>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</si>
  <si>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</si>
  <si>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</si>
  <si>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</si>
  <si>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</si>
  <si>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</si>
  <si>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</si>
  <si>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</si>
  <si>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</si>
  <si>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</si>
  <si>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</si>
  <si>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</si>
  <si>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</si>
  <si>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</si>
  <si>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</si>
  <si>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</si>
  <si>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</si>
  <si>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</si>
  <si>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</si>
  <si>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</si>
  <si>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</si>
  <si>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</si>
  <si>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</si>
  <si>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</si>
  <si>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</si>
  <si>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</si>
  <si>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</si>
  <si>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</si>
  <si>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</si>
  <si>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</si>
  <si>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</si>
  <si>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</si>
  <si>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</si>
  <si>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</si>
  <si>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</si>
  <si>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</si>
  <si>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</si>
  <si>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</si>
  <si>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</si>
  <si>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</si>
  <si>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</si>
  <si>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</si>
  <si>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</si>
  <si>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</si>
  <si>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</si>
  <si>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</si>
  <si>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</si>
  <si>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</si>
  <si>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</si>
  <si>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</si>
  <si>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</si>
  <si>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</si>
  <si>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</si>
  <si>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</si>
  <si>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</si>
  <si>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</si>
  <si>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</si>
  <si>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</si>
  <si>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</si>
  <si>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</si>
  <si>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</si>
  <si>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</si>
  <si>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</si>
  <si>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</si>
  <si>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</si>
  <si>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</si>
  <si>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</si>
  <si>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</si>
  <si>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</si>
  <si>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</si>
  <si>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</si>
  <si>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</si>
  <si>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</si>
  <si>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</si>
  <si>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</si>
  <si>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</si>
  <si>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</si>
  <si>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</si>
  <si>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</si>
  <si>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</si>
  <si>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</si>
  <si>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</si>
  <si>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</si>
  <si>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</si>
  <si>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</si>
  <si>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</si>
  <si>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</si>
  <si>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</si>
  <si>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</si>
  <si>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</si>
  <si>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</si>
  <si>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</si>
  <si>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</si>
  <si>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</si>
  <si>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</si>
  <si>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</si>
  <si>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</si>
  <si>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</si>
  <si>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</si>
  <si>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</si>
  <si>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</si>
  <si>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</si>
  <si>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</si>
  <si>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</si>
  <si>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</si>
  <si>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</si>
  <si>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</si>
  <si>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</si>
  <si>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</si>
  <si>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</si>
  <si>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</si>
  <si>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</si>
  <si>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</si>
  <si>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</si>
  <si>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</si>
  <si>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</si>
  <si>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</si>
  <si>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</si>
  <si>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</si>
  <si>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</si>
  <si>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</si>
  <si>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</si>
  <si>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</si>
  <si>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</si>
  <si>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</si>
  <si>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</si>
  <si>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</si>
  <si>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</si>
  <si>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</si>
  <si>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</si>
  <si>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</si>
  <si>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</si>
  <si>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</si>
  <si>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</si>
  <si>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</si>
  <si>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</si>
  <si>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</si>
  <si>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</si>
  <si>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</si>
  <si>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</si>
  <si>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</si>
  <si>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</si>
  <si>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</si>
  <si>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</si>
  <si>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</si>
  <si>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</si>
  <si>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</si>
  <si>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</si>
  <si>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</si>
  <si>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</si>
  <si>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</si>
  <si>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</si>
  <si>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</si>
  <si>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</si>
  <si>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</si>
  <si>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</si>
  <si>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</si>
  <si>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</si>
  <si>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</si>
  <si>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</si>
  <si>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</si>
  <si>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</si>
  <si>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</si>
  <si>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</si>
  <si>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</si>
  <si>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</si>
  <si>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</si>
  <si>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</si>
  <si>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</si>
  <si>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</si>
  <si>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</si>
  <si>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</si>
  <si>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</si>
  <si>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</si>
  <si>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</si>
  <si>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</si>
  <si>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</si>
  <si>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</si>
  <si>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</si>
  <si>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</si>
  <si>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</si>
  <si>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</si>
  <si>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</si>
  <si>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</si>
  <si>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</si>
  <si>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</si>
  <si>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</si>
  <si>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</si>
  <si>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</si>
  <si>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</si>
  <si>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</si>
  <si>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</si>
  <si>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</si>
  <si>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</si>
  <si>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</si>
  <si>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</si>
  <si>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</si>
  <si>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</si>
  <si>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</si>
  <si>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</si>
  <si>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</si>
  <si>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</si>
  <si>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</si>
  <si>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</si>
  <si>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</si>
  <si>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</si>
  <si>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</si>
  <si>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</si>
  <si>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</si>
  <si>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</si>
  <si>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</si>
  <si>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</si>
  <si>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</si>
  <si>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</si>
  <si>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</si>
  <si>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</si>
  <si>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</si>
  <si>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</si>
  <si>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</si>
  <si>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</si>
  <si>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</si>
  <si>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</si>
  <si>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</si>
  <si>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</si>
  <si>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</si>
  <si>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</si>
  <si>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</si>
  <si>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</si>
  <si>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</si>
  <si>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</si>
  <si>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</si>
  <si>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</si>
  <si>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</si>
  <si>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</si>
  <si>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</si>
  <si>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</si>
  <si>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</si>
  <si>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</si>
  <si>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</si>
  <si>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</si>
  <si>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</si>
  <si>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</si>
  <si>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</si>
  <si>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</si>
  <si>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</si>
  <si>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</si>
  <si>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</si>
  <si>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</si>
  <si>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</si>
  <si>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</si>
  <si>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</si>
  <si>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</si>
  <si>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</si>
  <si>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</si>
  <si>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</si>
  <si>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</si>
  <si>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</si>
  <si>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</si>
  <si>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</si>
  <si>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</si>
  <si>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</si>
  <si>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</si>
  <si>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</si>
  <si>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</si>
  <si>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</si>
  <si>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</si>
  <si>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</si>
  <si>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</si>
  <si>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</si>
  <si>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</si>
  <si>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</si>
  <si>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</si>
  <si>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</si>
  <si>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</si>
  <si>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</si>
  <si>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</si>
  <si>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</si>
  <si>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</si>
  <si>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</si>
  <si>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</si>
  <si>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</si>
  <si>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</si>
  <si>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</si>
  <si>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</si>
  <si>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</si>
  <si>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</si>
  <si>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</si>
  <si>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</si>
  <si>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</si>
  <si>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</si>
  <si>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</si>
  <si>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</si>
  <si>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</si>
  <si>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</si>
  <si>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</si>
  <si>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</si>
  <si>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</si>
  <si>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</si>
  <si>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</si>
  <si>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</si>
  <si>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</si>
  <si>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</si>
  <si>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</si>
  <si>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</si>
  <si>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</si>
  <si>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</si>
  <si>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</si>
  <si>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</si>
  <si>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</si>
  <si>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</si>
  <si>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</si>
  <si>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</si>
  <si>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</si>
  <si>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</si>
  <si>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</si>
  <si>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</si>
  <si>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</si>
  <si>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</si>
  <si>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</si>
  <si>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</si>
  <si>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</si>
  <si>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</si>
  <si>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</si>
  <si>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</si>
  <si>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</si>
  <si>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</si>
  <si>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</si>
  <si>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</si>
  <si>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</si>
  <si>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</si>
  <si>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</si>
  <si>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</si>
  <si>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</si>
  <si>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</si>
  <si>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</si>
  <si>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</si>
  <si>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</si>
  <si>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</si>
  <si>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</si>
  <si>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</si>
  <si>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</si>
  <si>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</si>
  <si>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</si>
  <si>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</si>
  <si>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</si>
  <si>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</si>
  <si>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</si>
  <si>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</si>
  <si>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</si>
  <si>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</si>
  <si>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</si>
  <si>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</si>
  <si>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</si>
  <si>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</si>
  <si>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</si>
  <si>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</si>
  <si>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</si>
  <si>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</si>
  <si>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</si>
  <si>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</si>
  <si>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</si>
  <si>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</si>
  <si>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</si>
  <si>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</si>
  <si>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</si>
  <si>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</si>
  <si>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</si>
  <si>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</si>
  <si>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</si>
  <si>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</si>
  <si>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</si>
  <si>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</si>
  <si>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</si>
  <si>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</si>
  <si>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</si>
  <si>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</si>
  <si>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</si>
  <si>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</si>
  <si>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</si>
  <si>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</si>
  <si>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</si>
  <si>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</si>
  <si>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</si>
  <si>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</si>
  <si>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</si>
  <si>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</si>
  <si>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</si>
  <si>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</si>
  <si>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</si>
  <si>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</si>
  <si>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</si>
  <si>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</si>
  <si>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</si>
  <si>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</si>
  <si>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</si>
  <si>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</si>
  <si>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</si>
  <si>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</si>
  <si>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</si>
  <si>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</si>
  <si>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</si>
  <si>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</si>
  <si>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</si>
  <si>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</si>
  <si>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</si>
  <si>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</si>
  <si>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</si>
  <si>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</si>
  <si>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</si>
  <si>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</si>
  <si>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</si>
  <si>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</si>
  <si>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</si>
  <si>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</si>
  <si>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</si>
  <si>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</si>
  <si>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</si>
  <si>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</si>
  <si>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</si>
  <si>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</si>
  <si>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</si>
  <si>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</si>
  <si>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</si>
  <si>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</si>
  <si>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</si>
  <si>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</si>
  <si>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</si>
  <si>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</si>
  <si>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</si>
  <si>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</si>
  <si>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</si>
  <si>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</si>
  <si>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</si>
  <si>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</si>
  <si>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</si>
  <si>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</si>
  <si>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</si>
  <si>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</si>
  <si>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</si>
  <si>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</si>
  <si>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</si>
  <si>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</si>
  <si>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</si>
  <si>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</si>
  <si>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</si>
  <si>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</si>
  <si>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</si>
  <si>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</si>
  <si>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</si>
  <si>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</si>
  <si>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</si>
  <si>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</si>
  <si>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</si>
  <si>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</si>
  <si>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</si>
  <si>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</si>
  <si>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</si>
  <si>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</si>
  <si>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</si>
  <si>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</si>
  <si>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</si>
  <si>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</si>
  <si>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</si>
  <si>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</si>
  <si>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</si>
  <si>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</si>
  <si>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</si>
  <si>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</si>
  <si>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</si>
  <si>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</si>
  <si>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</si>
  <si>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</si>
  <si>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</si>
  <si>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</si>
  <si>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</si>
  <si>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</si>
  <si>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</si>
  <si>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</si>
  <si>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</si>
  <si>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</si>
  <si>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</si>
  <si>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</si>
  <si>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</si>
  <si>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</si>
  <si>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</si>
  <si>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</si>
  <si>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</si>
  <si>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</si>
  <si>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</si>
  <si>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</si>
  <si>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</si>
  <si>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</si>
  <si>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</si>
  <si>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</si>
  <si>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</si>
  <si>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</si>
  <si>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</si>
  <si>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</si>
  <si>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</si>
  <si>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</si>
  <si>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</si>
  <si>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</si>
  <si>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</si>
  <si>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</si>
  <si>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</si>
  <si>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</si>
  <si>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</si>
  <si>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</si>
  <si>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</si>
  <si>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</si>
  <si>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</si>
  <si>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</si>
  <si>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</si>
  <si>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</si>
  <si>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</si>
  <si>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</si>
  <si>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</si>
  <si>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</si>
  <si>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</si>
  <si>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</si>
  <si>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</si>
  <si>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</si>
  <si>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</si>
  <si>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</si>
  <si>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</si>
  <si>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</si>
  <si>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</si>
  <si>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</si>
  <si>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</si>
  <si>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</si>
  <si>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</si>
  <si>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</si>
  <si>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</si>
  <si>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</si>
  <si>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</si>
  <si>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</si>
  <si>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</si>
  <si>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</si>
  <si>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</si>
  <si>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</si>
  <si>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</si>
  <si>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</si>
  <si>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</si>
  <si>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</si>
  <si>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</si>
  <si>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</si>
  <si>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</si>
  <si>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</si>
  <si>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</si>
  <si>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</si>
  <si>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</si>
  <si>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</si>
  <si>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</si>
  <si>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</si>
  <si>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</si>
  <si>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</si>
  <si>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</si>
  <si>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</si>
  <si>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</si>
  <si>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</si>
  <si>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</si>
  <si>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</si>
  <si>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</si>
  <si>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</si>
  <si>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</si>
  <si>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</si>
  <si>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</si>
  <si>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</si>
  <si>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</si>
  <si>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</si>
  <si>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</si>
  <si>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</si>
  <si>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</si>
  <si>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</si>
  <si>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</si>
  <si>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</si>
  <si>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</si>
  <si>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</si>
  <si>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</si>
  <si>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</si>
  <si>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</si>
  <si>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</si>
  <si>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</si>
  <si>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</si>
  <si>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</si>
  <si>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</si>
  <si>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</si>
  <si>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</si>
  <si>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</si>
  <si>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</si>
  <si>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</si>
  <si>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</si>
  <si>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</si>
  <si>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</si>
  <si>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</si>
  <si>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</si>
  <si>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</si>
  <si>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</si>
  <si>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</si>
  <si>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</si>
  <si>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</si>
  <si>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</si>
  <si>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</si>
  <si>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</si>
  <si>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</si>
  <si>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</si>
  <si>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</si>
  <si>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</si>
  <si>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</si>
  <si>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</si>
  <si>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</si>
  <si>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</si>
  <si>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</si>
  <si>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</si>
  <si>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</si>
  <si>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</si>
  <si>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</si>
  <si>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</si>
  <si>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</si>
  <si>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</si>
  <si>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</si>
  <si>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</si>
  <si>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</si>
  <si>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</si>
  <si>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</si>
  <si>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</si>
  <si>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</si>
  <si>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</si>
  <si>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</si>
  <si>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</si>
  <si>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</si>
  <si>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</si>
  <si>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</si>
  <si>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</si>
  <si>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</si>
  <si>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</si>
  <si>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</si>
  <si>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</si>
  <si>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</si>
  <si>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</si>
  <si>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</si>
  <si>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</si>
  <si>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</si>
  <si>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</si>
  <si>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</si>
  <si>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</si>
  <si>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</si>
  <si>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</si>
  <si>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</si>
  <si>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</si>
  <si>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</si>
  <si>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</si>
  <si>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</si>
  <si>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</si>
  <si>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</si>
  <si>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</si>
  <si>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</si>
  <si>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</si>
  <si>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</si>
  <si>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</si>
  <si>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</si>
  <si>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</si>
  <si>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</si>
  <si>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</si>
  <si>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</si>
  <si>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</si>
  <si>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</si>
  <si>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</si>
  <si>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</si>
  <si>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</si>
  <si>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</si>
  <si>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</si>
  <si>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</si>
  <si>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</si>
  <si>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</si>
  <si>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</si>
  <si>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</si>
  <si>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</si>
  <si>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</si>
  <si>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</si>
  <si>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</si>
  <si>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</si>
  <si>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</si>
  <si>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</si>
  <si>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</si>
  <si>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</si>
  <si>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</si>
  <si>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</si>
  <si>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</si>
  <si>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</si>
  <si>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</si>
  <si>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</si>
  <si>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</si>
  <si>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</si>
  <si>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</si>
  <si>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</si>
  <si>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</si>
  <si>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</si>
  <si>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</si>
  <si>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</si>
  <si>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</si>
  <si>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</si>
  <si>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</si>
  <si>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</si>
  <si>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</si>
  <si>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</si>
  <si>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</si>
  <si>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</si>
  <si>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</si>
  <si>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</si>
  <si>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</si>
  <si>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</si>
  <si>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</si>
  <si>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</si>
  <si>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</si>
  <si>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</si>
  <si>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</si>
  <si>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</si>
  <si>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</si>
  <si>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</si>
  <si>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</si>
  <si>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</si>
  <si>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</si>
  <si>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</si>
  <si>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</si>
  <si>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</si>
  <si>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</si>
  <si>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</si>
  <si>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</si>
  <si>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</si>
  <si>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</si>
  <si>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</si>
  <si>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</si>
  <si>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</si>
  <si>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</si>
  <si>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</si>
  <si>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</si>
  <si>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</si>
  <si>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</si>
  <si>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</si>
  <si>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</si>
  <si>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</si>
  <si>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</si>
  <si>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</si>
  <si>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</si>
  <si>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</si>
  <si>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</si>
  <si>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</si>
  <si>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</si>
  <si>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</si>
  <si>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</si>
  <si>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</si>
  <si>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</si>
  <si>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</si>
  <si>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</si>
  <si>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</si>
  <si>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</si>
  <si>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</si>
  <si>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</si>
  <si>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</si>
  <si>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</si>
  <si>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</si>
  <si>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</si>
  <si>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</si>
  <si>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</si>
  <si>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</si>
  <si>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</si>
  <si>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</si>
  <si>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</si>
  <si>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</si>
  <si>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</si>
  <si>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</si>
  <si>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</si>
  <si>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</si>
  <si>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</si>
  <si>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</si>
  <si>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</si>
  <si>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</si>
  <si>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</si>
  <si>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</si>
  <si>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</si>
  <si>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</si>
  <si>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</si>
  <si>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</si>
  <si>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</si>
  <si>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</si>
  <si>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</si>
  <si>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</si>
  <si>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</si>
  <si>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</si>
  <si>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</si>
  <si>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</si>
  <si>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</si>
  <si>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</si>
  <si>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</si>
  <si>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</si>
  <si>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</si>
  <si>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</si>
  <si>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</si>
  <si>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</si>
  <si>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</si>
  <si>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</si>
  <si>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</si>
  <si>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</si>
  <si>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</si>
  <si>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</si>
  <si>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</si>
  <si>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</si>
  <si>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</si>
  <si>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</si>
  <si>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</si>
  <si>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</si>
  <si>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</si>
  <si>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</si>
  <si>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</si>
  <si>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</si>
  <si>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</si>
  <si>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</si>
  <si>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</si>
  <si>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</si>
  <si>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</si>
  <si>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</si>
  <si>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</si>
  <si>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</si>
  <si>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</si>
  <si>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</si>
  <si>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</si>
  <si>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</si>
  <si>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</si>
  <si>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</si>
  <si>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</si>
  <si>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</si>
  <si>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</si>
  <si>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</si>
  <si>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</si>
  <si>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</si>
  <si>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</si>
  <si>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</si>
  <si>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</si>
  <si>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</si>
  <si>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</si>
  <si>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</si>
  <si>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</si>
  <si>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</si>
  <si>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</si>
  <si>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</si>
  <si>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</si>
  <si>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</si>
  <si>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</si>
  <si>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</si>
  <si>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</si>
  <si>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</si>
  <si>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</si>
  <si>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</si>
  <si>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</si>
  <si>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</si>
  <si>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</si>
  <si>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</si>
  <si>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</si>
  <si>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</si>
  <si>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</si>
  <si>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</si>
  <si>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</si>
  <si>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</si>
  <si>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</si>
  <si>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</si>
  <si>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</si>
  <si>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</si>
  <si>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</si>
  <si>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</si>
  <si>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</si>
  <si>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</si>
  <si>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</si>
  <si>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</si>
  <si>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</si>
  <si>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</si>
  <si>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</si>
  <si>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</si>
  <si>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</si>
  <si>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</si>
  <si>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</si>
  <si>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</si>
  <si>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</si>
  <si>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</si>
  <si>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</si>
  <si>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</si>
  <si>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</si>
  <si>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</si>
  <si>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</si>
  <si>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</si>
  <si>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</si>
  <si>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</si>
  <si>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</si>
  <si>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</si>
  <si>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</si>
  <si>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</si>
  <si>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</si>
  <si>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</si>
  <si>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</si>
  <si>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</si>
  <si>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</si>
  <si>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</si>
  <si>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</si>
  <si>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</si>
  <si>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</si>
  <si>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</si>
  <si>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</si>
  <si>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</si>
  <si>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</si>
  <si>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</si>
  <si>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</si>
  <si>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</si>
  <si>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</si>
  <si>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</si>
  <si>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</si>
  <si>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</si>
  <si>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</si>
  <si>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</si>
  <si>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</si>
  <si>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</si>
  <si>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</si>
  <si>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</si>
  <si>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</si>
  <si>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</si>
  <si>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</si>
  <si>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</si>
  <si>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</si>
  <si>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</si>
  <si>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</si>
  <si>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</si>
  <si>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</si>
  <si>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</si>
  <si>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</si>
  <si>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</si>
  <si>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</si>
  <si>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</si>
  <si>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</si>
  <si>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</si>
  <si>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</si>
  <si>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</si>
  <si>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</si>
  <si>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</si>
  <si>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</si>
  <si>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</si>
  <si>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</si>
  <si>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</si>
  <si>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</si>
  <si>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</si>
  <si>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</si>
  <si>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</si>
  <si>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</si>
  <si>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</si>
  <si>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</si>
  <si>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</si>
  <si>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</si>
  <si>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</si>
  <si>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</si>
  <si>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</si>
  <si>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</si>
  <si>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</si>
  <si>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</si>
  <si>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</si>
  <si>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</si>
  <si>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</si>
  <si>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</si>
  <si>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</si>
  <si>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</si>
  <si>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</si>
  <si>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</si>
  <si>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</si>
  <si>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</si>
  <si>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</si>
  <si>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</si>
  <si>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</si>
  <si>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</si>
  <si>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</si>
  <si>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</si>
  <si>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</si>
  <si>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</si>
  <si>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</si>
  <si>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</si>
  <si>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</si>
  <si>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</si>
  <si>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</si>
  <si>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</si>
  <si>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</si>
  <si>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</si>
  <si>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</si>
  <si>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</si>
  <si>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</si>
  <si>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</si>
  <si>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</si>
  <si>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</si>
  <si>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</si>
  <si>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</si>
  <si>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</si>
  <si>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</si>
  <si>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</si>
  <si>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</si>
  <si>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</si>
  <si>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</si>
  <si>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</si>
  <si>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</si>
  <si>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</si>
  <si>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</si>
  <si>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</si>
  <si>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</si>
  <si>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</si>
  <si>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</si>
  <si>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</si>
  <si>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</si>
  <si>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</si>
  <si>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</si>
  <si>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</si>
  <si>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</si>
  <si>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</si>
  <si>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</si>
  <si>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</si>
  <si>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</si>
  <si>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</si>
  <si>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</si>
  <si>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</si>
  <si>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</si>
  <si>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</si>
  <si>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</si>
  <si>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</si>
  <si>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</si>
  <si>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</si>
  <si>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</si>
  <si>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</si>
  <si>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</si>
  <si>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</si>
  <si>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</si>
  <si>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</si>
  <si>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</si>
  <si>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</si>
  <si>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</si>
  <si>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</si>
  <si>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</si>
  <si>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</si>
  <si>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</si>
  <si>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</si>
  <si>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</si>
  <si>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</si>
  <si>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</si>
  <si>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</si>
  <si>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</si>
  <si>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</si>
  <si>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</si>
  <si>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</si>
  <si>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</si>
  <si>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</si>
  <si>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</si>
  <si>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</si>
  <si>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</si>
  <si>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</si>
  <si>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</si>
  <si>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</si>
  <si>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</si>
  <si>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</si>
  <si>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</si>
  <si>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</si>
  <si>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</si>
  <si>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</si>
  <si>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</si>
  <si>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</si>
  <si>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</si>
  <si>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</si>
  <si>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</si>
  <si>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</si>
  <si>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</si>
  <si>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</si>
  <si>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</si>
  <si>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</si>
  <si>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</si>
  <si>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</si>
  <si>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</si>
  <si>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</si>
  <si>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</si>
  <si>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</si>
  <si>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</si>
  <si>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</si>
  <si>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</si>
  <si>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</si>
  <si>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</si>
  <si>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</si>
  <si>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</si>
  <si>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</si>
  <si>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</si>
  <si>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</si>
  <si>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</si>
  <si>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</si>
  <si>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</si>
  <si>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</si>
  <si>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</si>
  <si>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</si>
  <si>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</si>
  <si>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</si>
  <si>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</si>
  <si>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</si>
  <si>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</si>
  <si>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</si>
  <si>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</si>
  <si>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</si>
  <si>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</si>
  <si>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</si>
  <si>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</si>
  <si>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</si>
  <si>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</si>
  <si>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</si>
  <si>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</si>
  <si>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</si>
  <si>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</si>
  <si>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</si>
  <si>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</si>
  <si>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</si>
  <si>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</si>
  <si>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</si>
  <si>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</si>
  <si>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</si>
  <si>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</si>
  <si>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</si>
  <si>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</si>
  <si>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</si>
  <si>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</si>
  <si>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</si>
  <si>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</si>
  <si>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</si>
  <si>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</si>
  <si>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</si>
  <si>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</si>
  <si>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</si>
  <si>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</si>
  <si>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</si>
  <si>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</si>
  <si>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</si>
  <si>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</si>
  <si>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</si>
  <si>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</si>
  <si>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</si>
  <si>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</si>
  <si>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</si>
  <si>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</si>
  <si>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</si>
  <si>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</si>
  <si>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</si>
  <si>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</si>
  <si>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</si>
  <si>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</si>
  <si>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</si>
  <si>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</si>
  <si>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</si>
  <si>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</si>
  <si>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</si>
  <si>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</si>
  <si>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</si>
  <si>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</si>
  <si>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</si>
  <si>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</si>
  <si>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</si>
  <si>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</si>
  <si>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</si>
  <si>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</si>
  <si>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</si>
  <si>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</si>
  <si>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</si>
  <si>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</si>
  <si>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</si>
  <si>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</si>
  <si>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</si>
  <si>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</si>
  <si>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</si>
  <si>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</si>
  <si>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</si>
  <si>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</si>
  <si>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</si>
  <si>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</si>
  <si>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</si>
  <si>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</si>
  <si>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</si>
  <si>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</si>
  <si>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</si>
  <si>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</si>
  <si>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</si>
  <si>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</si>
  <si>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</si>
  <si>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</si>
  <si>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</si>
  <si>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</si>
  <si>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</si>
  <si>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</si>
  <si>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</si>
  <si>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</si>
  <si>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</si>
  <si>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</si>
  <si>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</si>
  <si>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</si>
  <si>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</si>
  <si>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</si>
  <si>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</si>
  <si>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</si>
  <si>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</si>
  <si>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</si>
  <si>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</si>
  <si>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</si>
  <si>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</si>
  <si>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</si>
  <si>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</si>
  <si>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</si>
  <si>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</si>
  <si>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</si>
  <si>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</si>
  <si>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</si>
  <si>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</si>
  <si>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</si>
  <si>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</si>
  <si>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</si>
  <si>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</si>
  <si>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</si>
  <si>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</si>
  <si>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</si>
  <si>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</si>
  <si>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</si>
  <si>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</si>
  <si>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</si>
  <si>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</si>
  <si>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</si>
  <si>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</si>
  <si>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</si>
  <si>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</si>
  <si>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</si>
  <si>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</si>
  <si>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</si>
  <si>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</si>
  <si>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</si>
  <si>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</si>
  <si>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</si>
  <si>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</si>
  <si>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</si>
  <si>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</si>
  <si>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</si>
  <si>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</si>
  <si>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</si>
  <si>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</si>
  <si>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</si>
  <si>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</si>
  <si>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</si>
  <si>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</si>
  <si>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</si>
  <si>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</si>
  <si>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</si>
  <si>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</si>
  <si>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</si>
  <si>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</si>
  <si>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</si>
  <si>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</si>
  <si>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</si>
  <si>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</si>
  <si>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</si>
  <si>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</si>
  <si>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</si>
  <si>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</si>
  <si>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</si>
  <si>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</si>
  <si>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</si>
  <si>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</si>
  <si>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</si>
  <si>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</si>
  <si>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</si>
  <si>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</si>
  <si>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</si>
  <si>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</si>
  <si>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</si>
  <si>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</si>
  <si>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</si>
  <si>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</si>
  <si>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</si>
  <si>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</si>
  <si>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</si>
  <si>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</si>
  <si>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</si>
  <si>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</si>
  <si>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</si>
  <si>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</si>
  <si>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</si>
  <si>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</si>
  <si>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</si>
  <si>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</si>
  <si>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</si>
  <si>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</si>
  <si>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</si>
  <si>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</si>
  <si>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</si>
  <si>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</si>
  <si>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</si>
  <si>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</si>
  <si>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</si>
  <si>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</si>
  <si>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</si>
  <si>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</si>
  <si>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</si>
  <si>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</si>
  <si>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</si>
  <si>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</si>
  <si>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</si>
  <si>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</si>
  <si>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</si>
  <si>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</si>
  <si>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</si>
  <si>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</si>
  <si>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</si>
  <si>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</si>
  <si>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</si>
  <si>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</si>
  <si>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</si>
  <si>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</si>
  <si>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</si>
  <si>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</si>
  <si>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</si>
  <si>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</si>
  <si>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</si>
  <si>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</si>
  <si>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</si>
  <si>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</si>
  <si>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</si>
  <si>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</si>
  <si>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</si>
  <si>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</si>
  <si>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</si>
  <si>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</si>
  <si>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</si>
  <si>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</si>
  <si>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</si>
  <si>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</si>
  <si>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</si>
  <si>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</si>
  <si>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</si>
  <si>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</si>
  <si>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</si>
  <si>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</si>
  <si>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</si>
  <si>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</si>
  <si>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</si>
  <si>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</si>
  <si>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</si>
  <si>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</si>
  <si>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</si>
  <si>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</si>
  <si>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</si>
  <si>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</si>
  <si>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</si>
  <si>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</si>
  <si>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</si>
  <si>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</si>
  <si>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</si>
  <si>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</si>
  <si>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</si>
  <si>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</si>
  <si>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</si>
  <si>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</si>
  <si>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</si>
  <si>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</si>
  <si>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</si>
  <si>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</si>
  <si>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</si>
  <si>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</si>
  <si>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</si>
  <si>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</si>
  <si>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</si>
  <si>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</si>
  <si>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</si>
  <si>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</si>
  <si>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</si>
  <si>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</si>
  <si>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</si>
  <si>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</si>
  <si>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</si>
  <si>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</si>
  <si>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</si>
  <si>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</si>
  <si>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</si>
  <si>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</si>
  <si>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</si>
  <si>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</si>
  <si>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</si>
  <si>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</si>
  <si>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</si>
  <si>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</si>
  <si>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</si>
  <si>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</si>
  <si>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</si>
  <si>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</si>
  <si>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</si>
  <si>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</si>
  <si>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</si>
  <si>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</si>
  <si>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</si>
  <si>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</si>
  <si>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</si>
  <si>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</si>
  <si>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</si>
  <si>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</si>
  <si>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</si>
  <si>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</si>
  <si>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</si>
  <si>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</si>
  <si>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</si>
  <si>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</si>
  <si>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</si>
  <si>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</si>
  <si>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</si>
  <si>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</si>
  <si>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</si>
  <si>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</si>
  <si>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</si>
  <si>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</si>
  <si>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</si>
  <si>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</si>
  <si>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</si>
  <si>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</si>
  <si>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</si>
  <si>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</si>
  <si>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</si>
  <si>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</si>
  <si>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</si>
  <si>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</si>
  <si>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</si>
  <si>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</si>
  <si>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</si>
  <si>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</si>
  <si>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</si>
  <si>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</si>
  <si>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</si>
  <si>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</si>
  <si>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</si>
  <si>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</si>
  <si>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</si>
  <si>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</si>
  <si>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</si>
  <si>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</si>
  <si>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</si>
  <si>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</si>
  <si>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</si>
  <si>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</si>
  <si>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</si>
  <si>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</si>
  <si>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</si>
  <si>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</si>
  <si>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</si>
  <si>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</si>
  <si>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</si>
  <si>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</si>
  <si>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</si>
  <si>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</si>
  <si>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</si>
  <si>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</si>
  <si>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</si>
  <si>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</si>
  <si>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</si>
  <si>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</si>
  <si>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</si>
  <si>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</si>
  <si>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</si>
  <si>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</si>
  <si>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</si>
  <si>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</si>
  <si>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</si>
  <si>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</si>
  <si>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</si>
  <si>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</si>
  <si>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</si>
  <si>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</si>
  <si>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</si>
  <si>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</si>
  <si>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</si>
  <si>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</si>
  <si>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</si>
  <si>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</si>
  <si>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</si>
  <si>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</si>
  <si>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</si>
  <si>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</si>
  <si>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</si>
  <si>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</si>
  <si>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</si>
  <si>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</si>
  <si>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</si>
  <si>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</si>
  <si>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</si>
  <si>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</si>
  <si>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</si>
  <si>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</si>
  <si>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</si>
  <si>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</si>
  <si>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</si>
  <si>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</si>
  <si>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</si>
  <si>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</si>
  <si>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</si>
  <si>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</si>
  <si>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</si>
  <si>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</si>
  <si>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</si>
  <si>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</si>
  <si>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</si>
  <si>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</si>
  <si>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</si>
  <si>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</si>
  <si>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</si>
  <si>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</si>
  <si>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</si>
  <si>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</si>
  <si>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</si>
  <si>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</si>
  <si>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</si>
  <si>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</si>
  <si>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</si>
  <si>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</si>
  <si>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</si>
  <si>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</si>
  <si>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</si>
  <si>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</si>
  <si>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</si>
  <si>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</si>
  <si>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</si>
  <si>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</si>
  <si>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</si>
  <si>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</si>
  <si>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</si>
  <si>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</si>
  <si>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</si>
  <si>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</si>
  <si>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</si>
  <si>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</si>
  <si>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</si>
  <si>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</si>
  <si>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</si>
  <si>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</si>
  <si>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</si>
  <si>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</si>
  <si>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</si>
  <si>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</si>
  <si>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</si>
  <si>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</si>
  <si>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</si>
  <si>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</si>
  <si>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</si>
  <si>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</si>
  <si>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</si>
  <si>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</si>
  <si>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</si>
  <si>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</si>
  <si>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</si>
  <si>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</si>
  <si>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</si>
  <si>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</si>
  <si>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</si>
  <si>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</si>
  <si>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</si>
  <si>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</si>
  <si>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</si>
  <si>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</si>
  <si>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</si>
  <si>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</si>
  <si>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</si>
  <si>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</si>
  <si>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</si>
  <si>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</si>
  <si>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</si>
  <si>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</si>
  <si>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</si>
  <si>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</si>
  <si>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</si>
  <si>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</si>
  <si>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</si>
  <si>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</si>
  <si>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</si>
  <si>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</si>
  <si>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</si>
  <si>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</si>
  <si>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</si>
  <si>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</si>
  <si>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</si>
  <si>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</si>
  <si>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</si>
  <si>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</si>
  <si>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</si>
  <si>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</si>
  <si>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</si>
  <si>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</si>
  <si>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</si>
  <si>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</si>
  <si>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</si>
  <si>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</si>
  <si>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</si>
  <si>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</si>
  <si>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</si>
  <si>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</si>
  <si>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20/08/2021</t>
  </si>
  <si>
    <t>Cut-off Date: 31/07/2021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</si>
</sst>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coveredbondlabel.com/issuers/harmonised-transparency-template/"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1975</v>
      </c>
      <c r="F6" s="367"/>
      <c r="G6" s="367"/>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2671</v>
      </c>
      <c r="G9" s="7"/>
      <c r="H9" s="7"/>
      <c r="I9" s="7"/>
      <c r="J9" s="8"/>
    </row>
    <row r="10" ht="21">
      <c r="B10" s="6"/>
      <c r="C10" s="7"/>
      <c r="D10" s="7"/>
      <c r="E10" s="7"/>
      <c r="F10" s="13" t="s">
        <v>2672</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1479</v>
      </c>
      <c r="E38" s="369"/>
      <c r="F38" s="369"/>
      <c r="G38" s="369"/>
      <c r="H38" s="369"/>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10">
        <v>44408</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21831.31113353</v>
      </c>
      <c r="F38" s="83"/>
      <c r="H38" s="64"/>
      <c r="L38" s="64"/>
      <c r="M38" s="64"/>
    </row>
    <row r="39">
      <c r="A39" s="66" t="s">
        <v>66</v>
      </c>
      <c r="B39" s="83" t="s">
        <v>67</v>
      </c>
      <c r="C39" s="313">
        <v>16000</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0.36445694584562482</v>
      </c>
      <c r="E45" s="186"/>
      <c r="F45" s="186">
        <v>0.1449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21831.31113353</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21831.31113353</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16.87773476</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3.225889</v>
      </c>
      <c r="D70" s="192" t="s">
        <v>1187</v>
      </c>
      <c r="E70" s="62"/>
      <c r="F70" s="206">
        <f>IF($C$77=0,"",IF(C70="[for completion]","",C70/$C$77))</f>
        <v>0.0001477643271465865</v>
      </c>
      <c r="G70" s="206" t="str">
        <f>IF($D$66="ND2","ND2",IF(OR(D70="ND2",D70=""),"",D70/$D$77))</f>
        <v>ND2</v>
      </c>
      <c r="H70" s="64"/>
      <c r="L70" s="64"/>
      <c r="M70" s="64"/>
      <c r="N70" s="96"/>
    </row>
    <row r="71">
      <c r="A71" s="66" t="s">
        <v>114</v>
      </c>
      <c r="B71" s="182" t="s">
        <v>1501</v>
      </c>
      <c r="C71" s="192">
        <v>6.267465</v>
      </c>
      <c r="D71" s="192" t="s">
        <v>1187</v>
      </c>
      <c r="E71" s="62"/>
      <c r="F71" s="206">
        <f>IF($C$77=0,"",IF(C71="[for completion]","",C71/$C$77))</f>
        <v>0.00028708605554617062</v>
      </c>
      <c r="G71" s="206" t="str">
        <f>IF($D$66="ND2","ND2",IF(OR(D71="ND2",D71=""),"",D71/$D$77))</f>
        <v>ND2</v>
      </c>
      <c r="H71" s="64"/>
      <c r="L71" s="64"/>
      <c r="M71" s="64"/>
      <c r="N71" s="96"/>
    </row>
    <row r="72">
      <c r="A72" s="66" t="s">
        <v>115</v>
      </c>
      <c r="B72" s="181" t="s">
        <v>1502</v>
      </c>
      <c r="C72" s="192">
        <v>9.82924</v>
      </c>
      <c r="D72" s="192" t="s">
        <v>1187</v>
      </c>
      <c r="E72" s="62"/>
      <c r="F72" s="206">
        <f>IF($C$77=0,"",IF(C72="[for completion]","",C72/$C$77))</f>
        <v>0.00045023589930165425</v>
      </c>
      <c r="G72" s="206" t="str">
        <f>IF($D$66="ND2","ND2",IF(OR(D72="ND2",D72=""),"",D72/$D$77))</f>
        <v>ND2</v>
      </c>
      <c r="H72" s="64"/>
      <c r="L72" s="64"/>
      <c r="M72" s="64"/>
      <c r="N72" s="96"/>
    </row>
    <row r="73">
      <c r="A73" s="66" t="s">
        <v>116</v>
      </c>
      <c r="B73" s="181" t="s">
        <v>1503</v>
      </c>
      <c r="C73" s="192">
        <v>15.015528</v>
      </c>
      <c r="D73" s="192" t="s">
        <v>1187</v>
      </c>
      <c r="E73" s="62"/>
      <c r="F73" s="206">
        <f>IF($C$77=0,"",IF(C73="[for completion]","",C73/$C$77))</f>
        <v>0.0006877978106719512</v>
      </c>
      <c r="G73" s="206" t="str">
        <f>IF($D$66="ND2","ND2",IF(OR(D73="ND2",D73=""),"",D73/$D$77))</f>
        <v>ND2</v>
      </c>
      <c r="H73" s="64"/>
      <c r="L73" s="64"/>
      <c r="M73" s="64"/>
      <c r="N73" s="96"/>
    </row>
    <row r="74">
      <c r="A74" s="66" t="s">
        <v>117</v>
      </c>
      <c r="B74" s="181" t="s">
        <v>1504</v>
      </c>
      <c r="C74" s="192">
        <v>19.38095</v>
      </c>
      <c r="D74" s="192" t="s">
        <v>1187</v>
      </c>
      <c r="E74" s="62"/>
      <c r="F74" s="206">
        <f>IF($C$77=0,"",IF(C74="[for completion]","",C74/$C$77))</f>
        <v>0.00088775932346451961</v>
      </c>
      <c r="G74" s="206" t="str">
        <f>IF($D$66="ND2","ND2",IF(OR(D74="ND2",D74=""),"",D74/$D$77))</f>
        <v>ND2</v>
      </c>
      <c r="H74" s="64"/>
      <c r="L74" s="64"/>
      <c r="M74" s="64"/>
      <c r="N74" s="96"/>
    </row>
    <row r="75">
      <c r="A75" s="66" t="s">
        <v>118</v>
      </c>
      <c r="B75" s="181" t="s">
        <v>1505</v>
      </c>
      <c r="C75" s="192">
        <v>364.473696</v>
      </c>
      <c r="D75" s="192" t="s">
        <v>1187</v>
      </c>
      <c r="E75" s="62"/>
      <c r="F75" s="206">
        <f>IF($C$77=0,"",IF(C75="[for completion]","",C75/$C$77))</f>
        <v>0.016694998015142345</v>
      </c>
      <c r="G75" s="206" t="str">
        <f>IF($D$66="ND2","ND2",IF(OR(D75="ND2",D75=""),"",D75/$D$77))</f>
        <v>ND2</v>
      </c>
      <c r="H75" s="64"/>
      <c r="L75" s="64"/>
      <c r="M75" s="64"/>
      <c r="N75" s="96"/>
    </row>
    <row r="76">
      <c r="A76" s="66" t="s">
        <v>119</v>
      </c>
      <c r="B76" s="181" t="s">
        <v>1506</v>
      </c>
      <c r="C76" s="192">
        <v>21413.118363</v>
      </c>
      <c r="D76" s="192" t="s">
        <v>1187</v>
      </c>
      <c r="E76" s="62"/>
      <c r="F76" s="206">
        <f>IF($C$77=0,"",IF(C76="[for completion]","",C76/$C$77))</f>
        <v>0.98084435856872676</v>
      </c>
      <c r="G76" s="206" t="str">
        <f>IF($D$66="ND2","ND2",IF(OR(D76="ND2",D76=""),"",D76/$D$77))</f>
        <v>ND2</v>
      </c>
      <c r="H76" s="64"/>
      <c r="L76" s="64"/>
      <c r="M76" s="64"/>
      <c r="N76" s="96"/>
    </row>
    <row r="77">
      <c r="A77" s="66" t="s">
        <v>120</v>
      </c>
      <c r="B77" s="100" t="s">
        <v>99</v>
      </c>
      <c r="C77" s="194">
        <f>SUM(C70:C76)</f>
        <v>21831.311131000002</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1.126119</v>
      </c>
      <c r="D79" s="194" t="s">
        <v>1187</v>
      </c>
      <c r="E79" s="83"/>
      <c r="F79" s="206">
        <f>IF($C$77=0,"",IF(C79="","",C79/$C$77))</f>
        <v>5.1582747057318732E-05</v>
      </c>
      <c r="G79" s="206" t="str">
        <f>IF($D$66="ND2","ND2",IF(OR(D79="ND2",D79=""),"",D79/$D$77))</f>
        <v>ND2</v>
      </c>
      <c r="H79" s="64"/>
      <c r="L79" s="64"/>
      <c r="M79" s="64"/>
      <c r="N79" s="96"/>
    </row>
    <row r="80" outlineLevel="1">
      <c r="A80" s="66" t="s">
        <v>125</v>
      </c>
      <c r="B80" s="101" t="s">
        <v>126</v>
      </c>
      <c r="C80" s="194">
        <v>2.099769</v>
      </c>
      <c r="D80" s="194" t="s">
        <v>1187</v>
      </c>
      <c r="E80" s="83"/>
      <c r="F80" s="206">
        <f>IF($C$77=0,"",IF(C80="","",C80/$C$77))</f>
        <v>9.6181534283498553E-05</v>
      </c>
      <c r="G80" s="206" t="str">
        <f>IF($D$66="ND2","ND2",IF(OR(D80="ND2",D80=""),"",D80/$D$77))</f>
        <v>ND2</v>
      </c>
      <c r="H80" s="64"/>
      <c r="L80" s="64"/>
      <c r="M80" s="64"/>
      <c r="N80" s="96"/>
    </row>
    <row r="81" outlineLevel="1">
      <c r="A81" s="66" t="s">
        <v>127</v>
      </c>
      <c r="B81" s="101" t="s">
        <v>128</v>
      </c>
      <c r="C81" s="194">
        <v>2.698481</v>
      </c>
      <c r="D81" s="194" t="s">
        <v>1187</v>
      </c>
      <c r="E81" s="83"/>
      <c r="F81" s="206">
        <f>IF($C$77=0,"",IF(C81="","",C81/$C$77))</f>
        <v>0.00012360599800019403</v>
      </c>
      <c r="G81" s="206" t="str">
        <f>IF($D$66="ND2","ND2",IF(OR(D81="ND2",D81=""),"",D81/$D$77))</f>
        <v>ND2</v>
      </c>
      <c r="H81" s="64"/>
      <c r="L81" s="64"/>
      <c r="M81" s="64"/>
      <c r="N81" s="96"/>
    </row>
    <row r="82" outlineLevel="1">
      <c r="A82" s="66" t="s">
        <v>129</v>
      </c>
      <c r="B82" s="101" t="s">
        <v>130</v>
      </c>
      <c r="C82" s="194">
        <v>3.568983</v>
      </c>
      <c r="D82" s="194" t="s">
        <v>1187</v>
      </c>
      <c r="E82" s="83"/>
      <c r="F82" s="206">
        <f>IF($C$77=0,"",IF(C82="","",C82/$C$77))</f>
        <v>0.00016348001174020736</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9.8802</v>
      </c>
      <c r="D89" s="196">
        <v>10.8802</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c r="D94" s="192" t="s">
        <v>1187</v>
      </c>
      <c r="E94" s="62"/>
      <c r="F94" s="206" t="str">
        <f>IF($C$100=0,"",IF(C94="[for completion]","",IF(C94="","",C94/$C$100)))</f>
        <v/>
      </c>
      <c r="G94" s="206" t="str">
        <f>IF($D$100=0,"",IF(D94="[Mark as ND1 if not relevant]","",IF(D94="","",D94/$D$100)))</f>
        <v/>
      </c>
      <c r="H94" s="64"/>
      <c r="L94" s="64"/>
      <c r="M94" s="64"/>
      <c r="N94" s="96"/>
    </row>
    <row r="95">
      <c r="A95" s="66" t="s">
        <v>143</v>
      </c>
      <c r="B95" s="182" t="s">
        <v>1502</v>
      </c>
      <c r="C95" s="192"/>
      <c r="D95" s="192" t="s">
        <v>1187</v>
      </c>
      <c r="E95" s="62"/>
      <c r="F95" s="206" t="str">
        <f>IF($C$100=0,"",IF(C95="[for completion]","",IF(C95="","",C95/$C$100)))</f>
        <v/>
      </c>
      <c r="G95" s="206" t="str">
        <f>IF($D$100=0,"",IF(D95="[Mark as ND1 if not relevant]","",IF(D95="","",D95/$D$100)))</f>
        <v/>
      </c>
      <c r="H95" s="64"/>
      <c r="L95" s="64"/>
      <c r="M95" s="64"/>
      <c r="N95" s="96"/>
    </row>
    <row r="96">
      <c r="A96" s="66" t="s">
        <v>144</v>
      </c>
      <c r="B96" s="182" t="s">
        <v>1503</v>
      </c>
      <c r="C96" s="192"/>
      <c r="D96" s="192" t="s">
        <v>1187</v>
      </c>
      <c r="E96" s="62"/>
      <c r="F96" s="206" t="str">
        <f>IF($C$100=0,"",IF(C96="[for completion]","",IF(C96="","",C96/$C$100)))</f>
        <v/>
      </c>
      <c r="G96" s="206" t="str">
        <f>IF($D$100=0,"",IF(D96="[Mark as ND1 if not relevant]","",IF(D96="","",D96/$D$100)))</f>
        <v/>
      </c>
      <c r="H96" s="64"/>
      <c r="L96" s="64"/>
      <c r="M96" s="64"/>
      <c r="N96" s="96"/>
    </row>
    <row r="97">
      <c r="A97" s="66" t="s">
        <v>145</v>
      </c>
      <c r="B97" s="182" t="s">
        <v>1504</v>
      </c>
      <c r="C97" s="192">
        <v>2500</v>
      </c>
      <c r="D97" s="192" t="s">
        <v>1187</v>
      </c>
      <c r="E97" s="62"/>
      <c r="F97" s="206">
        <f>IF($C$100=0,"",IF(C97="[for completion]","",IF(C97="","",C97/$C$100)))</f>
        <v>0.15625</v>
      </c>
      <c r="G97" s="206" t="str">
        <f>IF($D$100=0,"",IF(D97="[Mark as ND1 if not relevant]","",IF(D97="","",D97/$D$100)))</f>
        <v/>
      </c>
      <c r="H97" s="64"/>
      <c r="L97" s="64"/>
      <c r="M97" s="64"/>
    </row>
    <row r="98">
      <c r="A98" s="66" t="s">
        <v>146</v>
      </c>
      <c r="B98" s="182" t="s">
        <v>1505</v>
      </c>
      <c r="C98" s="192">
        <v>7500</v>
      </c>
      <c r="D98" s="192" t="s">
        <v>1187</v>
      </c>
      <c r="E98" s="62"/>
      <c r="F98" s="206">
        <f>IF($C$100=0,"",IF(C98="[for completion]","",IF(C98="","",C98/$C$100)))</f>
        <v>0.46875</v>
      </c>
      <c r="G98" s="206" t="str">
        <f>IF($D$100=0,"",IF(D98="[Mark as ND1 if not relevant]","",IF(D98="","",D98/$D$100)))</f>
        <v/>
      </c>
      <c r="H98" s="64"/>
      <c r="L98" s="64"/>
      <c r="M98" s="64"/>
    </row>
    <row r="99">
      <c r="A99" s="66" t="s">
        <v>147</v>
      </c>
      <c r="B99" s="182" t="s">
        <v>1506</v>
      </c>
      <c r="C99" s="192">
        <v>6000</v>
      </c>
      <c r="D99" s="192" t="s">
        <v>1187</v>
      </c>
      <c r="E99" s="62"/>
      <c r="F99" s="206">
        <f>IF($C$100=0,"",IF(C99="[for completion]","",IF(C99="","",C99/$C$100)))</f>
        <v>0.375</v>
      </c>
      <c r="G99" s="206" t="str">
        <f>IF($D$100=0,"",IF(D99="[Mark as ND1 if not relevant]","",IF(D99="","",D99/$D$100)))</f>
        <v/>
      </c>
      <c r="H99" s="64"/>
      <c r="L99" s="64"/>
      <c r="M99" s="64"/>
    </row>
    <row r="100">
      <c r="A100" s="66" t="s">
        <v>148</v>
      </c>
      <c r="B100" s="100" t="s">
        <v>99</v>
      </c>
      <c r="C100" s="194">
        <f>SUM(C93:C99)</f>
        <v>16000</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c r="D104" s="194" t="s">
        <v>1187</v>
      </c>
      <c r="E104" s="83"/>
      <c r="F104" s="206" t="str">
        <f>IF($C$100=0,"",IF(C104="","",IF(C104="","",C104/$C$100)))</f>
        <v/>
      </c>
      <c r="G104" s="206" t="str">
        <f>IF($D$100=0,"",IF(D104="","",IF(D104="","",D104/$D$100)))</f>
        <v/>
      </c>
      <c r="H104" s="64"/>
      <c r="L104" s="64"/>
      <c r="M104" s="64"/>
    </row>
    <row r="105" outlineLevel="1">
      <c r="A105" s="66" t="s">
        <v>153</v>
      </c>
      <c r="B105" s="101" t="s">
        <v>130</v>
      </c>
      <c r="C105" s="194"/>
      <c r="D105" s="194" t="s">
        <v>1187</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21831.311100000003</v>
      </c>
      <c r="D112" s="192">
        <v>21831.311100000003</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21831.311100000003</v>
      </c>
      <c r="D129" s="192">
        <f>SUM(D112:D128)</f>
        <v>21831.311100000003</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16000</v>
      </c>
      <c r="D138" s="192">
        <v>16000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16000</v>
      </c>
      <c r="D155" s="192">
        <f>SUM(D138:D154)</f>
        <v>16000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16000</v>
      </c>
      <c r="D164" s="192">
        <v>16000</v>
      </c>
      <c r="E164" s="104"/>
      <c r="F164" s="206">
        <f>IF($C$167=0,"",IF(C164="[for completion]","",IF(C164="","",C164/$C$167)))</f>
        <v>1</v>
      </c>
      <c r="G164" s="206">
        <f>IF($D$167=0,"",IF(D164="[for completion]","",IF(D164="","",D164/$D$167)))</f>
        <v>1</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16000</v>
      </c>
      <c r="D167" s="209">
        <f>SUM(D164:D166)</f>
        <v>16000</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2566</v>
      </c>
      <c r="H340" s="64"/>
      <c r="I340" s="96"/>
      <c r="J340" s="96"/>
      <c r="K340" s="96"/>
      <c r="L340" s="96"/>
      <c r="M340" s="96"/>
      <c r="N340" s="96"/>
    </row>
    <row r="341" outlineLevel="1">
      <c r="A341" s="66" t="s">
        <v>396</v>
      </c>
      <c r="B341" s="95" t="s">
        <v>2567</v>
      </c>
      <c r="C341" s="66" t="s">
        <v>2568</v>
      </c>
      <c r="H341" s="64"/>
      <c r="I341" s="96"/>
      <c r="J341" s="96"/>
      <c r="K341" s="96"/>
      <c r="L341" s="96"/>
      <c r="M341" s="96"/>
      <c r="N341" s="96"/>
    </row>
    <row r="342" outlineLevel="1">
      <c r="A342" s="66" t="s">
        <v>397</v>
      </c>
      <c r="B342" s="95" t="s">
        <v>2569</v>
      </c>
      <c r="C342" s="66" t="s">
        <v>2570</v>
      </c>
      <c r="H342" s="64"/>
      <c r="I342" s="96"/>
      <c r="J342" s="96"/>
      <c r="K342" s="96"/>
      <c r="L342" s="96"/>
      <c r="M342" s="96"/>
      <c r="N342" s="96"/>
    </row>
    <row r="343" outlineLevel="1">
      <c r="A343" s="66" t="s">
        <v>398</v>
      </c>
      <c r="B343" s="95" t="s">
        <v>2571</v>
      </c>
      <c r="C343" s="66" t="s">
        <v>2570</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2575</v>
      </c>
      <c r="H345" s="64"/>
      <c r="I345" s="96"/>
      <c r="J345" s="96"/>
      <c r="K345" s="96"/>
      <c r="L345" s="96"/>
      <c r="M345" s="96"/>
      <c r="N345" s="96"/>
    </row>
    <row r="346" outlineLevel="1">
      <c r="A346" s="66" t="s">
        <v>401</v>
      </c>
      <c r="B346" s="95" t="s">
        <v>2576</v>
      </c>
      <c r="C346" s="66" t="s">
        <v>2577</v>
      </c>
      <c r="H346" s="64"/>
      <c r="I346" s="96"/>
      <c r="J346" s="96"/>
      <c r="K346" s="96"/>
      <c r="L346" s="96"/>
      <c r="M346" s="96"/>
      <c r="N346" s="96"/>
    </row>
    <row r="347" outlineLevel="1">
      <c r="A347" s="66" t="s">
        <v>402</v>
      </c>
      <c r="B347" s="95" t="s">
        <v>2578</v>
      </c>
      <c r="C347" s="66" t="s">
        <v>2577</v>
      </c>
      <c r="H347" s="64"/>
      <c r="I347" s="96"/>
      <c r="J347" s="96"/>
      <c r="K347" s="96"/>
      <c r="L347" s="96"/>
      <c r="M347" s="96"/>
      <c r="N347" s="96"/>
    </row>
    <row r="348" outlineLevel="1">
      <c r="A348" s="66" t="s">
        <v>403</v>
      </c>
      <c r="B348" s="95" t="s">
        <v>385</v>
      </c>
      <c r="H348" s="64"/>
      <c r="I348" s="96"/>
      <c r="J348" s="96"/>
      <c r="K348" s="96"/>
      <c r="L348" s="96"/>
      <c r="M348" s="96"/>
      <c r="N348" s="96"/>
    </row>
    <row r="349" outlineLevel="1">
      <c r="A349" s="66" t="s">
        <v>404</v>
      </c>
      <c r="B349" s="95" t="s">
        <v>385</v>
      </c>
      <c r="H349" s="64"/>
      <c r="I349" s="96"/>
      <c r="J349" s="96"/>
      <c r="K349" s="96"/>
      <c r="L349" s="96"/>
      <c r="M349" s="96"/>
      <c r="N349" s="96"/>
    </row>
    <row r="350" outlineLevel="1">
      <c r="A350" s="66" t="s">
        <v>405</v>
      </c>
      <c r="B350" s="95" t="s">
        <v>385</v>
      </c>
      <c r="H350" s="64"/>
      <c r="I350" s="96"/>
      <c r="J350" s="96"/>
      <c r="K350" s="96"/>
      <c r="L350" s="96"/>
      <c r="M350" s="96"/>
      <c r="N350" s="96"/>
    </row>
    <row r="351" outlineLevel="1">
      <c r="A351" s="66" t="s">
        <v>406</v>
      </c>
      <c r="B351" s="95" t="s">
        <v>385</v>
      </c>
      <c r="H351" s="64"/>
      <c r="I351" s="96"/>
      <c r="J351" s="96"/>
      <c r="K351" s="96"/>
      <c r="L351" s="96"/>
      <c r="M351" s="96"/>
      <c r="N351" s="96"/>
    </row>
    <row r="352" outlineLevel="1">
      <c r="A352" s="66" t="s">
        <v>407</v>
      </c>
      <c r="B352" s="95" t="s">
        <v>385</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21831.31113353</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21831.31113353</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98595</v>
      </c>
      <c r="D28" s="323" t="str">
        <f>IF(C28="","","ND2")</f>
        <v>ND2</v>
      </c>
      <c r="F28" s="323">
        <f>IF(C28=0,"",IF(C28="","",C28))</f>
        <v>98595</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0.000458</v>
      </c>
      <c r="D36" s="184" t="str">
        <f>IF(C36="","","ND2")</f>
        <v>ND2</v>
      </c>
      <c r="E36" s="217"/>
      <c r="F36" s="184">
        <f>IF(C36=0,"",C36)</f>
        <v>0.000458</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2579</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2580</v>
      </c>
      <c r="C99" s="184">
        <v>0.02245717</v>
      </c>
      <c r="D99" s="184" t="str">
        <f>IF(C99="","","ND2")</f>
        <v>ND2</v>
      </c>
      <c r="E99" s="184"/>
      <c r="F99" s="184">
        <f>IF(C99="","",C99)</f>
        <v>0.02245717</v>
      </c>
      <c r="G99" s="150"/>
    </row>
    <row r="100">
      <c r="A100" s="150" t="s">
        <v>552</v>
      </c>
      <c r="B100" s="171" t="s">
        <v>2581</v>
      </c>
      <c r="C100" s="184">
        <v>0.02598828</v>
      </c>
      <c r="D100" s="184" t="str">
        <f>IF(C100="","","ND2")</f>
        <v>ND2</v>
      </c>
      <c r="E100" s="184"/>
      <c r="F100" s="184">
        <f>IF(C100="","",C100)</f>
        <v>0.02598828</v>
      </c>
      <c r="G100" s="150"/>
    </row>
    <row r="101">
      <c r="A101" s="150" t="s">
        <v>553</v>
      </c>
      <c r="B101" s="171" t="s">
        <v>2582</v>
      </c>
      <c r="C101" s="184">
        <v>0.0238789</v>
      </c>
      <c r="D101" s="184" t="str">
        <f>IF(C101="","","ND2")</f>
        <v>ND2</v>
      </c>
      <c r="E101" s="184"/>
      <c r="F101" s="184">
        <f>IF(C101="","",C101)</f>
        <v>0.0238789</v>
      </c>
      <c r="G101" s="150"/>
    </row>
    <row r="102">
      <c r="A102" s="150" t="s">
        <v>554</v>
      </c>
      <c r="B102" s="171" t="s">
        <v>2583</v>
      </c>
      <c r="C102" s="184">
        <v>0.05036081</v>
      </c>
      <c r="D102" s="184" t="str">
        <f>IF(C102="","","ND2")</f>
        <v>ND2</v>
      </c>
      <c r="E102" s="184"/>
      <c r="F102" s="184">
        <f>IF(C102="","",C102)</f>
        <v>0.05036081</v>
      </c>
      <c r="G102" s="150"/>
    </row>
    <row r="103">
      <c r="A103" s="150" t="s">
        <v>555</v>
      </c>
      <c r="B103" s="171" t="s">
        <v>2584</v>
      </c>
      <c r="C103" s="184">
        <v>0.11945872</v>
      </c>
      <c r="D103" s="184" t="str">
        <f>IF(C103="","","ND2")</f>
        <v>ND2</v>
      </c>
      <c r="E103" s="184"/>
      <c r="F103" s="184">
        <f>IF(C103="","",C103)</f>
        <v>0.11945872</v>
      </c>
      <c r="G103" s="150"/>
    </row>
    <row r="104">
      <c r="A104" s="150" t="s">
        <v>556</v>
      </c>
      <c r="B104" s="171" t="s">
        <v>2585</v>
      </c>
      <c r="C104" s="184">
        <v>0.23599972</v>
      </c>
      <c r="D104" s="184" t="str">
        <f>IF(C104="","","ND2")</f>
        <v>ND2</v>
      </c>
      <c r="E104" s="184"/>
      <c r="F104" s="184">
        <f>IF(C104="","",C104)</f>
        <v>0.23599972</v>
      </c>
      <c r="G104" s="150"/>
    </row>
    <row r="105">
      <c r="A105" s="150" t="s">
        <v>557</v>
      </c>
      <c r="B105" s="171" t="s">
        <v>2586</v>
      </c>
      <c r="C105" s="184">
        <v>0.22781784</v>
      </c>
      <c r="D105" s="184" t="str">
        <f>IF(C105="","","ND2")</f>
        <v>ND2</v>
      </c>
      <c r="E105" s="184"/>
      <c r="F105" s="184">
        <f>IF(C105="","",C105)</f>
        <v>0.22781784</v>
      </c>
      <c r="G105" s="150"/>
    </row>
    <row r="106">
      <c r="A106" s="150" t="s">
        <v>558</v>
      </c>
      <c r="B106" s="171" t="s">
        <v>2587</v>
      </c>
      <c r="C106" s="184">
        <v>0.01417137</v>
      </c>
      <c r="D106" s="184" t="str">
        <f>IF(C106="","","ND2")</f>
        <v>ND2</v>
      </c>
      <c r="E106" s="184"/>
      <c r="F106" s="184">
        <f>IF(C106="","",C106)</f>
        <v>0.01417137</v>
      </c>
      <c r="G106" s="150"/>
    </row>
    <row r="107">
      <c r="A107" s="150" t="s">
        <v>559</v>
      </c>
      <c r="B107" s="171" t="s">
        <v>2588</v>
      </c>
      <c r="C107" s="184">
        <v>0.12448862</v>
      </c>
      <c r="D107" s="184" t="str">
        <f>IF(C107="","","ND2")</f>
        <v>ND2</v>
      </c>
      <c r="E107" s="184"/>
      <c r="F107" s="184">
        <f>IF(C107="","",C107)</f>
        <v>0.12448862</v>
      </c>
      <c r="G107" s="150"/>
    </row>
    <row r="108">
      <c r="A108" s="150" t="s">
        <v>560</v>
      </c>
      <c r="B108" s="171" t="s">
        <v>2589</v>
      </c>
      <c r="C108" s="184">
        <v>0.08954608</v>
      </c>
      <c r="D108" s="184" t="str">
        <f>IF(C108="","","ND2")</f>
        <v>ND2</v>
      </c>
      <c r="E108" s="184"/>
      <c r="F108" s="184">
        <f>IF(C108="","",C108)</f>
        <v>0.08954608</v>
      </c>
      <c r="G108" s="150"/>
    </row>
    <row r="109">
      <c r="A109" s="150" t="s">
        <v>561</v>
      </c>
      <c r="B109" s="171" t="s">
        <v>2590</v>
      </c>
      <c r="C109" s="184">
        <v>0.03463731</v>
      </c>
      <c r="D109" s="184" t="str">
        <f>IF(C109="","","ND2")</f>
        <v>ND2</v>
      </c>
      <c r="E109" s="184"/>
      <c r="F109" s="184">
        <f>IF(C109="","",C109)</f>
        <v>0.03463731</v>
      </c>
      <c r="G109" s="150"/>
    </row>
    <row r="110">
      <c r="A110" s="150" t="s">
        <v>562</v>
      </c>
      <c r="B110" s="171" t="s">
        <v>2591</v>
      </c>
      <c r="C110" s="184">
        <v>0.03119517</v>
      </c>
      <c r="D110" s="184" t="str">
        <f>IF(C110="","","ND2")</f>
        <v>ND2</v>
      </c>
      <c r="E110" s="184"/>
      <c r="F110" s="184">
        <f>IF(C110="","",C110)</f>
        <v>0.03119517</v>
      </c>
      <c r="G110" s="150"/>
    </row>
    <row r="111">
      <c r="A111" s="150" t="s">
        <v>563</v>
      </c>
      <c r="B111" s="171" t="s">
        <v>2592</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2593</v>
      </c>
      <c r="C150" s="184">
        <v>0.9711239</v>
      </c>
      <c r="D150" s="184" t="str">
        <f>IF(C150="","","ND2")</f>
        <v>ND2</v>
      </c>
      <c r="E150" s="185"/>
      <c r="F150" s="184">
        <f>IF(C150="","",C150)</f>
        <v>0.9711239</v>
      </c>
    </row>
    <row r="151">
      <c r="A151" s="150" t="s">
        <v>585</v>
      </c>
      <c r="B151" s="150" t="s">
        <v>2594</v>
      </c>
      <c r="C151" s="184">
        <v>0.0288761</v>
      </c>
      <c r="D151" s="184" t="str">
        <f>IF(C151="","","ND2")</f>
        <v>ND2</v>
      </c>
      <c r="E151" s="185"/>
      <c r="F151" s="184">
        <f>IF(C151="","",C151)</f>
        <v>0.0288761</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2595</v>
      </c>
      <c r="C160" s="184">
        <v>0.28947263</v>
      </c>
      <c r="D160" s="184" t="str">
        <f>IF(C160="","","ND2")</f>
        <v>ND2</v>
      </c>
      <c r="E160" s="185"/>
      <c r="F160" s="184">
        <f>IF(C160="","",C160)</f>
        <v>0.28947263</v>
      </c>
    </row>
    <row r="161">
      <c r="A161" s="150" t="s">
        <v>597</v>
      </c>
      <c r="B161" s="150" t="s">
        <v>598</v>
      </c>
      <c r="C161" s="184">
        <v>0.66775438</v>
      </c>
      <c r="D161" s="184" t="str">
        <f>IF(C161="","","ND2")</f>
        <v>ND2</v>
      </c>
      <c r="E161" s="185"/>
      <c r="F161" s="184">
        <f>IF(C161="","",C161)</f>
        <v>0.66775438</v>
      </c>
    </row>
    <row r="162">
      <c r="A162" s="150" t="s">
        <v>599</v>
      </c>
      <c r="B162" s="150" t="s">
        <v>97</v>
      </c>
      <c r="C162" s="184">
        <v>0.042773</v>
      </c>
      <c r="D162" s="184" t="str">
        <f>IF(C162="","","ND2")</f>
        <v>ND2</v>
      </c>
      <c r="E162" s="185"/>
      <c r="F162" s="184">
        <f>IF(C162="","",C162)</f>
        <v>0.042773</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2596</v>
      </c>
      <c r="C170" s="184">
        <v>0.11576743</v>
      </c>
      <c r="D170" s="184" t="str">
        <f>IF(C170="","","ND2")</f>
        <v>ND2</v>
      </c>
      <c r="E170" s="185"/>
      <c r="F170" s="184">
        <f>IF(C170="","",C170)</f>
        <v>0.11576743</v>
      </c>
    </row>
    <row r="171">
      <c r="A171" s="150" t="s">
        <v>609</v>
      </c>
      <c r="B171" s="172" t="s">
        <v>2597</v>
      </c>
      <c r="C171" s="184">
        <v>0.25178332</v>
      </c>
      <c r="D171" s="184" t="str">
        <f>IF(C171="","","ND2")</f>
        <v>ND2</v>
      </c>
      <c r="E171" s="185"/>
      <c r="F171" s="184">
        <f>IF(C171="","",C171)</f>
        <v>0.25178332</v>
      </c>
    </row>
    <row r="172">
      <c r="A172" s="150" t="s">
        <v>611</v>
      </c>
      <c r="B172" s="172" t="s">
        <v>2598</v>
      </c>
      <c r="C172" s="184">
        <v>0.28046596</v>
      </c>
      <c r="D172" s="184" t="str">
        <f>IF(C172="","","ND2")</f>
        <v>ND2</v>
      </c>
      <c r="E172" s="184"/>
      <c r="F172" s="184">
        <f>IF(C172="","",C172)</f>
        <v>0.28046596</v>
      </c>
    </row>
    <row r="173">
      <c r="A173" s="150" t="s">
        <v>613</v>
      </c>
      <c r="B173" s="172" t="s">
        <v>2599</v>
      </c>
      <c r="C173" s="184">
        <v>0.15527845</v>
      </c>
      <c r="D173" s="184" t="str">
        <f>IF(C173="","","ND2")</f>
        <v>ND2</v>
      </c>
      <c r="E173" s="184"/>
      <c r="F173" s="184">
        <f>IF(C173="","",C173)</f>
        <v>0.15527845</v>
      </c>
    </row>
    <row r="174">
      <c r="A174" s="150" t="s">
        <v>615</v>
      </c>
      <c r="B174" s="172" t="s">
        <v>2600</v>
      </c>
      <c r="C174" s="184">
        <v>0.19670483</v>
      </c>
      <c r="D174" s="184" t="str">
        <f>IF(C174="","","ND2")</f>
        <v>ND2</v>
      </c>
      <c r="E174" s="184"/>
      <c r="F174" s="184">
        <f>IF(C174="","",C174)</f>
        <v>0.19670483</v>
      </c>
    </row>
    <row r="175" outlineLevel="1">
      <c r="A175" s="150" t="s">
        <v>617</v>
      </c>
      <c r="B175" s="169" t="s">
        <v>2592</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221.42412022445356</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2601</v>
      </c>
      <c r="C190" s="215">
        <v>52.72268981</v>
      </c>
      <c r="D190" s="218">
        <v>3716</v>
      </c>
      <c r="E190" s="177"/>
      <c r="F190" s="214">
        <f>IF($C$214=0,"",IF(C190="[for completion]","",IF(C190="","",C190/$C$214)))</f>
        <v>0.0024150033631752396</v>
      </c>
      <c r="G190" s="214">
        <f>IF($D$214=0,"",IF(D190="[for completion]","",IF(D190="","",D190/$D$214)))</f>
        <v>0.037689538009026829</v>
      </c>
    </row>
    <row r="191">
      <c r="A191" s="150" t="s">
        <v>636</v>
      </c>
      <c r="B191" s="171" t="s">
        <v>2602</v>
      </c>
      <c r="C191" s="215">
        <v>148.46651386</v>
      </c>
      <c r="D191" s="218">
        <v>3868</v>
      </c>
      <c r="E191" s="177"/>
      <c r="F191" s="214">
        <f>IF($C$214=0,"",IF(C191="[for completion]","",IF(C191="","",C191/$C$214)))</f>
        <v>0.0068006228738124262</v>
      </c>
      <c r="G191" s="214">
        <f>IF($D$214=0,"",IF(D191="[for completion]","",IF(D191="","",D191/$D$214)))</f>
        <v>0.03923119833662965</v>
      </c>
    </row>
    <row r="192">
      <c r="A192" s="150" t="s">
        <v>637</v>
      </c>
      <c r="B192" s="171" t="s">
        <v>2603</v>
      </c>
      <c r="C192" s="215">
        <v>219.73070782</v>
      </c>
      <c r="D192" s="218">
        <v>3467</v>
      </c>
      <c r="E192" s="177"/>
      <c r="F192" s="214">
        <f>IF($C$214=0,"",IF(C192="[for completion]","",IF(C192="","",C192/$C$214)))</f>
        <v>0.010064934097454311</v>
      </c>
      <c r="G192" s="214">
        <f>IF($D$214=0,"",IF(D192="[for completion]","",IF(D192="","",D192/$D$214)))</f>
        <v>0.035164054972361684</v>
      </c>
    </row>
    <row r="193">
      <c r="A193" s="150" t="s">
        <v>638</v>
      </c>
      <c r="B193" s="171" t="s">
        <v>2604</v>
      </c>
      <c r="C193" s="215">
        <v>404.94321477</v>
      </c>
      <c r="D193" s="218">
        <v>4543</v>
      </c>
      <c r="E193" s="177"/>
      <c r="F193" s="214">
        <f>IF($C$214=0,"",IF(C193="[for completion]","",IF(C193="","",C193/$C$214)))</f>
        <v>0.018548735451260227</v>
      </c>
      <c r="G193" s="214">
        <f>IF($D$214=0,"",IF(D193="[for completion]","",IF(D193="","",D193/$D$214)))</f>
        <v>0.046077387291444796</v>
      </c>
    </row>
    <row r="194">
      <c r="A194" s="150" t="s">
        <v>639</v>
      </c>
      <c r="B194" s="171" t="s">
        <v>2605</v>
      </c>
      <c r="C194" s="215">
        <v>1950.55696129</v>
      </c>
      <c r="D194" s="218">
        <v>15181</v>
      </c>
      <c r="E194" s="177"/>
      <c r="F194" s="214">
        <f>IF($C$214=0,"",IF(C194="[for completion]","",IF(C194="","",C194/$C$214)))</f>
        <v>0.089346762059297632</v>
      </c>
      <c r="G194" s="214">
        <f>IF($D$214=0,"",IF(D194="[for completion]","",IF(D194="","",D194/$D$214)))</f>
        <v>0.1539733252193316</v>
      </c>
    </row>
    <row r="195">
      <c r="A195" s="150" t="s">
        <v>640</v>
      </c>
      <c r="B195" s="171" t="s">
        <v>2606</v>
      </c>
      <c r="C195" s="215">
        <v>3447.78520897</v>
      </c>
      <c r="D195" s="218">
        <v>19695</v>
      </c>
      <c r="E195" s="177"/>
      <c r="F195" s="214">
        <f>IF($C$214=0,"",IF(C195="[for completion]","",IF(C195="","",C195/$C$214)))</f>
        <v>0.15792845367288358</v>
      </c>
      <c r="G195" s="214">
        <f>IF($D$214=0,"",IF(D195="[for completion]","",IF(D195="","",D195/$D$214)))</f>
        <v>0.19975657994827323</v>
      </c>
    </row>
    <row r="196">
      <c r="A196" s="150" t="s">
        <v>641</v>
      </c>
      <c r="B196" s="171" t="s">
        <v>2607</v>
      </c>
      <c r="C196" s="215">
        <v>3765.46658821</v>
      </c>
      <c r="D196" s="218">
        <v>16783</v>
      </c>
      <c r="E196" s="177"/>
      <c r="F196" s="214">
        <f>IF($C$214=0,"",IF(C196="[for completion]","",IF(C196="","",C196/$C$214)))</f>
        <v>0.17248009362235431</v>
      </c>
      <c r="G196" s="214">
        <f>IF($D$214=0,"",IF(D196="[for completion]","",IF(D196="","",D196/$D$214)))</f>
        <v>0.1702216136720929</v>
      </c>
    </row>
    <row r="197">
      <c r="A197" s="150" t="s">
        <v>642</v>
      </c>
      <c r="B197" s="171" t="s">
        <v>2608</v>
      </c>
      <c r="C197" s="215">
        <v>2974.01629645</v>
      </c>
      <c r="D197" s="218">
        <v>10877</v>
      </c>
      <c r="E197" s="177"/>
      <c r="F197" s="214">
        <f>IF($C$214=0,"",IF(C197="[for completion]","",IF(C197="","",C197/$C$214)))</f>
        <v>0.13622710419267056</v>
      </c>
      <c r="G197" s="214">
        <f>IF($D$214=0,"",IF(D197="[for completion]","",IF(D197="","",D197/$D$214)))</f>
        <v>0.11031999594299914</v>
      </c>
    </row>
    <row r="198">
      <c r="A198" s="150" t="s">
        <v>643</v>
      </c>
      <c r="B198" s="171" t="s">
        <v>2609</v>
      </c>
      <c r="C198" s="215">
        <v>2205.65271612</v>
      </c>
      <c r="D198" s="218">
        <v>6813</v>
      </c>
      <c r="E198" s="177"/>
      <c r="F198" s="214">
        <f>IF($C$214=0,"",IF(C198="[for completion]","",IF(C198="","",C198/$C$214)))</f>
        <v>0.10103161933927139</v>
      </c>
      <c r="G198" s="214">
        <f>IF($D$214=0,"",IF(D198="[for completion]","",IF(D198="","",D198/$D$214)))</f>
        <v>0.069100867183934281</v>
      </c>
    </row>
    <row r="199">
      <c r="A199" s="150" t="s">
        <v>644</v>
      </c>
      <c r="B199" s="171" t="s">
        <v>2610</v>
      </c>
      <c r="C199" s="215">
        <v>1680.31081067</v>
      </c>
      <c r="D199" s="218">
        <v>4501</v>
      </c>
      <c r="E199" s="171"/>
      <c r="F199" s="214">
        <f>IF($C$214=0,"",IF(C199="[for completion]","",IF(C199="","",C199/$C$214)))</f>
        <v>0.076967929245864916</v>
      </c>
      <c r="G199" s="214">
        <f>IF($D$214=0,"",IF(D199="[for completion]","",IF(D199="","",D199/$D$214)))</f>
        <v>0.045651402200922966</v>
      </c>
    </row>
    <row r="200">
      <c r="A200" s="150" t="s">
        <v>645</v>
      </c>
      <c r="B200" s="171" t="s">
        <v>2611</v>
      </c>
      <c r="C200" s="215">
        <v>1208.50833313</v>
      </c>
      <c r="D200" s="218">
        <v>2849</v>
      </c>
      <c r="E200" s="171"/>
      <c r="F200" s="214">
        <f>IF($C$214=0,"",IF(C200="[for completion]","",IF(C200="","",C200/$C$214)))</f>
        <v>0.055356653832572218</v>
      </c>
      <c r="G200" s="214">
        <f>IF($D$214=0,"",IF(D200="[for completion]","",IF(D200="","",D200/$D$214)))</f>
        <v>0.028895988640397587</v>
      </c>
    </row>
    <row r="201">
      <c r="A201" s="150" t="s">
        <v>646</v>
      </c>
      <c r="B201" s="171" t="s">
        <v>2612</v>
      </c>
      <c r="C201" s="215">
        <v>838.14459631</v>
      </c>
      <c r="D201" s="218">
        <v>1768</v>
      </c>
      <c r="E201" s="171"/>
      <c r="F201" s="214">
        <f>IF($C$214=0,"",IF(C201="[for completion]","",IF(C201="","",C201/$C$214)))</f>
        <v>0.0383918579687466</v>
      </c>
      <c r="G201" s="214">
        <f>IF($D$214=0,"",IF(D201="[for completion]","",IF(D201="","",D201/$D$214)))</f>
        <v>0.017931943810538059</v>
      </c>
    </row>
    <row r="202">
      <c r="A202" s="150" t="s">
        <v>647</v>
      </c>
      <c r="B202" s="171" t="s">
        <v>2613</v>
      </c>
      <c r="C202" s="215">
        <v>614.37337751</v>
      </c>
      <c r="D202" s="218">
        <v>1173</v>
      </c>
      <c r="E202" s="171"/>
      <c r="F202" s="214">
        <f>IF($C$214=0,"",IF(C202="[for completion]","",IF(C202="","",C202/$C$214)))</f>
        <v>0.028141845157728704</v>
      </c>
      <c r="G202" s="214">
        <f>IF($D$214=0,"",IF(D202="[for completion]","",IF(D202="","",D202/$D$214)))</f>
        <v>0.011897155028145444</v>
      </c>
    </row>
    <row r="203">
      <c r="A203" s="150" t="s">
        <v>648</v>
      </c>
      <c r="B203" s="171" t="s">
        <v>2614</v>
      </c>
      <c r="C203" s="215">
        <v>569.29790097</v>
      </c>
      <c r="D203" s="218">
        <v>991</v>
      </c>
      <c r="E203" s="171"/>
      <c r="F203" s="214">
        <f>IF($C$214=0,"",IF(C203="[for completion]","",IF(C203="","",C203/$C$214)))</f>
        <v>0.026077128280931967</v>
      </c>
      <c r="G203" s="214">
        <f>IF($D$214=0,"",IF(D203="[for completion]","",IF(D203="","",D203/$D$214)))</f>
        <v>0.010051219635884172</v>
      </c>
    </row>
    <row r="204">
      <c r="A204" s="150" t="s">
        <v>649</v>
      </c>
      <c r="B204" s="171" t="s">
        <v>2615</v>
      </c>
      <c r="C204" s="215">
        <v>395.58188988</v>
      </c>
      <c r="D204" s="218">
        <v>633</v>
      </c>
      <c r="E204" s="171"/>
      <c r="F204" s="214">
        <f>IF($C$214=0,"",IF(C204="[for completion]","",IF(C204="","",C204/$C$214)))</f>
        <v>0.018119932763563554</v>
      </c>
      <c r="G204" s="214">
        <f>IF($D$214=0,"",IF(D204="[for completion]","",IF(D204="","",D204/$D$214)))</f>
        <v>0.0064202038642933211</v>
      </c>
    </row>
    <row r="205">
      <c r="A205" s="150" t="s">
        <v>650</v>
      </c>
      <c r="B205" s="171" t="s">
        <v>2616</v>
      </c>
      <c r="C205" s="215">
        <v>313.16790243</v>
      </c>
      <c r="D205" s="218">
        <v>464</v>
      </c>
      <c r="F205" s="214">
        <f>IF($C$214=0,"",IF(C205="[for completion]","",IF(C205="","",C205/$C$214)))</f>
        <v>0.014344896672239519</v>
      </c>
      <c r="G205" s="214">
        <f>IF($D$214=0,"",IF(D205="[for completion]","",IF(D205="","",D205/$D$214)))</f>
        <v>0.0047061210000507126</v>
      </c>
    </row>
    <row r="206">
      <c r="A206" s="150" t="s">
        <v>651</v>
      </c>
      <c r="B206" s="171" t="s">
        <v>2617</v>
      </c>
      <c r="C206" s="215">
        <v>278.85182368</v>
      </c>
      <c r="D206" s="218">
        <v>385</v>
      </c>
      <c r="E206" s="166"/>
      <c r="F206" s="214">
        <f>IF($C$214=0,"",IF(C206="[for completion]","",IF(C206="","",C206/$C$214)))</f>
        <v>0.012773022287778244</v>
      </c>
      <c r="G206" s="214">
        <f>IF($D$214=0,"",IF(D206="[for completion]","",IF(D206="","",D206/$D$214)))</f>
        <v>0.0039048633297834577</v>
      </c>
    </row>
    <row r="207">
      <c r="A207" s="150" t="s">
        <v>652</v>
      </c>
      <c r="B207" s="171" t="s">
        <v>2618</v>
      </c>
      <c r="C207" s="215">
        <v>199.155481</v>
      </c>
      <c r="D207" s="218">
        <v>257</v>
      </c>
      <c r="E207" s="166"/>
      <c r="F207" s="214">
        <f>IF($C$214=0,"",IF(C207="[for completion]","",IF(C207="","",C207/$C$214)))</f>
        <v>0.0091224700056664765</v>
      </c>
      <c r="G207" s="214">
        <f>IF($D$214=0,"",IF(D207="[for completion]","",IF(D207="","",D207/$D$214)))</f>
        <v>0.0026066230539073991</v>
      </c>
    </row>
    <row r="208">
      <c r="A208" s="150" t="s">
        <v>653</v>
      </c>
      <c r="B208" s="171" t="s">
        <v>2619</v>
      </c>
      <c r="C208" s="215">
        <v>147.0541283</v>
      </c>
      <c r="D208" s="218">
        <v>178</v>
      </c>
      <c r="E208" s="166"/>
      <c r="F208" s="214">
        <f>IF($C$214=0,"",IF(C208="[for completion]","",IF(C208="","",C208/$C$214)))</f>
        <v>0.0067359274667724541</v>
      </c>
      <c r="G208" s="214">
        <f>IF($D$214=0,"",IF(D208="[for completion]","",IF(D208="","",D208/$D$214)))</f>
        <v>0.0018053653836401439</v>
      </c>
    </row>
    <row r="209">
      <c r="A209" s="150" t="s">
        <v>654</v>
      </c>
      <c r="B209" s="171" t="s">
        <v>2620</v>
      </c>
      <c r="C209" s="215">
        <v>153.29941193</v>
      </c>
      <c r="D209" s="218">
        <v>175</v>
      </c>
      <c r="E209" s="166"/>
      <c r="F209" s="214">
        <f>IF($C$214=0,"",IF(C209="[for completion]","",IF(C209="","",C209/$C$214)))</f>
        <v>0.0070219974875696967</v>
      </c>
      <c r="G209" s="214">
        <f>IF($D$214=0,"",IF(D209="[for completion]","",IF(D209="","",D209/$D$214)))</f>
        <v>0.001774937877174299</v>
      </c>
    </row>
    <row r="210">
      <c r="A210" s="150" t="s">
        <v>655</v>
      </c>
      <c r="B210" s="171" t="s">
        <v>2621</v>
      </c>
      <c r="C210" s="215">
        <v>125.94167069</v>
      </c>
      <c r="D210" s="218">
        <v>136</v>
      </c>
      <c r="E210" s="166"/>
      <c r="F210" s="214">
        <f>IF($C$214=0,"",IF(C210="[for completion]","",IF(C210="","",C210/$C$214)))</f>
        <v>0.0057688551053889882</v>
      </c>
      <c r="G210" s="214">
        <f>IF($D$214=0,"",IF(D210="[for completion]","",IF(D210="","",D210/$D$214)))</f>
        <v>0.0013793802931183123</v>
      </c>
    </row>
    <row r="211">
      <c r="A211" s="150" t="s">
        <v>656</v>
      </c>
      <c r="B211" s="171" t="s">
        <v>2622</v>
      </c>
      <c r="C211" s="215">
        <v>138.28290973</v>
      </c>
      <c r="D211" s="218">
        <v>142</v>
      </c>
      <c r="E211" s="166"/>
      <c r="F211" s="214">
        <f>IF($C$214=0,"",IF(C211="[for completion]","",IF(C211="","",C211/$C$214)))</f>
        <v>0.0063341550529970592</v>
      </c>
      <c r="G211" s="214">
        <f>IF($D$214=0,"",IF(D211="[for completion]","",IF(D211="","",D211/$D$214)))</f>
        <v>0.0014402353060500026</v>
      </c>
    </row>
    <row r="212">
      <c r="A212" s="150" t="s">
        <v>657</v>
      </c>
      <c r="B212" s="171" t="s">
        <v>2623</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21831.31113353</v>
      </c>
      <c r="D214" s="219">
        <f>SUM(D190:D213)</f>
        <v>98595</v>
      </c>
      <c r="E214" s="166"/>
      <c r="F214" s="220">
        <f>SUM(F190:F213)</f>
        <v>1</v>
      </c>
      <c r="G214" s="220">
        <f>SUM(G190:G213)</f>
        <v>1</v>
      </c>
    </row>
    <row r="215" customHeight="1">
      <c r="A215" s="161"/>
      <c r="B215" s="333" t="s">
        <v>660</v>
      </c>
      <c r="C215" s="161" t="s">
        <v>629</v>
      </c>
      <c r="D215" s="161" t="s">
        <v>630</v>
      </c>
      <c r="E215" s="168"/>
      <c r="F215" s="161" t="s">
        <v>459</v>
      </c>
      <c r="G215" s="161" t="s">
        <v>631</v>
      </c>
    </row>
    <row r="216">
      <c r="A216" s="150" t="s">
        <v>661</v>
      </c>
      <c r="B216" s="150" t="s">
        <v>662</v>
      </c>
      <c r="C216" s="184">
        <v>0.7307728</v>
      </c>
      <c r="F216" s="217"/>
      <c r="G216" s="217"/>
    </row>
    <row r="217">
      <c r="F217" s="217"/>
      <c r="G217" s="217"/>
    </row>
    <row r="218">
      <c r="B218" s="171" t="s">
        <v>663</v>
      </c>
      <c r="F218" s="217"/>
      <c r="G218" s="217"/>
    </row>
    <row r="219">
      <c r="A219" s="150" t="s">
        <v>664</v>
      </c>
      <c r="B219" s="150" t="s">
        <v>2624</v>
      </c>
      <c r="C219" s="215">
        <v>1720.34629489</v>
      </c>
      <c r="D219" s="218">
        <v>19922</v>
      </c>
      <c r="F219" s="214">
        <f>IF($C$227=0,"",IF(C219="[for completion]","",C219/$C$227))</f>
        <v>0.078801785397477855</v>
      </c>
      <c r="G219" s="214">
        <f>IF($D$227=0,"",IF(D219="[for completion]","",D219/$D$227))</f>
        <v>0.2020589279375222</v>
      </c>
    </row>
    <row r="220">
      <c r="A220" s="150" t="s">
        <v>666</v>
      </c>
      <c r="B220" s="150" t="s">
        <v>2625</v>
      </c>
      <c r="C220" s="215">
        <v>1283.34559672</v>
      </c>
      <c r="D220" s="218">
        <v>6912</v>
      </c>
      <c r="F220" s="214">
        <f>IF($C$227=0,"",IF(C220="[for completion]","",C220/$C$227))</f>
        <v>0.058784632259166122</v>
      </c>
      <c r="G220" s="214">
        <f>IF($D$227=0,"",IF(D220="[for completion]","",D220/$D$227))</f>
        <v>0.07010497489730716</v>
      </c>
    </row>
    <row r="221">
      <c r="A221" s="150" t="s">
        <v>668</v>
      </c>
      <c r="B221" s="150" t="s">
        <v>2626</v>
      </c>
      <c r="C221" s="215">
        <v>1861.62144577</v>
      </c>
      <c r="D221" s="218">
        <v>8664</v>
      </c>
      <c r="F221" s="214">
        <f>IF($C$227=0,"",IF(C221="[for completion]","",C221/$C$227))</f>
        <v>0.085273002358103742</v>
      </c>
      <c r="G221" s="214">
        <f>IF($D$227=0,"",IF(D221="[for completion]","",D221/$D$227))</f>
        <v>0.087874638673360719</v>
      </c>
    </row>
    <row r="222">
      <c r="A222" s="150" t="s">
        <v>670</v>
      </c>
      <c r="B222" s="150" t="s">
        <v>2627</v>
      </c>
      <c r="C222" s="215">
        <v>2957.75476184</v>
      </c>
      <c r="D222" s="218">
        <v>12758</v>
      </c>
      <c r="F222" s="214">
        <f>IF($C$227=0,"",IF(C222="[for completion]","",C222/$C$227))</f>
        <v>0.13548223209082852</v>
      </c>
      <c r="G222" s="214">
        <f>IF($D$227=0,"",IF(D222="[for completion]","",D222/$D$227))</f>
        <v>0.12939804249708403</v>
      </c>
    </row>
    <row r="223">
      <c r="A223" s="150" t="s">
        <v>672</v>
      </c>
      <c r="B223" s="150" t="s">
        <v>2628</v>
      </c>
      <c r="C223" s="215">
        <v>4725.39202147</v>
      </c>
      <c r="D223" s="218">
        <v>18814</v>
      </c>
      <c r="F223" s="214">
        <f>IF($C$227=0,"",IF(C223="[for completion]","",C223/$C$227))</f>
        <v>0.21645021650634738</v>
      </c>
      <c r="G223" s="214">
        <f>IF($D$227=0,"",IF(D223="[for completion]","",D223/$D$227))</f>
        <v>0.19082103554947005</v>
      </c>
    </row>
    <row r="224">
      <c r="A224" s="150" t="s">
        <v>674</v>
      </c>
      <c r="B224" s="150" t="s">
        <v>2629</v>
      </c>
      <c r="C224" s="215">
        <v>5192.96076688</v>
      </c>
      <c r="D224" s="218">
        <v>18507</v>
      </c>
      <c r="F224" s="214">
        <f>IF($C$227=0,"",IF(C224="[for completion]","",C224/$C$227))</f>
        <v>0.2378675625626672</v>
      </c>
      <c r="G224" s="214">
        <f>IF($D$227=0,"",IF(D224="[for completion]","",D224/$D$227))</f>
        <v>0.18770728738779857</v>
      </c>
    </row>
    <row r="225">
      <c r="A225" s="150" t="s">
        <v>676</v>
      </c>
      <c r="B225" s="150" t="s">
        <v>2630</v>
      </c>
      <c r="C225" s="215">
        <v>3070.87255668</v>
      </c>
      <c r="D225" s="218">
        <v>10058</v>
      </c>
      <c r="F225" s="214">
        <f>IF($C$227=0,"",IF(C225="[for completion]","",C225/$C$227))</f>
        <v>0.1406636796982636</v>
      </c>
      <c r="G225" s="214">
        <f>IF($D$227=0,"",IF(D225="[for completion]","",D225/$D$227))</f>
        <v>0.10201328667782342</v>
      </c>
    </row>
    <row r="226">
      <c r="A226" s="150" t="s">
        <v>678</v>
      </c>
      <c r="B226" s="150" t="s">
        <v>679</v>
      </c>
      <c r="C226" s="215">
        <v>1019.01768928</v>
      </c>
      <c r="D226" s="218">
        <v>2960</v>
      </c>
      <c r="F226" s="214">
        <f>IF($C$227=0,"",IF(C226="[for completion]","",C226/$C$227))</f>
        <v>0.04667688912714564</v>
      </c>
      <c r="G226" s="214">
        <f>IF($D$227=0,"",IF(D226="[for completion]","",D226/$D$227))</f>
        <v>0.030021806379633857</v>
      </c>
    </row>
    <row r="227">
      <c r="A227" s="150" t="s">
        <v>680</v>
      </c>
      <c r="B227" s="180" t="s">
        <v>99</v>
      </c>
      <c r="C227" s="215">
        <f>SUM(C219:C226)</f>
        <v>21831.31113353</v>
      </c>
      <c r="D227" s="218">
        <f>SUM(D219:D226)</f>
        <v>98595</v>
      </c>
      <c r="F227" s="184">
        <f>SUM(F219:F226)</f>
        <v>1</v>
      </c>
      <c r="G227" s="184">
        <f>SUM(G219:G226)</f>
        <v>1</v>
      </c>
    </row>
    <row r="228" outlineLevel="1">
      <c r="A228" s="150" t="s">
        <v>681</v>
      </c>
      <c r="B228" s="167" t="s">
        <v>2631</v>
      </c>
      <c r="C228" s="215">
        <v>907.6159329</v>
      </c>
      <c r="D228" s="218">
        <v>2602</v>
      </c>
      <c r="F228" s="214">
        <f>IF($C$227=0,"",IF(C228="[for completion]","",C228/$C$227))</f>
        <v>0.041574045981417132</v>
      </c>
      <c r="G228" s="214">
        <f>IF($D$227=0,"",IF(D228="[for completion]","",D228/$D$227))</f>
        <v>0.026390790608043006</v>
      </c>
    </row>
    <row r="229" outlineLevel="1">
      <c r="A229" s="150" t="s">
        <v>683</v>
      </c>
      <c r="B229" s="167" t="s">
        <v>2632</v>
      </c>
      <c r="C229" s="215">
        <v>70.67893617</v>
      </c>
      <c r="D229" s="218">
        <v>235</v>
      </c>
      <c r="F229" s="214">
        <f>IF($C$227=0,"",IF(C229="[for completion]","",C229/$C$227))</f>
        <v>0.0032375030403669403</v>
      </c>
      <c r="G229" s="214">
        <f>IF($D$227=0,"",IF(D229="[for completion]","",D229/$D$227))</f>
        <v>0.0023834880064912013</v>
      </c>
    </row>
    <row r="230" outlineLevel="1">
      <c r="A230" s="150" t="s">
        <v>685</v>
      </c>
      <c r="B230" s="167" t="s">
        <v>2633</v>
      </c>
      <c r="C230" s="215">
        <v>18.35083765</v>
      </c>
      <c r="D230" s="218">
        <v>61</v>
      </c>
      <c r="F230" s="214">
        <f>IF($C$227=0,"",IF(C230="[for completion]","",C230/$C$227))</f>
        <v>0.00084057423476575108</v>
      </c>
      <c r="G230" s="214">
        <f>IF($D$227=0,"",IF(D230="[for completion]","",D230/$D$227))</f>
        <v>0.00061869263147218423</v>
      </c>
    </row>
    <row r="231" outlineLevel="1">
      <c r="A231" s="150" t="s">
        <v>687</v>
      </c>
      <c r="B231" s="167" t="s">
        <v>2634</v>
      </c>
      <c r="C231" s="215">
        <v>12.94980204</v>
      </c>
      <c r="D231" s="218">
        <v>34</v>
      </c>
      <c r="F231" s="214">
        <f>IF($C$227=0,"",IF(C231="[for completion]","",C231/$C$227))</f>
        <v>0.00059317564395437619</v>
      </c>
      <c r="G231" s="214">
        <f>IF($D$227=0,"",IF(D231="[for completion]","",D231/$D$227))</f>
        <v>0.00034484507327957808</v>
      </c>
    </row>
    <row r="232" outlineLevel="1">
      <c r="A232" s="150" t="s">
        <v>689</v>
      </c>
      <c r="B232" s="167" t="s">
        <v>2635</v>
      </c>
      <c r="C232" s="215">
        <v>3.88156648</v>
      </c>
      <c r="D232" s="218">
        <v>12</v>
      </c>
      <c r="F232" s="214">
        <f>IF($C$227=0,"",IF(C232="[for completion]","",C232/$C$227))</f>
        <v>0.0001777981384745339</v>
      </c>
      <c r="G232" s="214">
        <f>IF($D$227=0,"",IF(D232="[for completion]","",D232/$D$227))</f>
        <v>0.0001217100258633805</v>
      </c>
    </row>
    <row r="233" outlineLevel="1">
      <c r="A233" s="150" t="s">
        <v>691</v>
      </c>
      <c r="B233" s="167" t="s">
        <v>2636</v>
      </c>
      <c r="C233" s="215">
        <v>5.54061404</v>
      </c>
      <c r="D233" s="218">
        <v>16</v>
      </c>
      <c r="F233" s="214">
        <f>IF($C$227=0,"",IF(C233="[for completion]","",C233/$C$227))</f>
        <v>0.00025379208816690593</v>
      </c>
      <c r="G233" s="214">
        <f>IF($D$227=0,"",IF(D233="[for completion]","",D233/$D$227))</f>
        <v>0.00016228003448450732</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0.68037491</v>
      </c>
      <c r="F238" s="217"/>
      <c r="G238" s="217"/>
    </row>
    <row r="239">
      <c r="F239" s="217"/>
      <c r="G239" s="217"/>
    </row>
    <row r="240">
      <c r="B240" s="171" t="s">
        <v>663</v>
      </c>
      <c r="F240" s="217"/>
      <c r="G240" s="217"/>
    </row>
    <row r="241">
      <c r="A241" s="150" t="s">
        <v>698</v>
      </c>
      <c r="B241" s="150" t="s">
        <v>2637</v>
      </c>
      <c r="C241" s="215">
        <v>2054.80508658</v>
      </c>
      <c r="D241" s="218">
        <v>21835</v>
      </c>
      <c r="F241" s="214">
        <f>IF($C$249=0,"",IF(C241="[Mark as ND1 if not relevant]","",C241/$C$249))</f>
        <v>0.094121927630085936</v>
      </c>
      <c r="G241" s="214">
        <f>IF($D$249=0,"",IF(D241="[Mark as ND1 if not relevant]","",D241/$D$249))</f>
        <v>0.2214615345605761</v>
      </c>
    </row>
    <row r="242">
      <c r="A242" s="150" t="s">
        <v>699</v>
      </c>
      <c r="B242" s="150" t="s">
        <v>2638</v>
      </c>
      <c r="C242" s="215">
        <v>1561.72805684</v>
      </c>
      <c r="D242" s="218">
        <v>7958</v>
      </c>
      <c r="F242" s="214">
        <f>IF($C$249=0,"",IF(C242="[Mark as ND1 if not relevant]","",C242/$C$249))</f>
        <v>0.071536154988025083</v>
      </c>
      <c r="G242" s="214">
        <f>IF($D$249=0,"",IF(D242="[Mark as ND1 if not relevant]","",D242/$D$249))</f>
        <v>0.080714032151731827</v>
      </c>
    </row>
    <row r="243">
      <c r="A243" s="150" t="s">
        <v>700</v>
      </c>
      <c r="B243" s="150" t="s">
        <v>2639</v>
      </c>
      <c r="C243" s="215">
        <v>2367.54053137</v>
      </c>
      <c r="D243" s="218">
        <v>10722</v>
      </c>
      <c r="F243" s="214">
        <f>IF($C$249=0,"",IF(C243="[Mark as ND1 if not relevant]","",C243/$C$249))</f>
        <v>0.10844701524746131</v>
      </c>
      <c r="G243" s="214">
        <f>IF($D$249=0,"",IF(D243="[Mark as ND1 if not relevant]","",D243/$D$249))</f>
        <v>0.10874790810893048</v>
      </c>
    </row>
    <row r="244">
      <c r="A244" s="150" t="s">
        <v>701</v>
      </c>
      <c r="B244" s="150" t="s">
        <v>2640</v>
      </c>
      <c r="C244" s="215">
        <v>4056.11203093</v>
      </c>
      <c r="D244" s="218">
        <v>16750</v>
      </c>
      <c r="F244" s="214">
        <f>IF($C$249=0,"",IF(C244="[Mark as ND1 if not relevant]","",C244/$C$249))</f>
        <v>0.1857933317023891</v>
      </c>
      <c r="G244" s="214">
        <f>IF($D$249=0,"",IF(D244="[Mark as ND1 if not relevant]","",D244/$D$249))</f>
        <v>0.1698869111009686</v>
      </c>
    </row>
    <row r="245">
      <c r="A245" s="150" t="s">
        <v>702</v>
      </c>
      <c r="B245" s="150" t="s">
        <v>2641</v>
      </c>
      <c r="C245" s="215">
        <v>5747.6440021</v>
      </c>
      <c r="D245" s="218">
        <v>21598</v>
      </c>
      <c r="F245" s="214">
        <f>IF($C$249=0,"",IF(C245="[Mark as ND1 if not relevant]","",C245/$C$249))</f>
        <v>0.26327525483672759</v>
      </c>
      <c r="G245" s="214">
        <f>IF($D$249=0,"",IF(D245="[Mark as ND1 if not relevant]","",D245/$D$249))</f>
        <v>0.21905776154977433</v>
      </c>
    </row>
    <row r="246">
      <c r="A246" s="150" t="s">
        <v>703</v>
      </c>
      <c r="B246" s="150" t="s">
        <v>2642</v>
      </c>
      <c r="C246" s="215">
        <v>4330.26197343</v>
      </c>
      <c r="D246" s="218">
        <v>14591</v>
      </c>
      <c r="F246" s="214">
        <f>IF($C$249=0,"",IF(C246="[Mark as ND1 if not relevant]","",C246/$C$249))</f>
        <v>0.19835098070584</v>
      </c>
      <c r="G246" s="214">
        <f>IF($D$249=0,"",IF(D246="[Mark as ND1 if not relevant]","",D246/$D$249))</f>
        <v>0.1479892489477154</v>
      </c>
    </row>
    <row r="247">
      <c r="A247" s="150" t="s">
        <v>704</v>
      </c>
      <c r="B247" s="150" t="s">
        <v>2643</v>
      </c>
      <c r="C247" s="215">
        <v>1485.18424804</v>
      </c>
      <c r="D247" s="218">
        <v>4464</v>
      </c>
      <c r="F247" s="214">
        <f>IF($C$249=0,"",IF(C247="[Mark as ND1 if not relevant]","",C247/$C$249))</f>
        <v>0.06803000694534346</v>
      </c>
      <c r="G247" s="214">
        <f>IF($D$249=0,"",IF(D247="[Mark as ND1 if not relevant]","",D247/$D$249))</f>
        <v>0.045276129621177545</v>
      </c>
    </row>
    <row r="248">
      <c r="A248" s="150" t="s">
        <v>705</v>
      </c>
      <c r="B248" s="150" t="s">
        <v>679</v>
      </c>
      <c r="C248" s="215">
        <v>228.03520424</v>
      </c>
      <c r="D248" s="218">
        <v>677</v>
      </c>
      <c r="F248" s="214">
        <f>IF($C$249=0,"",IF(C248="[Mark as ND1 if not relevant]","",C248/$C$249))</f>
        <v>0.010445327944127376</v>
      </c>
      <c r="G248" s="214">
        <f>IF($D$249=0,"",IF(D248="[Mark as ND1 if not relevant]","",D248/$D$249))</f>
        <v>0.006866473959125716</v>
      </c>
    </row>
    <row r="249">
      <c r="A249" s="150" t="s">
        <v>706</v>
      </c>
      <c r="B249" s="180" t="s">
        <v>99</v>
      </c>
      <c r="C249" s="215">
        <f>SUM(C241:C248)</f>
        <v>21831.311133530002</v>
      </c>
      <c r="D249" s="218">
        <f>SUM(D241:D248)</f>
        <v>98595</v>
      </c>
      <c r="F249" s="184">
        <f>SUM(F241:F248)</f>
        <v>0.99999999999999978</v>
      </c>
      <c r="G249" s="184">
        <f>SUM(G241:G248)</f>
        <v>1</v>
      </c>
    </row>
    <row r="250" outlineLevel="1">
      <c r="A250" s="150" t="s">
        <v>707</v>
      </c>
      <c r="B250" s="167" t="s">
        <v>2631</v>
      </c>
      <c r="C250" s="215">
        <v>180.15312391</v>
      </c>
      <c r="D250" s="218">
        <v>531</v>
      </c>
      <c r="F250" s="214">
        <f>IF($C$249=0,"",IF(C250="[for completion]","",C250/$C$249))</f>
        <v>0.0082520524217763857</v>
      </c>
      <c r="G250" s="214">
        <f>IF($D$249=0,"",IF(D250="[for completion]","",D250/$D$249))</f>
        <v>0.0053856686444545866</v>
      </c>
    </row>
    <row r="251" outlineLevel="1">
      <c r="A251" s="150" t="s">
        <v>708</v>
      </c>
      <c r="B251" s="167" t="s">
        <v>2632</v>
      </c>
      <c r="C251" s="215">
        <v>24.53929163</v>
      </c>
      <c r="D251" s="218">
        <v>81</v>
      </c>
      <c r="F251" s="214">
        <f>IF($C$249=0,"",IF(C251="[for completion]","",C251/$C$249))</f>
        <v>0.0011240411297290752</v>
      </c>
      <c r="G251" s="214">
        <f>IF($D$249=0,"",IF(D251="[for completion]","",D251/$D$249))</f>
        <v>0.00082154267457781838</v>
      </c>
    </row>
    <row r="252" outlineLevel="1">
      <c r="A252" s="150" t="s">
        <v>709</v>
      </c>
      <c r="B252" s="167" t="s">
        <v>2633</v>
      </c>
      <c r="C252" s="215">
        <v>13.16280148</v>
      </c>
      <c r="D252" s="218">
        <v>35</v>
      </c>
      <c r="F252" s="214">
        <f>IF($C$249=0,"",IF(C252="[for completion]","",C252/$C$249))</f>
        <v>0.00060293224715137156</v>
      </c>
      <c r="G252" s="214">
        <f>IF($D$249=0,"",IF(D252="[for completion]","",D252/$D$249))</f>
        <v>0.00035498757543485978</v>
      </c>
    </row>
    <row r="253" outlineLevel="1">
      <c r="A253" s="150" t="s">
        <v>710</v>
      </c>
      <c r="B253" s="167" t="s">
        <v>2634</v>
      </c>
      <c r="C253" s="215">
        <v>4.63937318</v>
      </c>
      <c r="D253" s="218">
        <v>14</v>
      </c>
      <c r="F253" s="214">
        <f>IF($C$249=0,"",IF(C253="[for completion]","",C253/$C$249))</f>
        <v>0.00021251005730363749</v>
      </c>
      <c r="G253" s="214">
        <f>IF($D$249=0,"",IF(D253="[for completion]","",D253/$D$249))</f>
        <v>0.00014199503017394392</v>
      </c>
    </row>
    <row r="254" outlineLevel="1">
      <c r="A254" s="150" t="s">
        <v>711</v>
      </c>
      <c r="B254" s="167" t="s">
        <v>2635</v>
      </c>
      <c r="C254" s="215">
        <v>2.053133</v>
      </c>
      <c r="D254" s="218">
        <v>7</v>
      </c>
      <c r="F254" s="214">
        <f>IF($C$249=0,"",IF(C254="[for completion]","",C254/$C$249))</f>
        <v>9.4045336418052309E-05</v>
      </c>
      <c r="G254" s="214">
        <f>IF($D$249=0,"",IF(D254="[for completion]","",D254/$D$249))</f>
        <v>7.0997515086971961E-05</v>
      </c>
    </row>
    <row r="255" outlineLevel="1">
      <c r="A255" s="150" t="s">
        <v>712</v>
      </c>
      <c r="B255" s="167" t="s">
        <v>2644</v>
      </c>
      <c r="C255" s="215">
        <v>3.48748104</v>
      </c>
      <c r="D255" s="218">
        <v>9</v>
      </c>
      <c r="F255" s="214">
        <f>IF($C$249=0,"",IF(C255="[for completion]","",C255/$C$249))</f>
        <v>0.00015974675174885357</v>
      </c>
      <c r="G255" s="214">
        <f>IF($D$249=0,"",IF(D255="[for completion]","",D255/$D$249))</f>
        <v>9.1282519397535369E-05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2645</v>
      </c>
      <c r="C277" s="184">
        <v>0.73359772</v>
      </c>
      <c r="E277" s="145"/>
      <c r="F277" s="145"/>
    </row>
    <row r="278">
      <c r="A278" s="150" t="s">
        <v>739</v>
      </c>
      <c r="B278" s="150" t="s">
        <v>2646</v>
      </c>
      <c r="C278" s="184">
        <v>0.26640228</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2659</v>
      </c>
    </row>
    <row r="7">
      <c r="A7" s="1" t="s">
        <v>1153</v>
      </c>
      <c r="B7" s="80" t="s">
        <v>1154</v>
      </c>
      <c r="C7" s="66" t="s">
        <v>2661</v>
      </c>
    </row>
    <row r="8">
      <c r="A8" s="1" t="s">
        <v>1155</v>
      </c>
      <c r="B8" s="80" t="s">
        <v>1156</v>
      </c>
      <c r="C8" s="66" t="s">
        <v>2660</v>
      </c>
    </row>
    <row r="9">
      <c r="A9" s="1" t="s">
        <v>1157</v>
      </c>
      <c r="B9" s="80" t="s">
        <v>1158</v>
      </c>
      <c r="C9" s="66" t="s">
        <v>2649</v>
      </c>
    </row>
    <row r="10" ht="44.25" customHeight="1">
      <c r="A10" s="1" t="s">
        <v>1159</v>
      </c>
      <c r="B10" s="80" t="s">
        <v>2654</v>
      </c>
      <c r="C10" s="66" t="s">
        <v>2655</v>
      </c>
    </row>
    <row r="11" ht="54.75" customHeight="1">
      <c r="A11" s="1" t="s">
        <v>1160</v>
      </c>
      <c r="B11" s="80" t="s">
        <v>2656</v>
      </c>
      <c r="C11" s="66" t="s">
        <v>2657</v>
      </c>
    </row>
    <row r="12">
      <c r="A12" s="1" t="s">
        <v>1161</v>
      </c>
      <c r="B12" s="80" t="s">
        <v>1162</v>
      </c>
      <c r="C12" s="66" t="s">
        <v>2652</v>
      </c>
    </row>
    <row r="13">
      <c r="A13" s="1" t="s">
        <v>1163</v>
      </c>
      <c r="B13" s="80" t="s">
        <v>1164</v>
      </c>
      <c r="C13" s="66" t="s">
        <v>2651</v>
      </c>
    </row>
    <row r="14" ht="30">
      <c r="A14" s="1" t="s">
        <v>1165</v>
      </c>
      <c r="B14" s="80" t="s">
        <v>1166</v>
      </c>
      <c r="C14" s="66" t="s">
        <v>2650</v>
      </c>
    </row>
    <row r="15">
      <c r="A15" s="1" t="s">
        <v>1167</v>
      </c>
      <c r="B15" s="80" t="s">
        <v>1168</v>
      </c>
      <c r="C15" s="66" t="s">
        <v>2653</v>
      </c>
    </row>
    <row r="16" ht="30">
      <c r="A16" s="1" t="s">
        <v>1169</v>
      </c>
      <c r="B16" s="84" t="s">
        <v>1170</v>
      </c>
      <c r="C16" s="66" t="s">
        <v>2647</v>
      </c>
    </row>
    <row r="17" ht="30" customHeight="1">
      <c r="A17" s="1" t="s">
        <v>1171</v>
      </c>
      <c r="B17" s="84" t="s">
        <v>1172</v>
      </c>
      <c r="C17" s="66" t="s">
        <v>2648</v>
      </c>
    </row>
    <row r="18">
      <c r="A18" s="1" t="s">
        <v>1173</v>
      </c>
      <c r="B18" s="84" t="s">
        <v>1174</v>
      </c>
      <c r="C18" s="66" t="s">
        <v>2658</v>
      </c>
    </row>
    <row r="19" s="269" customFormat="1">
      <c r="A19" s="225" t="s">
        <v>2423</v>
      </c>
      <c r="B19" s="80" t="s">
        <v>2486</v>
      </c>
      <c r="C19" s="286"/>
      <c r="D19" s="2"/>
      <c r="E19" s="2"/>
      <c r="F19" s="2"/>
      <c r="G19" s="2"/>
      <c r="H19" s="2"/>
      <c r="I19" s="2"/>
      <c r="J19" s="2"/>
    </row>
    <row r="20" s="269" customFormat="1">
      <c r="A20" s="225" t="s">
        <v>2424</v>
      </c>
      <c r="B20" s="80" t="s">
        <v>2487</v>
      </c>
      <c r="C20" s="405"/>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c r="C53" s="406"/>
    </row>
    <row r="54">
      <c r="A54" s="225" t="s">
        <v>2495</v>
      </c>
      <c r="B54" s="83"/>
      <c r="C54" s="406"/>
    </row>
    <row r="55">
      <c r="A55" s="225" t="s">
        <v>2496</v>
      </c>
      <c r="B55" s="83"/>
      <c r="C55" s="406"/>
    </row>
    <row r="56">
      <c r="A56" s="225" t="s">
        <v>2497</v>
      </c>
      <c r="B56" s="83"/>
      <c r="C56" s="406"/>
    </row>
    <row r="57">
      <c r="A57" s="225" t="s">
        <v>2498</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9" t="s">
        <v>2662</v>
      </c>
      <c r="D14" s="409"/>
      <c r="E14" s="72"/>
      <c r="F14" s="72"/>
      <c r="G14" s="72"/>
      <c r="H14" s="64"/>
      <c r="L14" s="64"/>
      <c r="M14" s="64"/>
    </row>
    <row r="15">
      <c r="A15" s="66" t="s">
        <v>1384</v>
      </c>
      <c r="B15" s="83" t="s">
        <v>2663</v>
      </c>
      <c r="C15" s="66" t="s">
        <v>2543</v>
      </c>
      <c r="D15" s="66" t="s">
        <v>2664</v>
      </c>
      <c r="E15" s="72"/>
      <c r="F15" s="72"/>
      <c r="G15" s="72"/>
      <c r="H15" s="64"/>
      <c r="L15" s="64"/>
      <c r="M15" s="64"/>
    </row>
    <row r="16">
      <c r="A16" s="66" t="s">
        <v>1385</v>
      </c>
      <c r="B16" s="83" t="s">
        <v>1374</v>
      </c>
      <c r="C16" s="66" t="s">
        <v>2662</v>
      </c>
      <c r="E16" s="72"/>
      <c r="F16" s="72"/>
      <c r="G16" s="72"/>
      <c r="H16" s="64"/>
      <c r="L16" s="64"/>
      <c r="M16" s="64"/>
    </row>
    <row r="17">
      <c r="A17" s="66" t="s">
        <v>1386</v>
      </c>
      <c r="B17" s="272" t="s">
        <v>1375</v>
      </c>
      <c r="C17" s="66" t="s">
        <v>2662</v>
      </c>
      <c r="E17" s="72"/>
      <c r="F17" s="72"/>
      <c r="G17" s="72"/>
      <c r="H17" s="64"/>
      <c r="L17" s="64"/>
      <c r="M17" s="64"/>
    </row>
    <row r="18">
      <c r="A18" s="66" t="s">
        <v>1387</v>
      </c>
      <c r="B18" s="83" t="s">
        <v>2665</v>
      </c>
      <c r="C18" s="66" t="s">
        <v>2662</v>
      </c>
      <c r="E18" s="72"/>
      <c r="F18" s="72"/>
      <c r="G18" s="72"/>
      <c r="H18" s="64"/>
      <c r="L18" s="64"/>
      <c r="M18" s="64"/>
    </row>
    <row r="19">
      <c r="A19" s="66" t="s">
        <v>1388</v>
      </c>
      <c r="B19" s="83" t="s">
        <v>1376</v>
      </c>
      <c r="C19" s="66" t="s">
        <v>2662</v>
      </c>
      <c r="E19" s="72"/>
      <c r="F19" s="72"/>
      <c r="G19" s="72"/>
      <c r="H19" s="64"/>
      <c r="L19" s="64"/>
      <c r="M19" s="64"/>
    </row>
    <row r="20">
      <c r="A20" s="66" t="s">
        <v>1389</v>
      </c>
      <c r="B20" s="83" t="s">
        <v>1377</v>
      </c>
      <c r="C20" s="66" t="s">
        <v>2543</v>
      </c>
      <c r="D20" s="66" t="s">
        <v>2664</v>
      </c>
      <c r="E20" s="72"/>
      <c r="F20" s="72"/>
      <c r="G20" s="72"/>
      <c r="H20" s="64"/>
      <c r="L20" s="64"/>
      <c r="M20" s="64"/>
    </row>
    <row r="21">
      <c r="A21" s="66" t="s">
        <v>1390</v>
      </c>
      <c r="B21" s="83" t="s">
        <v>1378</v>
      </c>
      <c r="C21" s="66" t="s">
        <v>2662</v>
      </c>
      <c r="E21" s="72"/>
      <c r="F21" s="72"/>
      <c r="G21" s="72"/>
      <c r="H21" s="64"/>
      <c r="L21" s="64"/>
      <c r="M21" s="64"/>
    </row>
    <row r="22">
      <c r="A22" s="66" t="s">
        <v>1391</v>
      </c>
      <c r="B22" s="83" t="s">
        <v>1379</v>
      </c>
      <c r="C22" s="66" t="s">
        <v>2662</v>
      </c>
      <c r="E22" s="72"/>
      <c r="F22" s="72"/>
      <c r="G22" s="72"/>
      <c r="H22" s="64"/>
      <c r="L22" s="64"/>
      <c r="M22" s="64"/>
    </row>
    <row r="23">
      <c r="A23" s="66" t="s">
        <v>1392</v>
      </c>
      <c r="B23" s="83" t="s">
        <v>1458</v>
      </c>
      <c r="C23" s="66" t="s">
        <v>2577</v>
      </c>
      <c r="E23" s="72"/>
      <c r="F23" s="72"/>
      <c r="G23" s="72"/>
      <c r="H23" s="64"/>
      <c r="L23" s="64"/>
      <c r="M23" s="64"/>
    </row>
    <row r="24">
      <c r="A24" s="66" t="s">
        <v>1460</v>
      </c>
      <c r="B24" s="83" t="s">
        <v>1459</v>
      </c>
      <c r="C24" s="66" t="s">
        <v>2662</v>
      </c>
      <c r="E24" s="72"/>
      <c r="F24" s="72"/>
      <c r="G24" s="72"/>
      <c r="H24" s="64"/>
      <c r="L24" s="64"/>
      <c r="M24" s="64"/>
    </row>
    <row r="25" outlineLevel="1">
      <c r="A25" s="66" t="s">
        <v>1393</v>
      </c>
      <c r="B25" s="81" t="s">
        <v>2556</v>
      </c>
      <c r="C25" s="66" t="s">
        <v>2543</v>
      </c>
      <c r="D25" s="66" t="s">
        <v>2664</v>
      </c>
      <c r="E25" s="72"/>
      <c r="F25" s="72"/>
      <c r="G25" s="72"/>
      <c r="H25" s="64"/>
      <c r="L25" s="64"/>
      <c r="M25" s="64"/>
    </row>
    <row r="26" outlineLevel="1">
      <c r="A26" s="66" t="s">
        <v>1396</v>
      </c>
      <c r="B26" s="81" t="s">
        <v>2565</v>
      </c>
      <c r="C26" s="66" t="s">
        <v>2566</v>
      </c>
      <c r="E26" s="72"/>
      <c r="F26" s="72"/>
      <c r="G26" s="72"/>
      <c r="H26" s="64"/>
      <c r="L26" s="64"/>
      <c r="M26" s="64"/>
    </row>
    <row r="27" outlineLevel="1">
      <c r="A27" s="66" t="s">
        <v>1397</v>
      </c>
      <c r="B27" s="81" t="s">
        <v>2560</v>
      </c>
      <c r="C27" s="66" t="s">
        <v>2543</v>
      </c>
      <c r="D27" s="66" t="s">
        <v>2664</v>
      </c>
      <c r="E27" s="72"/>
      <c r="F27" s="72"/>
      <c r="G27" s="72"/>
      <c r="H27" s="64"/>
      <c r="L27" s="64"/>
      <c r="M27" s="64"/>
    </row>
    <row r="28" outlineLevel="1">
      <c r="A28" s="66" t="s">
        <v>1398</v>
      </c>
      <c r="B28" s="81" t="s">
        <v>2557</v>
      </c>
      <c r="C28" s="66" t="s">
        <v>2543</v>
      </c>
      <c r="D28" s="66" t="s">
        <v>2664</v>
      </c>
      <c r="E28" s="72"/>
      <c r="F28" s="72"/>
      <c r="G28" s="72"/>
      <c r="H28" s="64"/>
      <c r="L28" s="64"/>
      <c r="M28" s="64"/>
    </row>
    <row r="29" outlineLevel="1">
      <c r="A29" s="66" t="s">
        <v>1399</v>
      </c>
      <c r="B29" s="81" t="s">
        <v>2553</v>
      </c>
      <c r="C29" s="66" t="s">
        <v>2543</v>
      </c>
      <c r="D29" s="66" t="s">
        <v>2664</v>
      </c>
      <c r="E29" s="72"/>
      <c r="F29" s="72"/>
      <c r="G29" s="72"/>
      <c r="H29" s="64"/>
      <c r="L29" s="64"/>
      <c r="M29" s="64"/>
    </row>
    <row r="30" outlineLevel="1">
      <c r="A30" s="66" t="s">
        <v>1400</v>
      </c>
      <c r="B30" s="81" t="s">
        <v>2562</v>
      </c>
      <c r="C30" s="66" t="s">
        <v>2543</v>
      </c>
      <c r="D30" s="66" t="s">
        <v>2664</v>
      </c>
      <c r="E30" s="72"/>
      <c r="F30" s="72"/>
      <c r="G30" s="72"/>
      <c r="H30" s="64"/>
      <c r="L30" s="64"/>
      <c r="M30" s="64"/>
    </row>
    <row r="31" outlineLevel="1">
      <c r="A31" s="66" t="s">
        <v>1401</v>
      </c>
      <c r="B31" s="81" t="s">
        <v>2551</v>
      </c>
      <c r="C31" s="66" t="s">
        <v>2543</v>
      </c>
      <c r="D31" s="66" t="s">
        <v>2664</v>
      </c>
      <c r="E31" s="72"/>
      <c r="F31" s="72"/>
      <c r="G31" s="72"/>
      <c r="H31" s="64"/>
      <c r="L31" s="64"/>
      <c r="M31" s="64"/>
    </row>
    <row r="32" outlineLevel="1">
      <c r="A32" s="66" t="s">
        <v>1402</v>
      </c>
      <c r="B32" s="81" t="s">
        <v>2552</v>
      </c>
      <c r="C32" s="66" t="s">
        <v>2543</v>
      </c>
      <c r="D32" s="66" t="s">
        <v>2664</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9"/>
      <c r="C35" s="409"/>
      <c r="D35" s="409"/>
      <c r="E35" s="409"/>
      <c r="F35" s="141"/>
      <c r="G35" s="141"/>
      <c r="H35" s="64"/>
      <c r="L35" s="64"/>
      <c r="M35" s="64"/>
    </row>
    <row r="36">
      <c r="A36" s="66" t="s">
        <v>1419</v>
      </c>
      <c r="B36" s="83"/>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52.56</v>
      </c>
      <c r="H75" s="64"/>
    </row>
    <row r="76">
      <c r="A76" s="66" t="s">
        <v>1444</v>
      </c>
      <c r="B76" s="66" t="s">
        <v>1473</v>
      </c>
      <c r="C76" s="313">
        <v>303.24</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2666</v>
      </c>
      <c r="C82" s="308">
        <v>0.00016498</v>
      </c>
      <c r="D82" s="308" t="str">
        <f>IF(C82="","","ND2")</f>
        <v>ND2</v>
      </c>
      <c r="E82" s="308" t="str">
        <f>IF(C82="","","ND2")</f>
        <v>ND2</v>
      </c>
      <c r="F82" s="308" t="str">
        <f>IF(C82="","","ND2")</f>
        <v>ND2</v>
      </c>
      <c r="G82" s="308">
        <f>IF(C82="","",C82)</f>
        <v>0.00016498</v>
      </c>
      <c r="H82" s="64"/>
    </row>
    <row r="83">
      <c r="A83" s="66" t="s">
        <v>1451</v>
      </c>
      <c r="B83" s="66" t="s">
        <v>2667</v>
      </c>
      <c r="C83" s="308">
        <v>4.383E-05</v>
      </c>
      <c r="D83" s="308" t="str">
        <f>IF(C83="","","ND2")</f>
        <v>ND2</v>
      </c>
      <c r="E83" s="308" t="str">
        <f>IF(C83="","","ND2")</f>
        <v>ND2</v>
      </c>
      <c r="F83" s="308" t="str">
        <f>IF(C83="","","ND2")</f>
        <v>ND2</v>
      </c>
      <c r="G83" s="308">
        <f>IF(C83="","",C83)</f>
        <v>4.383E-05</v>
      </c>
      <c r="H83" s="64"/>
    </row>
    <row r="84">
      <c r="A84" s="66" t="s">
        <v>1452</v>
      </c>
      <c r="B84" s="66" t="s">
        <v>2668</v>
      </c>
      <c r="C84" s="308">
        <v>1.654E-05</v>
      </c>
      <c r="D84" s="308" t="str">
        <f>IF(C84="","","ND2")</f>
        <v>ND2</v>
      </c>
      <c r="E84" s="308" t="str">
        <f>IF(C84="","","ND2")</f>
        <v>ND2</v>
      </c>
      <c r="F84" s="308" t="str">
        <f>IF(C84="","","ND2")</f>
        <v>ND2</v>
      </c>
      <c r="G84" s="308">
        <f>IF(C84="","",C84)</f>
        <v>1.654E-05</v>
      </c>
      <c r="H84" s="64"/>
    </row>
    <row r="85">
      <c r="A85" s="66" t="s">
        <v>1453</v>
      </c>
      <c r="B85" s="66" t="s">
        <v>2669</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2670</v>
      </c>
      <c r="C87" s="308">
        <v>0.99977465</v>
      </c>
      <c r="D87" s="308" t="str">
        <f>IF(C87="","","ND2")</f>
        <v>ND2</v>
      </c>
      <c r="E87" s="308" t="str">
        <f>IF(C87="","","ND2")</f>
        <v>ND2</v>
      </c>
      <c r="F87" s="308" t="str">
        <f>IF(C87="","","ND2")</f>
        <v>ND2</v>
      </c>
      <c r="G87" s="308">
        <f>IF(C87="","",C87)</f>
        <v>0.99977465</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2021-08-11T10:44:43Z</dcterms:created>
  <dcterms:modified xsi:type="dcterms:W3CDTF">2021-08-11T10:44:43Z</dcterms:modified>
</cp:coreProperties>
</file>