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Temp. Optional COVID 19 impact" sheetId="21" r:id="flId10"/>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<sst xmlns="http://schemas.openxmlformats.org/spreadsheetml/2006/main" count="2578" uniqueCount="1861">
  <si>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</si>
  <si>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</si>
  <si>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</si>
  <si>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</si>
  <si>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</si>
  <si>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</si>
  <si>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</si>
  <si>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</si>
  <si>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</si>
  <si>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</si>
  <si>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</si>
  <si>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</si>
  <si>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</si>
  <si>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</si>
  <si>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</si>
  <si>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</si>
  <si>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</si>
  <si>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</si>
  <si>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</si>
  <si>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</si>
  <si>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</si>
  <si>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</si>
  <si>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</si>
  <si>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</si>
  <si>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</si>
  <si>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</si>
  <si>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</si>
  <si>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</si>
  <si>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</si>
  <si>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</si>
  <si>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</si>
  <si>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</si>
  <si>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</si>
  <si>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</si>
  <si>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</si>
  <si>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</si>
  <si>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</si>
  <si>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</si>
  <si>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</si>
  <si>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</si>
  <si>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</si>
  <si>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</si>
  <si>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</si>
  <si>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</si>
  <si>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</si>
  <si>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</si>
  <si>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</si>
  <si>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</si>
  <si>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</si>
  <si>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</si>
  <si>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</si>
  <si>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</si>
  <si>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</si>
  <si>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</si>
  <si>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</si>
  <si>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</si>
  <si>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</si>
  <si>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</si>
  <si>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</si>
  <si>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</si>
  <si>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</si>
  <si>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</si>
  <si>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</si>
  <si>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</si>
  <si>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</si>
  <si>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</si>
  <si>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</si>
  <si>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</si>
  <si>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</si>
  <si>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</si>
  <si>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</si>
  <si>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</si>
  <si>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</si>
  <si>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</si>
  <si>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</si>
  <si>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</si>
  <si>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</si>
  <si>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</si>
  <si>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</si>
  <si>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</si>
  <si>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</si>
  <si>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</si>
  <si>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</si>
  <si>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</si>
  <si>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</si>
  <si>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</si>
  <si>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</si>
  <si>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</si>
  <si>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</si>
  <si>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</si>
  <si>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</si>
  <si>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</si>
  <si>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</si>
  <si>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</si>
  <si>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</si>
  <si>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</si>
  <si>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</si>
  <si>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</si>
  <si>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</si>
  <si>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</si>
  <si>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</si>
  <si>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</si>
  <si>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</si>
  <si>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</si>
  <si>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</si>
  <si>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</si>
  <si>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</si>
  <si>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</si>
  <si>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</si>
  <si>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</si>
  <si>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</si>
  <si>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</si>
  <si>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</si>
  <si>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</si>
  <si>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</si>
  <si>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</si>
  <si>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</si>
  <si>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</si>
  <si>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</si>
  <si>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</si>
  <si>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</si>
  <si>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</si>
  <si>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</si>
  <si>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</si>
  <si>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</si>
  <si>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</si>
  <si>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</si>
  <si>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</si>
  <si>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</si>
  <si>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</si>
  <si>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</si>
  <si>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</si>
  <si>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</si>
  <si>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</si>
  <si>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</si>
  <si>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</si>
  <si>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</si>
  <si>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</si>
  <si>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</si>
  <si>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</si>
  <si>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</si>
  <si>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</si>
  <si>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</si>
  <si>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</si>
  <si>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</si>
  <si>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</si>
  <si>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</si>
  <si>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</si>
  <si>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</si>
  <si>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</si>
  <si>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</si>
  <si>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</si>
  <si>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</si>
  <si>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</si>
  <si>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</si>
  <si>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</si>
  <si>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</si>
  <si>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</si>
  <si>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</si>
  <si>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</si>
  <si>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</si>
  <si>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</si>
  <si>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</si>
  <si>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</si>
  <si>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</si>
  <si>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</si>
  <si>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</si>
  <si>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</si>
  <si>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</si>
  <si>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</si>
  <si>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</si>
  <si>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</si>
  <si>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</si>
  <si>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</si>
  <si>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</si>
  <si>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</si>
  <si>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</si>
  <si>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</si>
  <si>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</si>
  <si>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</si>
  <si>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</si>
  <si>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</si>
  <si>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</si>
  <si>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</si>
  <si>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</si>
  <si>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</si>
  <si>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</si>
  <si>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</si>
  <si>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</si>
  <si>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</si>
  <si>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</si>
  <si>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</si>
  <si>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</si>
  <si>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</si>
  <si>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</si>
  <si>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</si>
  <si>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</si>
  <si>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</si>
  <si>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</si>
  <si>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</si>
  <si>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</si>
  <si>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</si>
  <si>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</si>
  <si>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</si>
  <si>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</si>
  <si>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</si>
  <si>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</si>
  <si>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</si>
  <si>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</si>
  <si>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</si>
  <si>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</si>
  <si>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</si>
  <si>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</si>
  <si>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</si>
  <si>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</si>
  <si>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</si>
  <si>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</si>
  <si>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</si>
  <si>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</si>
  <si>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</si>
  <si>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</si>
  <si>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</si>
  <si>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</si>
  <si>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</si>
  <si>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</si>
  <si>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</si>
  <si>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</si>
  <si>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</si>
  <si>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</si>
  <si>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</si>
  <si>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</si>
  <si>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</si>
  <si>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</si>
  <si>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</si>
  <si>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</si>
  <si>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</si>
  <si>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</si>
  <si>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</si>
  <si>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</si>
  <si>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</si>
  <si>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</si>
  <si>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</si>
  <si>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</si>
  <si>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</si>
  <si>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</si>
  <si>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</si>
  <si>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</si>
  <si>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</si>
  <si>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</si>
  <si>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</si>
  <si>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</si>
  <si>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</si>
  <si>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</si>
  <si>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</si>
  <si>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</si>
  <si>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</si>
  <si>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</si>
  <si>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</si>
  <si>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</si>
  <si>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</si>
  <si>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</si>
  <si>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</si>
  <si>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</si>
  <si>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</si>
  <si>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</si>
  <si>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</si>
  <si>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</si>
  <si>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</si>
  <si>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</si>
  <si>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</si>
  <si>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</si>
  <si>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</si>
  <si>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</si>
  <si>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</si>
  <si>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</si>
  <si>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</si>
  <si>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</si>
  <si>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</si>
  <si>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</si>
  <si>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</si>
  <si>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</si>
  <si>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</si>
  <si>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</si>
  <si>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</si>
  <si>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</si>
  <si>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</si>
  <si>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</si>
  <si>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</si>
  <si>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</si>
  <si>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</si>
  <si>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</si>
  <si>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</si>
  <si>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</si>
  <si>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</si>
  <si>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</si>
  <si>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</si>
  <si>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</si>
  <si>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</si>
  <si>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</si>
  <si>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</si>
  <si>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</si>
  <si>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</si>
  <si>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</si>
  <si>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</si>
  <si>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</si>
  <si>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</si>
  <si>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</si>
  <si>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</si>
  <si>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</si>
  <si>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</si>
  <si>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</si>
  <si>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</si>
  <si>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</si>
  <si>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</si>
  <si>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</si>
  <si>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</si>
  <si>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</si>
  <si>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</si>
  <si>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</si>
  <si>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</si>
  <si>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</si>
  <si>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</si>
  <si>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</si>
  <si>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</si>
  <si>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</si>
  <si>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</si>
  <si>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</si>
  <si>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</si>
  <si>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</si>
  <si>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</si>
  <si>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</si>
  <si>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</si>
  <si>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</si>
  <si>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</si>
  <si>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</si>
  <si>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</si>
  <si>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</si>
  <si>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</si>
  <si>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</si>
  <si>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</si>
  <si>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</si>
  <si>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</si>
  <si>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</si>
  <si>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</si>
  <si>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</si>
  <si>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</si>
  <si>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</si>
  <si>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</si>
  <si>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</si>
  <si>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</si>
  <si>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</si>
  <si>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</si>
  <si>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</si>
  <si>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</si>
  <si>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</si>
  <si>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</si>
  <si>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</si>
  <si>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</si>
  <si>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</si>
  <si>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</si>
  <si>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</si>
  <si>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</si>
  <si>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</si>
  <si>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</si>
  <si>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</si>
  <si>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</si>
  <si>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</si>
  <si>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</si>
  <si>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</si>
  <si>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</si>
  <si>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</si>
  <si>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</si>
  <si>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</si>
  <si>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</si>
  <si>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</si>
  <si>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</si>
  <si>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</si>
  <si>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</si>
  <si>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</si>
  <si>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</si>
  <si>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</si>
  <si>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</si>
  <si>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</si>
  <si>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</si>
  <si>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</si>
  <si>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</si>
  <si>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</si>
  <si>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</si>
  <si>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</si>
  <si>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</si>
  <si>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</si>
  <si>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</si>
  <si>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</si>
  <si>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</si>
  <si>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</si>
  <si>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</si>
  <si>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</si>
  <si>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</si>
  <si>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</si>
  <si>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</si>
  <si>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</si>
  <si>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</si>
  <si>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</si>
  <si>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</si>
  <si>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</si>
  <si>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</si>
  <si>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</si>
  <si>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</si>
  <si>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</si>
  <si>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</si>
  <si>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</si>
  <si>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</si>
  <si>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</si>
  <si>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</si>
  <si>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</si>
  <si>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</si>
  <si>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</si>
  <si>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</si>
  <si>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</si>
  <si>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</si>
  <si>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</si>
  <si>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</si>
  <si>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</si>
  <si>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</si>
  <si>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</si>
  <si>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</si>
  <si>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</si>
  <si>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</si>
  <si>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</si>
  <si>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</si>
  <si>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</si>
  <si>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</si>
  <si>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</si>
  <si>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</si>
  <si>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</si>
  <si>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</si>
  <si>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</si>
  <si>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</si>
  <si>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</si>
  <si>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</si>
  <si>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</si>
  <si>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</si>
  <si>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</si>
  <si>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</si>
  <si>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</si>
  <si>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</si>
  <si>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</si>
  <si>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</si>
  <si>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</si>
  <si>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</si>
  <si>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</si>
  <si>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</si>
  <si>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</si>
  <si>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</si>
  <si>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</si>
  <si>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</si>
  <si>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</si>
  <si>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</si>
  <si>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</si>
  <si>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</si>
  <si>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</si>
  <si>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</si>
  <si>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</si>
  <si>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</si>
  <si>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</si>
  <si>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</si>
  <si>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</si>
  <si>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</si>
  <si>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</si>
  <si>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</si>
  <si>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</si>
  <si>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</si>
  <si>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</si>
  <si>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</si>
  <si>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</si>
  <si>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</si>
  <si>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</si>
  <si>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</si>
  <si>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</si>
  <si>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</si>
  <si>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</si>
  <si>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</si>
  <si>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</si>
  <si>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</si>
  <si>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</si>
  <si>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</si>
  <si>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</si>
  <si>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</si>
  <si>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</si>
  <si>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</si>
  <si>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</si>
  <si>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</si>
  <si>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</si>
  <si>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</si>
  <si>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</si>
  <si>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</si>
  <si>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</si>
  <si>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</si>
  <si>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</si>
  <si>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</si>
  <si>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</si>
  <si>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</si>
  <si>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</si>
  <si>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</si>
  <si>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</si>
  <si>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</si>
  <si>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</si>
  <si>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</si>
  <si>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</si>
  <si>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</si>
  <si>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</si>
  <si>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</si>
  <si>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</si>
  <si>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</si>
  <si>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</si>
  <si>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</si>
  <si>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</si>
  <si>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</si>
  <si>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</si>
  <si>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</si>
  <si>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</si>
  <si>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</si>
  <si>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</si>
  <si>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</si>
  <si>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</si>
  <si>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</si>
  <si>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</si>
  <si>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</si>
  <si>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</si>
  <si>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</si>
  <si>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</si>
  <si>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</si>
  <si>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</si>
  <si>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</si>
  <si>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</si>
  <si>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</si>
  <si>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</si>
  <si>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</si>
  <si>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</si>
  <si>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</si>
  <si>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</si>
  <si>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</si>
  <si>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</si>
  <si>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</si>
  <si>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</si>
  <si>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</si>
  <si>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</si>
  <si>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</si>
  <si>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</si>
  <si>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</si>
  <si>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</si>
  <si>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</si>
  <si>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</si>
  <si>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</si>
  <si>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</si>
  <si>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</si>
  <si>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</si>
  <si>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</si>
  <si>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</si>
  <si>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</si>
  <si>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</si>
  <si>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</si>
  <si>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</si>
  <si>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</si>
  <si>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</si>
  <si>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</si>
  <si>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</si>
  <si>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</si>
  <si>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</si>
  <si>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</si>
  <si>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</si>
  <si>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</si>
  <si>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</si>
  <si>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</si>
  <si>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</si>
  <si>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</si>
  <si>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</si>
  <si>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</si>
  <si>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</si>
  <si>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</si>
  <si>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</si>
  <si>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</si>
  <si>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</si>
  <si>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</si>
  <si>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</si>
  <si>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</si>
  <si>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</si>
  <si>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</si>
  <si>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</si>
  <si>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</si>
  <si>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</si>
  <si>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</si>
  <si>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</si>
  <si>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</si>
  <si>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</si>
  <si>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</si>
  <si>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</si>
  <si>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</si>
  <si>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</si>
  <si>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</si>
  <si>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</si>
  <si>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</si>
  <si>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</si>
  <si>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</si>
  <si>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</si>
  <si>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</si>
  <si>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</si>
  <si>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</si>
  <si>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</si>
  <si>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</si>
  <si>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</si>
  <si>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</si>
  <si>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</si>
  <si>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</si>
  <si>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</si>
  <si>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</si>
  <si>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</si>
  <si>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</si>
  <si>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</si>
  <si>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</si>
  <si>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</si>
  <si>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</si>
  <si>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</si>
  <si>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</si>
  <si>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</si>
  <si>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</si>
  <si>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</si>
  <si>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</si>
  <si>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</si>
  <si>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</si>
  <si>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</si>
  <si>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</si>
  <si>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</si>
  <si>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</si>
  <si>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</si>
  <si>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</si>
  <si>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</si>
  <si>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</si>
  <si>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</si>
  <si>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</si>
  <si>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</si>
  <si>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</si>
  <si>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</si>
  <si>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</si>
  <si>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</si>
  <si>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</si>
  <si>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</si>
  <si>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</si>
  <si>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</si>
  <si>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</si>
  <si>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</si>
  <si>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</si>
  <si>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</si>
  <si>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</si>
  <si>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</si>
  <si>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</si>
  <si>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</si>
  <si>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</si>
  <si>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</si>
  <si>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</si>
  <si>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</si>
  <si>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</si>
  <si>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</si>
  <si>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</si>
  <si>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</si>
  <si>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</si>
  <si>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</si>
  <si>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</si>
  <si>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</si>
  <si>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</si>
  <si>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</si>
  <si>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</si>
  <si>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</si>
  <si>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</si>
  <si>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</si>
  <si>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</si>
  <si>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</si>
  <si>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</si>
  <si>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</si>
  <si>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</si>
  <si>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</si>
  <si>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</si>
  <si>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</si>
  <si>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</si>
  <si>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</si>
  <si>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</si>
  <si>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</si>
  <si>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</si>
  <si>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</si>
  <si>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</si>
  <si>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</si>
  <si>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</si>
  <si>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</si>
  <si>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</si>
  <si>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</si>
  <si>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</si>
  <si>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</si>
  <si>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</si>
  <si>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</si>
  <si>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</si>
  <si>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</si>
  <si>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</si>
  <si>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</si>
  <si>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</si>
  <si>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</si>
  <si>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</si>
  <si>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</si>
  <si>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</si>
  <si>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</si>
  <si>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</si>
  <si>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</si>
  <si>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</si>
  <si>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</si>
  <si>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</si>
  <si>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</si>
  <si>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</si>
  <si>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</si>
  <si>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</si>
  <si>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</si>
  <si>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</si>
  <si>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</si>
  <si>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</si>
  <si>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</si>
  <si>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</si>
  <si>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</si>
  <si>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</si>
  <si>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</si>
  <si>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</si>
  <si>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</si>
  <si>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</si>
  <si>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</si>
  <si>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</si>
  <si>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</si>
  <si>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</si>
  <si>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</si>
  <si>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</si>
  <si>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</si>
  <si>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</si>
  <si>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</si>
  <si>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</si>
  <si>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</si>
  <si>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</si>
  <si>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</si>
  <si>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</si>
  <si>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</si>
  <si>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</si>
  <si>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</si>
  <si>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</si>
  <si>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</si>
  <si>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</si>
  <si>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</si>
  <si>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</si>
  <si>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</si>
  <si>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</si>
  <si>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</si>
  <si>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</si>
  <si>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</si>
  <si>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</si>
  <si>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</si>
  <si>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</si>
  <si>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</si>
  <si>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</si>
  <si>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</si>
  <si>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</si>
  <si>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</si>
  <si>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</si>
  <si>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</si>
  <si>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</si>
  <si>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</si>
  <si>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</si>
  <si>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</si>
  <si>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</si>
  <si>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</si>
  <si>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</si>
  <si>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</si>
  <si>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</si>
  <si>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</si>
  <si>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</si>
  <si>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</si>
  <si>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</si>
  <si>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</si>
  <si>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</si>
  <si>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</si>
  <si>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</si>
  <si>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</si>
  <si>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</si>
  <si>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</si>
  <si>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</si>
  <si>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</si>
  <si>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</si>
  <si>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</si>
  <si>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</si>
  <si>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</si>
  <si>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</si>
  <si>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</si>
  <si>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</si>
  <si>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</si>
  <si>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</si>
  <si>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</si>
  <si>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</si>
  <si>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</si>
  <si>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</si>
  <si>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</si>
  <si>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</si>
  <si>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</si>
  <si>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</si>
  <si>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</si>
  <si>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</si>
  <si>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</si>
  <si>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</si>
  <si>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</si>
  <si>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</si>
  <si>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</si>
  <si>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</si>
  <si>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</si>
  <si>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</si>
  <si>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</si>
  <si>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</si>
  <si>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</si>
  <si>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</si>
  <si>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</si>
  <si>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</si>
  <si>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</si>
  <si>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</si>
  <si>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</si>
  <si>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</si>
  <si>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</si>
  <si>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</si>
  <si>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</si>
  <si>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</si>
  <si>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</si>
  <si>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</si>
  <si>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</si>
  <si>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</si>
  <si>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</si>
  <si>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</si>
  <si>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</si>
  <si>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</si>
  <si>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</si>
  <si>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</si>
  <si>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</si>
  <si>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</si>
  <si>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</si>
  <si>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</si>
  <si>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</si>
  <si>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</si>
  <si>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</si>
  <si>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</si>
  <si>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</si>
  <si>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</si>
  <si>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</si>
  <si>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</si>
  <si>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</si>
  <si>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</si>
  <si>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</si>
  <si>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</si>
  <si>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</si>
  <si>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</si>
  <si>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</si>
  <si>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</si>
  <si>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</si>
  <si>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</si>
  <si>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</si>
  <si>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</si>
  <si>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</si>
  <si>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</si>
  <si>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</si>
  <si>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</si>
  <si>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</si>
  <si>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</si>
  <si>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</si>
  <si>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</si>
  <si>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</si>
  <si>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</si>
  <si>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</si>
  <si>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</si>
  <si>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</si>
  <si>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</si>
  <si>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</si>
  <si>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</si>
  <si>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</si>
  <si>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</si>
  <si>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</si>
  <si>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</si>
  <si>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</si>
  <si>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</si>
  <si>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</si>
  <si>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</si>
  <si>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</si>
  <si>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</si>
  <si>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</si>
  <si>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</si>
  <si>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</si>
  <si>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</si>
  <si>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</si>
  <si>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</si>
  <si>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</si>
  <si>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</si>
  <si>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</si>
  <si>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</si>
  <si>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</si>
  <si>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</si>
  <si>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</si>
  <si>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</si>
  <si>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</si>
  <si>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</si>
  <si>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</si>
  <si>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</si>
  <si>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</si>
  <si>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</si>
  <si>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</si>
  <si>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</si>
  <si>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</si>
  <si>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</si>
  <si>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</si>
  <si>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</si>
  <si>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</si>
  <si>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</si>
  <si>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</si>
  <si>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</si>
  <si>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</si>
  <si>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</si>
  <si>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</si>
  <si>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</si>
  <si>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</si>
  <si>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</si>
  <si>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</si>
  <si>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</si>
  <si>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</si>
  <si>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</si>
  <si>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</si>
  <si>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</si>
  <si>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</si>
  <si>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</si>
  <si>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</si>
  <si>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</si>
  <si>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</si>
  <si>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</si>
  <si>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</si>
  <si>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</si>
  <si>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</si>
  <si>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</si>
  <si>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</si>
  <si>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</si>
  <si>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</si>
  <si>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</si>
  <si>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</si>
  <si>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</si>
  <si>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</si>
  <si>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</si>
  <si>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</si>
  <si>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</si>
  <si>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</si>
  <si>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</si>
  <si>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</si>
  <si>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</si>
  <si>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</si>
  <si>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</si>
  <si>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</si>
  <si>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</si>
  <si>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</si>
  <si>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</si>
  <si>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</si>
  <si>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</si>
  <si>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</si>
  <si>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</si>
  <si>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</si>
  <si>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</si>
  <si>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</si>
  <si>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</si>
  <si>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</si>
  <si>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</si>
  <si>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</si>
  <si>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</si>
  <si>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</si>
  <si>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</si>
  <si>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</si>
  <si>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</si>
  <si>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</si>
  <si>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</si>
  <si>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</si>
  <si>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</si>
  <si>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</si>
  <si>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</si>
  <si>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</si>
  <si>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</si>
  <si>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</si>
  <si>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</si>
  <si>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</si>
  <si>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</si>
  <si>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</si>
  <si>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</si>
  <si>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</si>
  <si>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</si>
  <si>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</si>
  <si>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</si>
  <si>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</si>
  <si>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</si>
  <si>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</si>
  <si>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</si>
  <si>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</si>
  <si>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</si>
  <si>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</si>
  <si>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</si>
  <si>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</si>
  <si>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</si>
  <si>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</si>
  <si>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</si>
  <si>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</si>
  <si>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</si>
  <si>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</si>
  <si>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</si>
  <si>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</si>
  <si>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</si>
  <si>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</si>
  <si>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</si>
  <si>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</si>
  <si>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</si>
  <si>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</si>
  <si>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</si>
  <si>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</si>
  <si>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</si>
  <si>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</si>
  <si>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</si>
  <si>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</si>
  <si>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</si>
  <si>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</si>
  <si>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</si>
  <si>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</si>
  <si>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</si>
  <si>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</si>
  <si>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</si>
  <si>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</si>
  <si>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</si>
  <si>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</si>
  <si>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</si>
  <si>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</si>
  <si>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</si>
  <si>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</si>
  <si>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</si>
  <si>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</si>
  <si>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</si>
  <si>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</si>
  <si>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</si>
  <si>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</si>
  <si>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</si>
  <si>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</si>
  <si>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</si>
  <si>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</si>
  <si>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</si>
  <si>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</si>
  <si>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</si>
  <si>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</si>
  <si>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</si>
  <si>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</si>
  <si>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</si>
  <si>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</si>
  <si>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</si>
  <si>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</si>
  <si>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</si>
  <si>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</si>
  <si>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</si>
  <si>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</si>
  <si>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</si>
  <si>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</si>
  <si>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</si>
  <si>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</si>
  <si>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</si>
  <si>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</si>
  <si>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</si>
  <si>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</si>
  <si>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</si>
  <si>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</si>
  <si>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</si>
  <si>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</si>
  <si>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</si>
  <si>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</si>
  <si>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</si>
  <si>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</si>
  <si>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</si>
  <si>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</si>
  <si>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</si>
  <si>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</si>
  <si>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</si>
  <si>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</si>
  <si>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</si>
  <si>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</si>
  <si>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</si>
  <si>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</si>
  <si>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</si>
  <si>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</si>
  <si>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</si>
  <si>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</si>
  <si>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</si>
  <si>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</si>
  <si>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</si>
  <si>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</si>
  <si>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</si>
  <si>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</si>
  <si>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</si>
  <si>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</si>
  <si>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</si>
  <si>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</si>
  <si>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</si>
  <si>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</si>
  <si>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</si>
  <si>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</si>
  <si>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</si>
  <si>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</si>
  <si>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</si>
  <si>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</si>
  <si>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</si>
  <si>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</si>
  <si>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</si>
  <si>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</si>
  <si>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</si>
  <si>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</si>
  <si>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</si>
  <si>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</si>
  <si>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</si>
  <si>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</si>
  <si>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</si>
  <si>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</si>
  <si>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</si>
  <si>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</si>
  <si>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</si>
  <si>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</si>
  <si>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</si>
  <si>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</si>
  <si>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</si>
  <si>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</si>
  <si>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</si>
  <si>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</si>
  <si>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</si>
  <si>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</si>
  <si>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</si>
  <si>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</si>
  <si>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</si>
  <si>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</si>
  <si>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</si>
  <si>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</si>
  <si>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</si>
  <si>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</si>
  <si>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</si>
  <si>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</si>
  <si>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</si>
  <si>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</si>
  <si>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</si>
  <si>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</si>
  <si>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</si>
  <si>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</si>
  <si>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</si>
  <si>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</si>
  <si>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</si>
  <si>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</si>
  <si>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</si>
  <si>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</si>
  <si>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</si>
  <si>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</si>
  <si>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</si>
  <si>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</si>
  <si>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</si>
  <si>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</si>
  <si>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</si>
  <si>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</si>
  <si>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</si>
  <si>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</si>
  <si>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</si>
  <si>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</si>
  <si>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</si>
  <si>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</si>
  <si>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</si>
  <si>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</si>
  <si>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</si>
  <si>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</si>
  <si>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</si>
  <si>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</si>
  <si>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</si>
  <si>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</si>
  <si>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</si>
  <si>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</si>
  <si>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</si>
  <si>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</si>
  <si>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</si>
  <si>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</si>
  <si>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</si>
  <si>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</si>
  <si>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</si>
  <si>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</si>
  <si>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</si>
  <si>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</si>
  <si>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</si>
  <si>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</si>
  <si>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</si>
  <si>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</si>
  <si>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</si>
  <si>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</si>
  <si>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</si>
  <si>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</si>
  <si>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</si>
  <si>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</si>
  <si>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</si>
  <si>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</si>
  <si>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</si>
  <si>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</si>
  <si>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</si>
  <si>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</si>
  <si>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</si>
  <si>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</si>
  <si>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</si>
  <si>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</si>
  <si>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</si>
  <si>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</si>
  <si>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</si>
  <si>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</si>
  <si>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</si>
  <si>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</si>
  <si>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</si>
  <si>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</si>
  <si>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</si>
  <si>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</si>
  <si>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</si>
  <si>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</si>
  <si>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</si>
  <si>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</si>
  <si>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</si>
  <si>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</si>
  <si>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</si>
  <si>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</si>
  <si>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</si>
  <si>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</si>
  <si>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</si>
  <si>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</si>
  <si>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</si>
  <si>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</si>
  <si>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</si>
  <si>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</si>
  <si>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</si>
  <si>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</si>
  <si>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</si>
  <si>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</si>
  <si>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</si>
  <si>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</si>
  <si>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</si>
  <si>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</si>
  <si>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</si>
  <si>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</si>
  <si>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</si>
  <si>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</si>
  <si>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</si>
  <si>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</si>
  <si>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</si>
  <si>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</si>
  <si>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</si>
  <si>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</si>
  <si>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</si>
  <si>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</si>
  <si>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</si>
  <si>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</si>
  <si>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</si>
  <si>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</si>
  <si>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</si>
  <si>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</si>
  <si>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</si>
  <si>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</si>
  <si>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</si>
  <si>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</si>
  <si>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</si>
  <si>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</si>
  <si>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</si>
  <si>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</si>
  <si>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</si>
  <si>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</si>
  <si>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</si>
  <si>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</si>
  <si>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</si>
  <si>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</si>
  <si>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</si>
  <si>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</si>
  <si>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</si>
  <si>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</si>
  <si>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</si>
  <si>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</si>
  <si>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</si>
  <si>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</si>
  <si>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</si>
  <si>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</si>
  <si>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</si>
  <si>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</si>
  <si>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</si>
  <si>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</si>
  <si>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</si>
  <si>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</si>
  <si>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</si>
  <si>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</si>
  <si>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</si>
  <si>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</si>
  <si>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</si>
  <si>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</si>
  <si>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</si>
  <si>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</si>
  <si>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</si>
  <si>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</si>
  <si>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</si>
  <si>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</si>
  <si>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</si>
  <si>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</si>
  <si>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</si>
  <si>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</si>
  <si>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</si>
  <si>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</si>
  <si>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</si>
  <si>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</si>
  <si>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</si>
  <si>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</si>
  <si>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</si>
  <si>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</si>
  <si>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</si>
  <si>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</si>
  <si>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</si>
  <si>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</si>
  <si>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</si>
  <si>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</si>
  <si>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</si>
  <si>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</si>
  <si>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</si>
  <si>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</si>
  <si>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</si>
  <si>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</si>
  <si>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</si>
  <si>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</si>
  <si>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</si>
  <si>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</si>
  <si>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</si>
  <si>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</si>
  <si>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</si>
  <si>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</si>
  <si>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</si>
  <si>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</si>
  <si>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</si>
  <si>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</si>
  <si>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</si>
  <si>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</si>
  <si>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</si>
  <si>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</si>
  <si>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</si>
  <si>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</si>
  <si>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</si>
  <si>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</si>
  <si>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</si>
  <si>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</si>
  <si>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</si>
  <si>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</si>
  <si>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</si>
  <si>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</si>
  <si>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</si>
  <si>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</si>
  <si>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</si>
  <si>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</si>
  <si>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</si>
  <si>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</si>
  <si>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</si>
  <si>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</si>
  <si>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</si>
  <si>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</si>
  <si>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</si>
  <si>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</si>
  <si>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</si>
  <si>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</si>
  <si>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</si>
  <si>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</si>
  <si>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</si>
  <si>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</si>
  <si>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</si>
  <si>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</si>
  <si>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</si>
  <si>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</si>
  <si>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</si>
  <si>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</si>
  <si>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</si>
  <si>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</si>
  <si>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</si>
  <si>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</si>
  <si>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</si>
  <si>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</si>
  <si>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</si>
  <si>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</si>
  <si>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</si>
  <si>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</si>
  <si>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</si>
  <si>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</si>
  <si>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</si>
  <si>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</si>
  <si>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</si>
  <si>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</si>
  <si>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</si>
  <si>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</si>
  <si>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</si>
  <si>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</si>
  <si>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</si>
  <si>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</si>
  <si>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</si>
  <si>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</si>
  <si>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</si>
  <si>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</si>
  <si>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</si>
  <si>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</si>
  <si>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</si>
  <si>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</si>
  <si>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</si>
  <si>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</si>
  <si>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</si>
  <si>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</si>
  <si>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</si>
  <si>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</si>
  <si>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</si>
  <si>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</si>
  <si>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</si>
  <si>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</si>
  <si>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</si>
  <si>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</si>
  <si>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</si>
  <si>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</si>
  <si>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</si>
  <si>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</si>
  <si>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</si>
  <si>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</si>
  <si>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</si>
  <si>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</si>
  <si>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</si>
  <si>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</si>
  <si>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</si>
  <si>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</si>
  <si>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</si>
  <si>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</si>
  <si>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</si>
  <si>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</si>
  <si>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</si>
  <si>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</si>
  <si>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</si>
  <si>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</si>
  <si>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</si>
  <si>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</si>
  <si>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</si>
  <si>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</si>
  <si>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</si>
  <si>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</si>
  <si>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</si>
  <si>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</si>
  <si>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</si>
  <si>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</si>
  <si>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</si>
  <si>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</si>
  <si>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</si>
  <si>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</si>
  <si>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</si>
  <si>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</si>
  <si>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</si>
  <si>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</si>
  <si>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</si>
  <si>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</si>
  <si>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</si>
  <si>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</si>
  <si>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</si>
  <si>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</si>
  <si>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</si>
  <si>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</si>
  <si>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</si>
  <si>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</si>
  <si>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</si>
  <si>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</si>
  <si>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</si>
  <si>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</si>
  <si>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</si>
  <si>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</si>
  <si>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</si>
  <si>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</si>
  <si>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</si>
  <si>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</si>
  <si>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</si>
  <si>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</si>
  <si>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</si>
  <si>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</si>
  <si>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</si>
  <si>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</si>
  <si>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</si>
  <si>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</si>
  <si>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</si>
  <si>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</si>
  <si>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</si>
  <si>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</si>
  <si>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</si>
  <si>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</si>
  <si>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</si>
  <si>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</si>
  <si>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</si>
  <si>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</si>
  <si>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</si>
  <si>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</si>
  <si>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</si>
  <si>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</si>
  <si>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</si>
  <si>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</si>
  <si>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</si>
  <si>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</si>
  <si>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</si>
  <si>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</si>
  <si>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</si>
  <si>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</si>
  <si>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</si>
  <si>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</si>
  <si>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</si>
  <si>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</si>
  <si>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</si>
  <si>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</si>
  <si>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</si>
  <si>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</si>
  <si>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</si>
  <si>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</si>
  <si>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</si>
  <si>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</si>
  <si>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</si>
  <si>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</si>
  <si>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</si>
  <si>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</si>
  <si>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</si>
  <si>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</si>
  <si>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</si>
  <si>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</si>
  <si>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</si>
  <si>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</si>
  <si>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</si>
  <si>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</si>
  <si>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</si>
  <si>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</si>
  <si>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</si>
  <si>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</si>
  <si>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</si>
  <si>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</si>
  <si>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</si>
  <si>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</si>
  <si>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</si>
  <si>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</si>
  <si>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</si>
  <si>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</si>
  <si>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</si>
  <si>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</si>
  <si>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</si>
  <si>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</si>
  <si>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</si>
  <si>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</si>
  <si>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</si>
  <si>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</si>
  <si>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</si>
  <si>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</si>
  <si>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</si>
  <si>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</si>
  <si>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</si>
  <si>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</si>
  <si>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</si>
  <si>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</si>
  <si>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</si>
  <si>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</si>
  <si>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</si>
  <si>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</si>
  <si>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</si>
  <si>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</si>
  <si>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</si>
  <si>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</si>
  <si>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</si>
  <si>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</si>
  <si>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</si>
  <si>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</si>
  <si>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</si>
  <si>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</si>
  <si>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</si>
  <si>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</si>
  <si>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</si>
  <si>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</si>
  <si>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</si>
  <si>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</si>
  <si>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</si>
  <si>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</si>
  <si>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</si>
  <si>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</si>
  <si>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</si>
  <si>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</si>
  <si>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</si>
  <si>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</si>
  <si>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</si>
  <si>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</si>
  <si>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</si>
  <si>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</si>
  <si>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</si>
  <si>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</si>
  <si>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</si>
  <si>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</si>
  <si>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</si>
  <si>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</si>
  <si>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</si>
  <si>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</si>
  <si>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</si>
  <si>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</si>
  <si>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</si>
  <si>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</si>
  <si>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</si>
  <si>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</si>
  <si>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</si>
  <si>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</si>
  <si>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</si>
  <si>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</si>
  <si>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</si>
  <si>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</si>
  <si>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</si>
  <si>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</si>
  <si>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</si>
  <si>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</si>
  <si>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</si>
  <si>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</si>
  <si>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</si>
  <si>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</si>
  <si>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</si>
  <si>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</si>
  <si>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</si>
  <si>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</si>
  <si>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</si>
  <si>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</si>
  <si>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</si>
  <si>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</si>
  <si>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</si>
  <si>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</si>
  <si>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</si>
  <si>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</si>
  <si>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</si>
  <si>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</si>
  <si>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</si>
  <si>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</si>
  <si>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</si>
  <si>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</si>
  <si>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</si>
  <si>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</si>
  <si>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</si>
  <si>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</si>
  <si>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</si>
  <si>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</si>
  <si>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</si>
  <si>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</si>
  <si>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</si>
  <si>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</si>
  <si>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</si>
  <si>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</si>
  <si>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</si>
  <si>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</si>
  <si>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</si>
  <si>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</si>
  <si>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</si>
  <si>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</si>
  <si>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</si>
  <si>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</si>
  <si>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</si>
  <si>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</si>
  <si>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</si>
  <si>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</si>
  <si>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</si>
  <si>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</si>
  <si>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</si>
  <si>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</si>
  <si>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</si>
  <si>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</si>
  <si>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</si>
  <si>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</si>
  <si>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</si>
  <si>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</si>
  <si>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</si>
  <si>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</si>
  <si>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</si>
  <si>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</si>
  <si>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</si>
  <si>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</si>
  <si>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</si>
  <si>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</si>
  <si>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</si>
  <si>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</si>
  <si>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</si>
  <si>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</si>
  <si>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</si>
  <si>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</si>
  <si>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</si>
  <si>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</si>
  <si>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</si>
  <si>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</si>
  <si>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</si>
  <si>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</si>
  <si>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</si>
  <si>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</si>
  <si>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</si>
  <si>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</si>
  <si>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</si>
  <si>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</si>
  <si>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</si>
  <si>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</si>
  <si>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</si>
  <si>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</si>
  <si>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</si>
  <si>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</si>
  <si>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</si>
  <si>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</si>
  <si>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</si>
  <si>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</si>
  <si>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</si>
  <si>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</si>
  <si>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</si>
  <si>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</si>
  <si>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</si>
  <si>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</si>
  <si>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</si>
  <si>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</si>
  <si>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</si>
  <si>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</si>
  <si>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</si>
  <si>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</si>
  <si>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</si>
  <si>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</si>
  <si>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</si>
  <si>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</si>
  <si>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</si>
  <si>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</si>
  <si>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</si>
  <si>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</si>
  <si>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</si>
  <si>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</si>
  <si>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</si>
  <si>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</si>
  <si>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</si>
  <si>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</si>
  <si>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</si>
  <si>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</si>
  <si>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</si>
  <si>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</si>
  <si>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</si>
  <si>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</si>
  <si>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</si>
  <si>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</si>
  <si>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</si>
  <si>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</si>
  <si>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</si>
  <si>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</si>
  <si>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</si>
  <si>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</si>
  <si>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</si>
  <si>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</si>
  <si>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</si>
  <si>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</si>
  <si>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</si>
  <si>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</si>
  <si>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</si>
  <si>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</si>
  <si>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</si>
  <si>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</si>
  <si>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</si>
  <si>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</si>
  <si>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</si>
  <si>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</si>
  <si>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</si>
  <si>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</si>
  <si>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</si>
  <si>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</si>
  <si>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</si>
  <si>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</si>
  <si>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</si>
  <si>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</si>
  <si>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</si>
  <si>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</si>
  <si>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</si>
  <si>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</si>
  <si>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</si>
  <si>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</si>
  <si>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</si>
  <si>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</si>
  <si>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</si>
  <si>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</si>
  <si>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</si>
  <si>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</si>
  <si>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</si>
  <si>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</si>
  <si>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</si>
  <si>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</si>
  <si>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</si>
  <si>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</si>
  <si>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</si>
  <si>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</si>
  <si>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</si>
  <si>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</si>
  <si>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</si>
  <si>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</si>
  <si>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</si>
  <si>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</si>
  <si>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</si>
  <si>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</si>
  <si>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</si>
  <si>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</si>
  <si>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</si>
  <si>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</si>
  <si>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</si>
  <si>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</si>
  <si>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</si>
  <si>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</si>
  <si>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</si>
  <si>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</si>
  <si>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</si>
  <si>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</si>
  <si>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</si>
  <si>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</si>
  <si>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</si>
  <si>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</si>
  <si>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</si>
  <si>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</si>
  <si>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</si>
  <si>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</si>
  <si>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</si>
  <si>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</si>
  <si>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</si>
  <si>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</si>
  <si>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</si>
  <si>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</si>
  <si>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</si>
  <si>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</si>
  <si>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</si>
  <si>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</si>
  <si>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</si>
  <si>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</si>
  <si>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</si>
  <si>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</si>
  <si>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</si>
  <si>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</si>
  <si>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</si>
  <si>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</si>
  <si>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</si>
  <si>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</si>
  <si>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</si>
  <si>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</si>
  <si>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</si>
  <si>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</si>
  <si>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</si>
  <si>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</si>
  <si>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</si>
  <si>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</si>
  <si>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</si>
  <si>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</si>
  <si>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</si>
  <si>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</si>
  <si>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ING Bank N.V</t>
  </si>
  <si>
    <t>IRS</t>
  </si>
  <si>
    <t>TRS</t>
  </si>
  <si>
    <t>1 &lt; 30 days</t>
  </si>
  <si>
    <t>30 - 60 days</t>
  </si>
  <si>
    <t>60 - 90 days</t>
  </si>
  <si>
    <t>90 - 180 days</t>
  </si>
  <si>
    <t>Performing</t>
  </si>
  <si>
    <t>Reporting Date: 20/08/2020</t>
  </si>
  <si>
    <t>Cut-off Date: 31/07/2020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</si>
</sst>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style="medium">
        <color tint="-0.249977111117893" theme="9"/>
      </right>
      <top/>
      <bottom/>
      <diagonal/>
    </border>
    <border>
      <left/>
      <right/>
      <top/>
      <bottom style="medium">
        <color tint="-0.249977111117893" theme="9"/>
      </bottom>
      <diagonal/>
    </border>
    <border>
      <left/>
      <right style="medium">
        <color tint="-0.249977111117893" theme="9"/>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right/>
      <top style="medium">
        <color tint="-0.249977111117893" theme="9"/>
      </top>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75">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Font="1" applyAlignment="1" fontId="41" numFmtId="0" fillId="0" borderId="0" xfId="0">
      <alignment horizontal="center"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17" xfId="2">
      <alignment vertical="center" wrapText="1"/>
      <protection locked="0"/>
    </xf>
    <xf applyBorder="1" fontId="0" numFmtId="0" fillId="0" borderId="18" xfId="0"/>
    <xf applyFont="1" applyAlignment="1" fontId="2" numFmtId="0" fillId="0" borderId="0" xfId="0">
      <alignment horizontal="center" vertical="center" wrapText="1"/>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8"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19" xfId="0">
      <alignment horizontal="center" vertical="center" wrapText="1"/>
    </xf>
    <xf applyAlignment="1" fontId="14" numFmtId="0" fillId="0" borderId="0" xfId="2" quotePrefix="1">
      <alignment horizontal="center" vertical="center" wrapText="1"/>
    </xf>
    <xf applyFont="1" applyBorder="1" applyAlignment="1" fontId="2" numFmtId="0" fillId="0" borderId="26" xfId="0">
      <alignment horizontal="center" vertical="center" wrapText="1"/>
    </xf>
    <xf applyBorder="1" fontId="0" numFmtId="0" fillId="0" borderId="26" xfId="0"/>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fontId="2" numFmtId="0" fillId="0" borderId="0" xfId="0" quotePrefix="1">
      <alignment horizontal="center" vertical="center" wrapText="1"/>
    </xf>
    <xf applyFont="1" applyAlignment="1" applyProtection="1" fontId="2" numFmtId="0" fillId="0" borderId="0" xfId="0">
      <alignment horizontal="center" vertical="center" wrapText="1"/>
      <protection locked="0"/>
    </xf>
    <xf applyNumberFormat="1" applyFont="1" applyAlignment="1" fontId="2" numFmtId="164" fillId="0" borderId="0" xfId="0" quotePrefix="1">
      <alignment horizontal="center" vertical="center" wrapText="1"/>
    </xf>
    <xf applyFont="1" applyAlignment="1" fontId="20" numFmtId="0" fillId="0" borderId="0" xfId="0">
      <alignment horizontal="center" vertical="center" wrapText="1"/>
    </xf>
    <xf applyFont="1" applyAlignment="1" fontId="19"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18" numFmtId="0" fillId="0" borderId="0" xfId="0">
      <alignment horizontal="center" vertical="center" wrapText="1"/>
    </xf>
    <xf applyNumberFormat="1" applyFont="1" applyAlignment="1" fontId="2" numFmtId="164" fillId="0" borderId="0" xfId="1">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Alignment="1" fontId="0" numFmtId="0" fillId="0" borderId="0" xfId="0" quotePrefix="1">
      <alignment horizontal="center"/>
    </xf>
    <xf applyFont="1" applyAlignment="1" fontId="22" numFmtId="0"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Font="1" applyBorder="1" applyAlignment="1" fontId="2" numFmtId="0" fillId="0" borderId="23" xfId="0">
      <alignment horizontal="left" vertical="center" wrapText="1"/>
    </xf>
    <xf applyFont="1" applyBorder="1" applyAlignment="1" fontId="2" numFmtId="0" fillId="0" borderId="24" xfId="0">
      <alignment horizontal="left" vertical="center" wrapText="1"/>
    </xf>
    <xf applyFont="1" applyBorder="1" applyAlignment="1" applyProtection="1" fontId="2" numFmtId="0" fillId="0" borderId="24" xfId="0">
      <alignment horizontal="center" vertical="center" wrapText="1"/>
      <protection locked="0"/>
    </xf>
    <xf applyFont="1" applyBorder="1" applyAlignment="1" applyProtection="1" fontId="2" numFmtId="0" fillId="0" borderId="25"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15" xfId="0">
      <alignment horizontal="left" vertical="center" wrapText="1"/>
    </xf>
    <xf applyFont="1" applyBorder="1" applyAlignment="1" fontId="3" numFmtId="0" fillId="0" borderId="16" xfId="0">
      <alignment horizontal="left" vertical="center" wrapText="1"/>
    </xf>
    <xf applyFont="1" applyFill="1" applyBorder="1" applyAlignment="1" fontId="15" numFmtId="0" fillId="2" borderId="18" xfId="0">
      <alignment horizontal="center" vertical="center" wrapText="1"/>
    </xf>
    <xf applyFont="1" applyFill="1" applyBorder="1" applyAlignment="1" fontId="15" numFmtId="0" fillId="2" borderId="19" xfId="0">
      <alignment horizontal="center" vertical="center" wrapText="1"/>
    </xf>
    <xf applyFont="1" applyFill="1" applyAlignment="1" fontId="15" numFmtId="0" fillId="2" borderId="0" xfId="0">
      <alignment horizontal="center" vertical="center" wrapText="1"/>
    </xf>
    <xf applyBorder="1" applyAlignment="1" applyProtection="1" fontId="14" numFmtId="0" fillId="0" borderId="18" xfId="2" quotePrefix="1">
      <alignment horizontal="center" vertical="center" wrapText="1"/>
      <protection locked="0"/>
    </xf>
    <xf applyBorder="1" applyAlignment="1" applyProtection="1" fontId="14" numFmtId="0" fillId="0" borderId="19" xfId="2" quotePrefix="1">
      <alignment horizontal="center" vertical="center" wrapText="1"/>
      <protection locked="0"/>
    </xf>
    <xf applyFont="1" applyBorder="1" applyAlignment="1" applyProtection="1" fontId="2" numFmtId="0" fillId="0" borderId="18"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9" xfId="0">
      <alignment horizontal="center" vertical="center" wrapText="1"/>
      <protection locked="0"/>
    </xf>
    <xf applyAlignment="1" fontId="14" numFmtId="0" fillId="0" borderId="0" xfId="2" quotePrefix="1">
      <alignment horizontal="center"/>
    </xf>
    <xf applyBorder="1" applyAlignment="1" fontId="14" numFmtId="0" fillId="0" borderId="21" xfId="2" quotePrefix="1">
      <alignment horizontal="center" vertical="center" wrapText="1"/>
    </xf>
    <xf applyBorder="1" applyAlignment="1" fontId="14" numFmtId="0" fillId="0" borderId="22" xfId="2" quotePrefix="1">
      <alignment horizontal="center"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1" Type="http://schemas.openxmlformats.org/officeDocument/2006/relationships/sharedStrings" Target="sharedStrings.xml" /><Relationship Id="flId13" Type="http://schemas.openxmlformats.org/officeDocument/2006/relationships/theme" Target="theme/theme1.xml" /><Relationship Id="flId12"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0.bin"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I515"/>
  <sheetViews>
    <sheetView showGridLines="0" topLeftCell="A1" zoomScale="80" zoomScaleNormal="80" workbookViewId="0">
      <selection activeCell="A1" sqref="A1:B1"/>
    </sheetView>
  </sheetViews>
  <sheetFormatPr defaultColWidth="9.140625" defaultRowHeight="15"/>
  <cols>
    <col min="1" max="1" width="13.28515625" customWidth="1"/>
    <col min="2" max="2" width="59" customWidth="1"/>
    <col min="3" max="7" width="36.7109375" customWidth="1"/>
  </cols>
  <sheetData>
    <row r="1" ht="45" customHeight="1">
      <c r="A1" s="260" t="s">
        <v>1627</v>
      </c>
      <c r="B1" s="260"/>
    </row>
    <row r="2" ht="31.5">
      <c r="A2" s="191" t="s">
        <v>1679</v>
      </c>
      <c r="B2" s="191"/>
      <c r="C2" s="192"/>
      <c r="D2" s="192"/>
      <c r="E2" s="192"/>
      <c r="F2" s="193" t="s">
        <v>1672</v>
      </c>
      <c r="G2" s="194"/>
    </row>
    <row r="3">
      <c r="A3" s="192"/>
      <c r="B3" s="192"/>
      <c r="C3" s="192"/>
      <c r="D3" s="192"/>
      <c r="E3" s="192"/>
      <c r="F3" s="192"/>
      <c r="G3" s="192"/>
    </row>
    <row r="4" ht="15.75" customHeight="1" thickBot="1">
      <c r="A4" s="192"/>
      <c r="B4" s="192"/>
      <c r="C4" s="195"/>
      <c r="D4" s="192"/>
      <c r="E4" s="192"/>
      <c r="F4" s="192"/>
      <c r="G4" s="192"/>
    </row>
    <row r="5" ht="60.75" customHeight="1" thickBot="1">
      <c r="A5" s="196"/>
      <c r="B5" s="197" t="s">
        <v>23</v>
      </c>
      <c r="C5" s="198" t="s">
        <v>24</v>
      </c>
      <c r="D5" s="196"/>
      <c r="E5" s="261" t="s">
        <v>1717</v>
      </c>
      <c r="F5" s="262"/>
      <c r="G5" s="199" t="s">
        <v>1680</v>
      </c>
      <c r="H5" s="200"/>
    </row>
    <row r="6">
      <c r="A6" s="201"/>
      <c r="B6" s="201"/>
      <c r="C6" s="201"/>
      <c r="D6" s="201"/>
      <c r="F6" s="202"/>
      <c r="G6" s="202"/>
    </row>
    <row r="7" ht="18.75" customHeight="1">
      <c r="A7" s="203"/>
      <c r="B7" s="263" t="s">
        <v>1681</v>
      </c>
      <c r="C7" s="264"/>
      <c r="D7" s="204"/>
      <c r="E7" s="263" t="s">
        <v>1682</v>
      </c>
      <c r="F7" s="265"/>
      <c r="G7" s="265"/>
      <c r="H7" s="264"/>
    </row>
    <row r="8" ht="18.75" customHeight="1">
      <c r="A8" s="201"/>
      <c r="B8" s="266" t="s">
        <v>1683</v>
      </c>
      <c r="C8" s="267"/>
      <c r="D8" s="204"/>
      <c r="E8" s="268" t="s">
        <v>35</v>
      </c>
      <c r="F8" s="269"/>
      <c r="G8" s="269"/>
      <c r="H8" s="270"/>
    </row>
    <row r="9" ht="18.75" customHeight="1">
      <c r="A9" s="201"/>
      <c r="B9" s="266" t="s">
        <v>1684</v>
      </c>
      <c r="C9" s="267"/>
      <c r="D9" s="205"/>
      <c r="E9" s="268"/>
      <c r="F9" s="269"/>
      <c r="G9" s="269"/>
      <c r="H9" s="270"/>
      <c r="I9" s="200"/>
    </row>
    <row r="10">
      <c r="A10" s="206"/>
      <c r="B10" s="271"/>
      <c r="C10" s="271"/>
      <c r="D10" s="204"/>
      <c r="E10" s="268"/>
      <c r="F10" s="269"/>
      <c r="G10" s="269"/>
      <c r="H10" s="270"/>
      <c r="I10" s="200"/>
    </row>
    <row r="11" ht="15.75" thickBot="1">
      <c r="A11" s="206"/>
      <c r="B11" s="272"/>
      <c r="C11" s="273"/>
      <c r="D11" s="205"/>
      <c r="E11" s="268"/>
      <c r="F11" s="269"/>
      <c r="G11" s="269"/>
      <c r="H11" s="270"/>
      <c r="I11" s="200"/>
    </row>
    <row r="12">
      <c r="A12" s="201"/>
      <c r="B12" s="207"/>
      <c r="C12" s="201"/>
      <c r="D12" s="201"/>
      <c r="E12" s="268"/>
      <c r="F12" s="269"/>
      <c r="G12" s="269"/>
      <c r="H12" s="270"/>
      <c r="I12" s="200"/>
    </row>
    <row r="13" ht="15.75" customHeight="1" thickBot="1">
      <c r="A13" s="201"/>
      <c r="B13" s="207"/>
      <c r="C13" s="201"/>
      <c r="D13" s="201"/>
      <c r="E13" s="255" t="s">
        <v>1685</v>
      </c>
      <c r="F13" s="256"/>
      <c r="G13" s="257" t="s">
        <v>1686</v>
      </c>
      <c r="H13" s="258"/>
      <c r="I13" s="200"/>
    </row>
    <row r="14">
      <c r="A14" s="201"/>
      <c r="B14" s="207"/>
      <c r="C14" s="201"/>
      <c r="D14" s="201"/>
      <c r="E14" s="208"/>
      <c r="F14" s="208"/>
      <c r="G14" s="201"/>
      <c r="H14" s="209"/>
    </row>
    <row r="15" ht="18.75" customHeight="1">
      <c r="A15" s="210"/>
      <c r="B15" s="259" t="s">
        <v>1687</v>
      </c>
      <c r="C15" s="259"/>
      <c r="D15" s="259"/>
      <c r="E15" s="210"/>
      <c r="F15" s="210"/>
      <c r="G15" s="210"/>
      <c r="H15" s="210"/>
    </row>
    <row r="16">
      <c r="A16" s="211"/>
      <c r="B16" s="211" t="s">
        <v>1688</v>
      </c>
      <c r="C16" s="211" t="s">
        <v>65</v>
      </c>
      <c r="D16" s="211" t="s">
        <v>1689</v>
      </c>
      <c r="E16" s="211"/>
      <c r="F16" s="211" t="s">
        <v>1690</v>
      </c>
      <c r="G16" s="211" t="s">
        <v>1691</v>
      </c>
      <c r="H16" s="211"/>
    </row>
    <row r="17">
      <c r="A17" s="201" t="s">
        <v>1692</v>
      </c>
      <c r="B17" s="212" t="s">
        <v>1693</v>
      </c>
      <c r="C17" s="213"/>
      <c r="D17" s="213"/>
      <c r="F17" s="214">
        <f>IF(OR('B1. HTT Mortgage Assets'!$C$15=0,C17="[For completion]"),"",C17/'B1. HTT Mortgage Assets'!$C$15)</f>
        <v>0</v>
      </c>
      <c r="G17" s="214">
        <f>IF(OR('B1. HTT Mortgage Assets'!$F$28=0,D17="[For completion]"),"",D17/'B1. HTT Mortgage Assets'!$F$28)</f>
        <v>0</v>
      </c>
    </row>
    <row r="18">
      <c r="A18" s="212" t="s">
        <v>1694</v>
      </c>
      <c r="B18" s="215"/>
      <c r="C18" s="212"/>
      <c r="D18" s="212"/>
      <c r="F18" s="212"/>
      <c r="G18" s="212"/>
    </row>
    <row r="19">
      <c r="A19" s="212" t="s">
        <v>1695</v>
      </c>
      <c r="B19" s="212"/>
      <c r="C19" s="212"/>
      <c r="D19" s="212"/>
      <c r="F19" s="212"/>
      <c r="G19" s="212"/>
    </row>
    <row r="20" ht="18.75" customHeight="1">
      <c r="A20" s="210"/>
      <c r="B20" s="259" t="s">
        <v>1684</v>
      </c>
      <c r="C20" s="259"/>
      <c r="D20" s="259"/>
      <c r="E20" s="210"/>
      <c r="F20" s="210"/>
      <c r="G20" s="210"/>
      <c r="H20" s="210"/>
    </row>
    <row r="21">
      <c r="A21" s="211"/>
      <c r="B21" s="211" t="s">
        <v>1696</v>
      </c>
      <c r="C21" s="211" t="s">
        <v>1697</v>
      </c>
      <c r="D21" s="211" t="s">
        <v>1698</v>
      </c>
      <c r="E21" s="211" t="s">
        <v>1699</v>
      </c>
      <c r="F21" s="211" t="s">
        <v>1700</v>
      </c>
      <c r="G21" s="211" t="s">
        <v>1701</v>
      </c>
      <c r="H21" s="211" t="s">
        <v>1702</v>
      </c>
    </row>
    <row r="22" customHeight="1">
      <c r="A22" s="216"/>
      <c r="B22" s="217" t="s">
        <v>1703</v>
      </c>
      <c r="C22" s="217"/>
      <c r="D22" s="216"/>
      <c r="E22" s="216"/>
      <c r="F22" s="216"/>
      <c r="G22" s="216"/>
      <c r="H22" s="216"/>
    </row>
    <row r="23">
      <c r="A23" s="201" t="s">
        <v>1704</v>
      </c>
      <c r="B23" s="201" t="s">
        <v>1705</v>
      </c>
      <c r="C23" s="218"/>
      <c r="D23" s="218"/>
      <c r="E23" s="218"/>
      <c r="F23" s="218"/>
      <c r="G23" s="218"/>
      <c r="H23" s="219">
        <f>SUM(C23:G23)</f>
        <v>0</v>
      </c>
    </row>
    <row r="24">
      <c r="A24" s="201" t="s">
        <v>1706</v>
      </c>
      <c r="B24" s="201" t="s">
        <v>1707</v>
      </c>
      <c r="C24" s="218"/>
      <c r="D24" s="218"/>
      <c r="E24" s="218"/>
      <c r="F24" s="218"/>
      <c r="G24" s="218"/>
      <c r="H24" s="219">
        <f>SUM(C24:G24)</f>
        <v>0</v>
      </c>
    </row>
    <row r="25">
      <c r="A25" s="201" t="s">
        <v>1708</v>
      </c>
      <c r="B25" s="201" t="s">
        <v>1709</v>
      </c>
      <c r="C25" s="218"/>
      <c r="D25" s="218"/>
      <c r="E25" s="218"/>
      <c r="F25" s="218"/>
      <c r="G25" s="218"/>
      <c r="H25" s="219">
        <f>SUM(C25:G25)</f>
        <v>0</v>
      </c>
    </row>
    <row r="26">
      <c r="A26" s="201" t="s">
        <v>1710</v>
      </c>
      <c r="B26" s="201" t="s">
        <v>1711</v>
      </c>
      <c r="C26" s="220">
        <f>SUM(C23:C25)</f>
        <v>0</v>
      </c>
      <c r="D26" s="220">
        <f>SUM(D23:D25)</f>
        <v>0</v>
      </c>
      <c r="E26" s="220">
        <f>SUM(E23:E25)</f>
        <v>0</v>
      </c>
      <c r="F26" s="220">
        <f>SUM(F23:F25)</f>
        <v>0</v>
      </c>
      <c r="G26" s="220">
        <f>SUM(G23:G25)</f>
        <v>0</v>
      </c>
      <c r="H26" s="220">
        <f>SUM(H23:H25)</f>
        <v>0</v>
      </c>
    </row>
    <row r="27">
      <c r="A27" s="201" t="s">
        <v>1712</v>
      </c>
      <c r="B27" s="221" t="s">
        <v>1713</v>
      </c>
      <c r="C27" s="218"/>
      <c r="D27" s="218"/>
      <c r="E27" s="218"/>
      <c r="F27" s="218"/>
      <c r="G27" s="218"/>
      <c r="H27" s="214">
        <f>IF(SUM(C27:G27)="","",SUM(C27:G27))</f>
        <v>0</v>
      </c>
    </row>
    <row r="28">
      <c r="A28" s="201" t="s">
        <v>1714</v>
      </c>
      <c r="B28" s="221" t="s">
        <v>1713</v>
      </c>
      <c r="C28" s="218"/>
      <c r="D28" s="218"/>
      <c r="E28" s="218"/>
      <c r="F28" s="218"/>
      <c r="G28" s="218"/>
      <c r="H28" s="219">
        <f>IF(SUM(C28:G28)="","",SUM(C28:G28))</f>
        <v>0</v>
      </c>
    </row>
    <row r="29">
      <c r="A29" s="201" t="s">
        <v>1715</v>
      </c>
      <c r="B29" s="221" t="s">
        <v>1713</v>
      </c>
      <c r="C29" s="218"/>
      <c r="D29" s="218"/>
      <c r="E29" s="218"/>
      <c r="F29" s="218"/>
      <c r="G29" s="218"/>
      <c r="H29" s="219">
        <f>IF(SUM(C29:G29)="","",SUM(C29:G29))</f>
        <v>0</v>
      </c>
    </row>
    <row r="30">
      <c r="A30" s="201" t="s">
        <v>1716</v>
      </c>
      <c r="B30" s="221" t="s">
        <v>1713</v>
      </c>
      <c r="C30" s="218"/>
      <c r="D30" s="218"/>
      <c r="E30" s="218"/>
      <c r="F30" s="218"/>
      <c r="G30" s="218"/>
      <c r="H30" s="219">
        <f>IF(SUM(C30:G30)="","",SUM(C30:G30))</f>
        <v>0</v>
      </c>
    </row>
    <row r="31">
      <c r="A31" s="201"/>
      <c r="B31" s="221"/>
      <c r="C31" s="222"/>
      <c r="D31" s="213"/>
      <c r="E31" s="213"/>
      <c r="F31" s="223"/>
      <c r="G31" s="224"/>
    </row>
    <row r="32">
      <c r="A32" s="201"/>
      <c r="B32" s="221"/>
      <c r="C32" s="225"/>
      <c r="D32" s="201"/>
      <c r="E32" s="201"/>
      <c r="F32" s="214"/>
      <c r="G32" s="226"/>
    </row>
    <row r="33">
      <c r="A33" s="201"/>
      <c r="B33" s="221"/>
      <c r="C33" s="225"/>
      <c r="D33" s="201"/>
      <c r="E33" s="201"/>
      <c r="F33" s="214"/>
      <c r="G33" s="226"/>
    </row>
    <row r="34">
      <c r="A34" s="201"/>
      <c r="B34" s="221"/>
      <c r="C34" s="225"/>
      <c r="D34" s="201"/>
      <c r="E34" s="201"/>
      <c r="F34" s="214"/>
      <c r="G34" s="226"/>
    </row>
    <row r="35">
      <c r="A35" s="201"/>
      <c r="B35" s="221"/>
      <c r="C35" s="225"/>
      <c r="D35" s="201"/>
      <c r="F35" s="214"/>
      <c r="G35" s="226"/>
    </row>
    <row r="36">
      <c r="A36" s="201"/>
      <c r="B36" s="201"/>
      <c r="C36" s="227"/>
      <c r="D36" s="227"/>
      <c r="E36" s="227"/>
      <c r="F36" s="227"/>
      <c r="G36" s="212"/>
    </row>
    <row r="37">
      <c r="A37" s="201"/>
      <c r="B37" s="201"/>
      <c r="C37" s="227"/>
      <c r="D37" s="227"/>
      <c r="E37" s="227"/>
      <c r="F37" s="227"/>
      <c r="G37" s="212"/>
    </row>
    <row r="38">
      <c r="A38" s="201"/>
      <c r="B38" s="201"/>
      <c r="C38" s="227"/>
      <c r="D38" s="227"/>
      <c r="E38" s="227"/>
      <c r="F38" s="227"/>
      <c r="G38" s="212"/>
    </row>
    <row r="39">
      <c r="A39" s="201"/>
      <c r="B39" s="201"/>
      <c r="C39" s="227"/>
      <c r="D39" s="227"/>
      <c r="E39" s="227"/>
      <c r="F39" s="227"/>
      <c r="G39" s="212"/>
    </row>
    <row r="40">
      <c r="A40" s="201"/>
      <c r="B40" s="201"/>
      <c r="C40" s="227"/>
      <c r="D40" s="227"/>
      <c r="E40" s="227"/>
      <c r="F40" s="227"/>
      <c r="G40" s="212"/>
    </row>
    <row r="41">
      <c r="A41" s="201"/>
      <c r="B41" s="201"/>
      <c r="C41" s="227"/>
      <c r="D41" s="227"/>
      <c r="E41" s="227"/>
      <c r="F41" s="227"/>
      <c r="G41" s="212"/>
    </row>
    <row r="42">
      <c r="A42" s="201"/>
      <c r="B42" s="201"/>
      <c r="C42" s="227"/>
      <c r="D42" s="227"/>
      <c r="E42" s="227"/>
      <c r="F42" s="227"/>
      <c r="G42" s="212"/>
    </row>
    <row r="43">
      <c r="A43" s="201"/>
      <c r="B43" s="201"/>
      <c r="C43" s="227"/>
      <c r="D43" s="227"/>
      <c r="E43" s="227"/>
      <c r="F43" s="227"/>
      <c r="G43" s="212"/>
    </row>
    <row r="44">
      <c r="A44" s="201"/>
      <c r="B44" s="201"/>
      <c r="C44" s="227"/>
      <c r="D44" s="227"/>
      <c r="E44" s="227"/>
      <c r="F44" s="227"/>
      <c r="G44" s="212"/>
    </row>
    <row r="45">
      <c r="A45" s="201"/>
      <c r="B45" s="201"/>
      <c r="C45" s="227"/>
      <c r="D45" s="227"/>
      <c r="E45" s="227"/>
      <c r="F45" s="227"/>
      <c r="G45" s="212"/>
    </row>
    <row r="46">
      <c r="A46" s="201"/>
      <c r="B46" s="201"/>
      <c r="C46" s="227"/>
      <c r="D46" s="227"/>
      <c r="E46" s="227"/>
      <c r="F46" s="227"/>
      <c r="G46" s="212"/>
    </row>
    <row r="47">
      <c r="A47" s="201"/>
      <c r="B47" s="201"/>
      <c r="C47" s="227"/>
      <c r="D47" s="227"/>
      <c r="E47" s="227"/>
      <c r="F47" s="227"/>
      <c r="G47" s="212"/>
    </row>
    <row r="48">
      <c r="A48" s="201"/>
      <c r="B48" s="201"/>
      <c r="C48" s="227"/>
      <c r="D48" s="227"/>
      <c r="E48" s="227"/>
      <c r="F48" s="227"/>
      <c r="G48" s="212"/>
    </row>
    <row r="49">
      <c r="A49" s="201"/>
      <c r="B49" s="201"/>
      <c r="C49" s="227"/>
      <c r="D49" s="227"/>
      <c r="E49" s="227"/>
      <c r="F49" s="227"/>
      <c r="G49" s="212"/>
    </row>
    <row r="50">
      <c r="A50" s="201"/>
      <c r="B50" s="201"/>
      <c r="C50" s="227"/>
      <c r="D50" s="227"/>
      <c r="E50" s="227"/>
      <c r="F50" s="227"/>
      <c r="G50" s="212"/>
    </row>
    <row r="51">
      <c r="A51" s="201"/>
      <c r="B51" s="201"/>
      <c r="C51" s="227"/>
      <c r="D51" s="227"/>
      <c r="E51" s="227"/>
      <c r="F51" s="227"/>
      <c r="G51" s="212"/>
    </row>
    <row r="52">
      <c r="A52" s="201"/>
      <c r="B52" s="201"/>
      <c r="C52" s="227"/>
      <c r="D52" s="227"/>
      <c r="E52" s="227"/>
      <c r="F52" s="227"/>
      <c r="G52" s="212"/>
    </row>
    <row r="53">
      <c r="A53" s="201"/>
      <c r="B53" s="201"/>
      <c r="C53" s="227"/>
      <c r="D53" s="227"/>
      <c r="E53" s="227"/>
      <c r="F53" s="227"/>
      <c r="G53" s="212"/>
    </row>
    <row r="54">
      <c r="A54" s="201"/>
      <c r="B54" s="201"/>
      <c r="C54" s="227"/>
      <c r="D54" s="227"/>
      <c r="E54" s="227"/>
      <c r="F54" s="227"/>
      <c r="G54" s="212"/>
    </row>
    <row r="55">
      <c r="A55" s="201"/>
      <c r="B55" s="201"/>
      <c r="C55" s="227"/>
      <c r="D55" s="227"/>
      <c r="E55" s="227"/>
      <c r="F55" s="227"/>
      <c r="G55" s="212"/>
    </row>
    <row r="56">
      <c r="A56" s="201"/>
      <c r="B56" s="201"/>
      <c r="C56" s="227"/>
      <c r="D56" s="227"/>
      <c r="E56" s="227"/>
      <c r="F56" s="227"/>
      <c r="G56" s="212"/>
    </row>
    <row r="57">
      <c r="A57" s="201"/>
      <c r="B57" s="201"/>
      <c r="C57" s="227"/>
      <c r="D57" s="227"/>
      <c r="E57" s="227"/>
      <c r="F57" s="227"/>
      <c r="G57" s="212"/>
    </row>
    <row r="58">
      <c r="A58" s="201"/>
      <c r="B58" s="201"/>
      <c r="C58" s="227"/>
      <c r="D58" s="227"/>
      <c r="E58" s="227"/>
      <c r="F58" s="227"/>
      <c r="G58" s="212"/>
    </row>
    <row r="59">
      <c r="A59" s="201"/>
      <c r="B59" s="201"/>
      <c r="C59" s="227"/>
      <c r="D59" s="227"/>
      <c r="E59" s="227"/>
      <c r="F59" s="227"/>
      <c r="G59" s="212"/>
    </row>
    <row r="60">
      <c r="A60" s="201"/>
      <c r="B60" s="201"/>
      <c r="C60" s="227"/>
      <c r="D60" s="227"/>
      <c r="E60" s="227"/>
      <c r="F60" s="227"/>
      <c r="G60" s="212"/>
    </row>
    <row r="61">
      <c r="A61" s="201"/>
      <c r="B61" s="201"/>
      <c r="C61" s="227"/>
      <c r="D61" s="227"/>
      <c r="E61" s="227"/>
      <c r="F61" s="227"/>
      <c r="G61" s="212"/>
    </row>
    <row r="62">
      <c r="A62" s="201"/>
      <c r="B62" s="201"/>
      <c r="C62" s="227"/>
      <c r="D62" s="227"/>
      <c r="E62" s="227"/>
      <c r="F62" s="227"/>
      <c r="G62" s="212"/>
    </row>
    <row r="63">
      <c r="A63" s="201"/>
      <c r="B63" s="228"/>
      <c r="C63" s="229"/>
      <c r="D63" s="229"/>
      <c r="E63" s="227"/>
      <c r="F63" s="229"/>
      <c r="G63" s="212"/>
    </row>
    <row r="64">
      <c r="A64" s="201"/>
      <c r="B64" s="201"/>
      <c r="C64" s="227"/>
      <c r="D64" s="227"/>
      <c r="E64" s="227"/>
      <c r="F64" s="227"/>
      <c r="G64" s="212"/>
    </row>
    <row r="65">
      <c r="A65" s="201"/>
      <c r="B65" s="201"/>
      <c r="C65" s="227"/>
      <c r="D65" s="227"/>
      <c r="E65" s="227"/>
      <c r="F65" s="227"/>
      <c r="G65" s="212"/>
    </row>
    <row r="66">
      <c r="A66" s="201"/>
      <c r="B66" s="201"/>
      <c r="C66" s="227"/>
      <c r="D66" s="227"/>
      <c r="E66" s="227"/>
      <c r="F66" s="227"/>
      <c r="G66" s="212"/>
    </row>
    <row r="67">
      <c r="A67" s="201"/>
      <c r="B67" s="228"/>
      <c r="C67" s="229"/>
      <c r="D67" s="229"/>
      <c r="E67" s="227"/>
      <c r="F67" s="229"/>
      <c r="G67" s="212"/>
    </row>
    <row r="68">
      <c r="A68" s="201"/>
      <c r="B68" s="212"/>
      <c r="C68" s="227"/>
      <c r="D68" s="227"/>
      <c r="E68" s="227"/>
      <c r="F68" s="227"/>
      <c r="G68" s="212"/>
    </row>
    <row r="69">
      <c r="A69" s="201"/>
      <c r="B69" s="201"/>
      <c r="C69" s="227"/>
      <c r="D69" s="227"/>
      <c r="E69" s="227"/>
      <c r="F69" s="227"/>
      <c r="G69" s="212"/>
    </row>
    <row r="70">
      <c r="A70" s="201"/>
      <c r="B70" s="212"/>
      <c r="C70" s="227"/>
      <c r="D70" s="227"/>
      <c r="E70" s="227"/>
      <c r="F70" s="227"/>
      <c r="G70" s="212"/>
    </row>
    <row r="71">
      <c r="A71" s="201"/>
      <c r="B71" s="212"/>
      <c r="C71" s="227"/>
      <c r="D71" s="227"/>
      <c r="E71" s="227"/>
      <c r="F71" s="227"/>
      <c r="G71" s="212"/>
    </row>
    <row r="72">
      <c r="A72" s="201"/>
      <c r="B72" s="212"/>
      <c r="C72" s="227"/>
      <c r="D72" s="227"/>
      <c r="E72" s="227"/>
      <c r="F72" s="227"/>
      <c r="G72" s="212"/>
    </row>
    <row r="73">
      <c r="A73" s="201"/>
      <c r="B73" s="212"/>
      <c r="C73" s="227"/>
      <c r="D73" s="227"/>
      <c r="E73" s="227"/>
      <c r="F73" s="227"/>
      <c r="G73" s="212"/>
    </row>
    <row r="74">
      <c r="A74" s="201"/>
      <c r="B74" s="212"/>
      <c r="C74" s="227"/>
      <c r="D74" s="227"/>
      <c r="E74" s="227"/>
      <c r="F74" s="227"/>
      <c r="G74" s="212"/>
    </row>
    <row r="75">
      <c r="A75" s="201"/>
      <c r="B75" s="212"/>
      <c r="C75" s="227"/>
      <c r="D75" s="227"/>
      <c r="E75" s="227"/>
      <c r="F75" s="227"/>
      <c r="G75" s="212"/>
    </row>
    <row r="76">
      <c r="A76" s="201"/>
      <c r="B76" s="212"/>
      <c r="C76" s="227"/>
      <c r="D76" s="227"/>
      <c r="E76" s="227"/>
      <c r="F76" s="227"/>
      <c r="G76" s="212"/>
    </row>
    <row r="77">
      <c r="A77" s="201"/>
      <c r="B77" s="212"/>
      <c r="C77" s="227"/>
      <c r="D77" s="227"/>
      <c r="E77" s="227"/>
      <c r="F77" s="227"/>
      <c r="G77" s="212"/>
    </row>
    <row r="78">
      <c r="A78" s="201"/>
      <c r="B78" s="212"/>
      <c r="C78" s="227"/>
      <c r="D78" s="227"/>
      <c r="E78" s="227"/>
      <c r="F78" s="227"/>
      <c r="G78" s="212"/>
    </row>
    <row r="79">
      <c r="A79" s="201"/>
      <c r="B79" s="221"/>
      <c r="C79" s="227"/>
      <c r="D79" s="227"/>
      <c r="E79" s="227"/>
      <c r="F79" s="227"/>
      <c r="G79" s="212"/>
    </row>
    <row r="80">
      <c r="A80" s="201"/>
      <c r="B80" s="221"/>
      <c r="C80" s="227"/>
      <c r="D80" s="227"/>
      <c r="E80" s="227"/>
      <c r="F80" s="227"/>
      <c r="G80" s="212"/>
    </row>
    <row r="81">
      <c r="A81" s="201"/>
      <c r="B81" s="221"/>
      <c r="C81" s="227"/>
      <c r="D81" s="227"/>
      <c r="E81" s="227"/>
      <c r="F81" s="227"/>
      <c r="G81" s="212"/>
    </row>
    <row r="82">
      <c r="A82" s="201"/>
      <c r="B82" s="221"/>
      <c r="C82" s="227"/>
      <c r="D82" s="227"/>
      <c r="E82" s="227"/>
      <c r="F82" s="227"/>
      <c r="G82" s="212"/>
    </row>
    <row r="83">
      <c r="A83" s="201"/>
      <c r="B83" s="221"/>
      <c r="C83" s="227"/>
      <c r="D83" s="227"/>
      <c r="E83" s="227"/>
      <c r="F83" s="227"/>
      <c r="G83" s="212"/>
    </row>
    <row r="84">
      <c r="A84" s="201"/>
      <c r="B84" s="221"/>
      <c r="C84" s="227"/>
      <c r="D84" s="227"/>
      <c r="E84" s="227"/>
      <c r="F84" s="227"/>
      <c r="G84" s="212"/>
    </row>
    <row r="85">
      <c r="A85" s="201"/>
      <c r="B85" s="221"/>
      <c r="C85" s="227"/>
      <c r="D85" s="227"/>
      <c r="E85" s="227"/>
      <c r="F85" s="227"/>
      <c r="G85" s="212"/>
    </row>
    <row r="86">
      <c r="A86" s="201"/>
      <c r="B86" s="221"/>
      <c r="C86" s="227"/>
      <c r="D86" s="227"/>
      <c r="E86" s="227"/>
      <c r="F86" s="227"/>
      <c r="G86" s="212"/>
    </row>
    <row r="87">
      <c r="A87" s="201"/>
      <c r="B87" s="221"/>
      <c r="C87" s="227"/>
      <c r="D87" s="227"/>
      <c r="E87" s="227"/>
      <c r="F87" s="227"/>
      <c r="G87" s="212"/>
    </row>
    <row r="88">
      <c r="A88" s="201"/>
      <c r="B88" s="221"/>
      <c r="C88" s="227"/>
      <c r="D88" s="227"/>
      <c r="E88" s="227"/>
      <c r="F88" s="227"/>
      <c r="G88" s="212"/>
    </row>
    <row r="89">
      <c r="A89" s="211"/>
      <c r="B89" s="211"/>
      <c r="C89" s="211"/>
      <c r="D89" s="211"/>
      <c r="E89" s="211"/>
      <c r="F89" s="211"/>
      <c r="G89" s="211"/>
    </row>
    <row r="90">
      <c r="A90" s="201"/>
      <c r="B90" s="212"/>
      <c r="C90" s="227"/>
      <c r="D90" s="227"/>
      <c r="E90" s="227"/>
      <c r="F90" s="227"/>
      <c r="G90" s="212"/>
    </row>
    <row r="91">
      <c r="A91" s="201"/>
      <c r="B91" s="212"/>
      <c r="C91" s="227"/>
      <c r="D91" s="227"/>
      <c r="E91" s="227"/>
      <c r="F91" s="227"/>
      <c r="G91" s="212"/>
    </row>
    <row r="92">
      <c r="A92" s="201"/>
      <c r="B92" s="212"/>
      <c r="C92" s="227"/>
      <c r="D92" s="227"/>
      <c r="E92" s="227"/>
      <c r="F92" s="227"/>
      <c r="G92" s="212"/>
    </row>
    <row r="93">
      <c r="A93" s="201"/>
      <c r="B93" s="212"/>
      <c r="C93" s="227"/>
      <c r="D93" s="227"/>
      <c r="E93" s="227"/>
      <c r="F93" s="227"/>
      <c r="G93" s="212"/>
    </row>
    <row r="94">
      <c r="A94" s="201"/>
      <c r="B94" s="212"/>
      <c r="C94" s="227"/>
      <c r="D94" s="227"/>
      <c r="E94" s="227"/>
      <c r="F94" s="227"/>
      <c r="G94" s="212"/>
    </row>
    <row r="95">
      <c r="A95" s="201"/>
      <c r="B95" s="212"/>
      <c r="C95" s="227"/>
      <c r="D95" s="227"/>
      <c r="E95" s="227"/>
      <c r="F95" s="227"/>
      <c r="G95" s="212"/>
    </row>
    <row r="96">
      <c r="A96" s="201"/>
      <c r="B96" s="212"/>
      <c r="C96" s="227"/>
      <c r="D96" s="227"/>
      <c r="E96" s="227"/>
      <c r="F96" s="227"/>
      <c r="G96" s="212"/>
    </row>
    <row r="97">
      <c r="A97" s="201"/>
      <c r="B97" s="212"/>
      <c r="C97" s="227"/>
      <c r="D97" s="227"/>
      <c r="E97" s="227"/>
      <c r="F97" s="227"/>
      <c r="G97" s="212"/>
    </row>
    <row r="98">
      <c r="A98" s="201"/>
      <c r="B98" s="212"/>
      <c r="C98" s="227"/>
      <c r="D98" s="227"/>
      <c r="E98" s="227"/>
      <c r="F98" s="227"/>
      <c r="G98" s="212"/>
    </row>
    <row r="99">
      <c r="A99" s="201"/>
      <c r="B99" s="212"/>
      <c r="C99" s="227"/>
      <c r="D99" s="227"/>
      <c r="E99" s="227"/>
      <c r="F99" s="227"/>
      <c r="G99" s="212"/>
    </row>
    <row r="100">
      <c r="A100" s="201"/>
      <c r="B100" s="212"/>
      <c r="C100" s="227"/>
      <c r="D100" s="227"/>
      <c r="E100" s="227"/>
      <c r="F100" s="227"/>
      <c r="G100" s="212"/>
    </row>
    <row r="101">
      <c r="A101" s="201"/>
      <c r="B101" s="212"/>
      <c r="C101" s="227"/>
      <c r="D101" s="227"/>
      <c r="E101" s="227"/>
      <c r="F101" s="227"/>
      <c r="G101" s="212"/>
    </row>
    <row r="102">
      <c r="A102" s="201"/>
      <c r="B102" s="212"/>
      <c r="C102" s="227"/>
      <c r="D102" s="227"/>
      <c r="E102" s="227"/>
      <c r="F102" s="227"/>
      <c r="G102" s="212"/>
    </row>
    <row r="103">
      <c r="A103" s="201"/>
      <c r="B103" s="212"/>
      <c r="C103" s="227"/>
      <c r="D103" s="227"/>
      <c r="E103" s="227"/>
      <c r="F103" s="227"/>
      <c r="G103" s="212"/>
    </row>
    <row r="104">
      <c r="A104" s="201"/>
      <c r="B104" s="212"/>
      <c r="C104" s="227"/>
      <c r="D104" s="227"/>
      <c r="E104" s="227"/>
      <c r="F104" s="227"/>
      <c r="G104" s="212"/>
    </row>
    <row r="105">
      <c r="A105" s="201"/>
      <c r="B105" s="212"/>
      <c r="C105" s="227"/>
      <c r="D105" s="227"/>
      <c r="E105" s="227"/>
      <c r="F105" s="227"/>
      <c r="G105" s="212"/>
    </row>
    <row r="106">
      <c r="A106" s="201"/>
      <c r="B106" s="212"/>
      <c r="C106" s="227"/>
      <c r="D106" s="227"/>
      <c r="E106" s="227"/>
      <c r="F106" s="227"/>
      <c r="G106" s="212"/>
    </row>
    <row r="107">
      <c r="A107" s="201"/>
      <c r="B107" s="212"/>
      <c r="C107" s="227"/>
      <c r="D107" s="227"/>
      <c r="E107" s="227"/>
      <c r="F107" s="227"/>
      <c r="G107" s="212"/>
    </row>
    <row r="108">
      <c r="A108" s="201"/>
      <c r="B108" s="212"/>
      <c r="C108" s="227"/>
      <c r="D108" s="227"/>
      <c r="E108" s="227"/>
      <c r="F108" s="227"/>
      <c r="G108" s="212"/>
    </row>
    <row r="109">
      <c r="A109" s="201"/>
      <c r="B109" s="212"/>
      <c r="C109" s="227"/>
      <c r="D109" s="227"/>
      <c r="E109" s="227"/>
      <c r="F109" s="227"/>
      <c r="G109" s="212"/>
    </row>
    <row r="110">
      <c r="A110" s="201"/>
      <c r="B110" s="212"/>
      <c r="C110" s="227"/>
      <c r="D110" s="227"/>
      <c r="E110" s="227"/>
      <c r="F110" s="227"/>
      <c r="G110" s="212"/>
    </row>
    <row r="111">
      <c r="A111" s="201"/>
      <c r="B111" s="212"/>
      <c r="C111" s="227"/>
      <c r="D111" s="227"/>
      <c r="E111" s="227"/>
      <c r="F111" s="227"/>
      <c r="G111" s="212"/>
    </row>
    <row r="112">
      <c r="A112" s="201"/>
      <c r="B112" s="212"/>
      <c r="C112" s="227"/>
      <c r="D112" s="227"/>
      <c r="E112" s="227"/>
      <c r="F112" s="227"/>
      <c r="G112" s="212"/>
    </row>
    <row r="113">
      <c r="A113" s="201"/>
      <c r="B113" s="212"/>
      <c r="C113" s="227"/>
      <c r="D113" s="227"/>
      <c r="E113" s="227"/>
      <c r="F113" s="227"/>
      <c r="G113" s="212"/>
    </row>
    <row r="114">
      <c r="A114" s="201"/>
      <c r="B114" s="212"/>
      <c r="C114" s="227"/>
      <c r="D114" s="227"/>
      <c r="E114" s="227"/>
      <c r="F114" s="227"/>
      <c r="G114" s="212"/>
    </row>
    <row r="115">
      <c r="A115" s="201"/>
      <c r="B115" s="212"/>
      <c r="C115" s="227"/>
      <c r="D115" s="227"/>
      <c r="E115" s="227"/>
      <c r="F115" s="227"/>
      <c r="G115" s="212"/>
    </row>
    <row r="116">
      <c r="A116" s="201"/>
      <c r="B116" s="212"/>
      <c r="C116" s="227"/>
      <c r="D116" s="227"/>
      <c r="E116" s="227"/>
      <c r="F116" s="227"/>
      <c r="G116" s="212"/>
    </row>
    <row r="117">
      <c r="A117" s="201"/>
      <c r="B117" s="212"/>
      <c r="C117" s="227"/>
      <c r="D117" s="227"/>
      <c r="E117" s="227"/>
      <c r="F117" s="227"/>
      <c r="G117" s="212"/>
    </row>
    <row r="118">
      <c r="A118" s="201"/>
      <c r="B118" s="212"/>
      <c r="C118" s="227"/>
      <c r="D118" s="227"/>
      <c r="E118" s="227"/>
      <c r="F118" s="227"/>
      <c r="G118" s="212"/>
    </row>
    <row r="119">
      <c r="A119" s="201"/>
      <c r="B119" s="212"/>
      <c r="C119" s="227"/>
      <c r="D119" s="227"/>
      <c r="E119" s="227"/>
      <c r="F119" s="227"/>
      <c r="G119" s="212"/>
    </row>
    <row r="120">
      <c r="A120" s="201"/>
      <c r="B120" s="212"/>
      <c r="C120" s="227"/>
      <c r="D120" s="227"/>
      <c r="E120" s="227"/>
      <c r="F120" s="227"/>
      <c r="G120" s="212"/>
    </row>
    <row r="121">
      <c r="A121" s="201"/>
      <c r="B121" s="212"/>
      <c r="C121" s="227"/>
      <c r="D121" s="227"/>
      <c r="E121" s="227"/>
      <c r="F121" s="227"/>
      <c r="G121" s="212"/>
    </row>
    <row r="122">
      <c r="A122" s="201"/>
      <c r="B122" s="212"/>
      <c r="C122" s="227"/>
      <c r="D122" s="227"/>
      <c r="E122" s="227"/>
      <c r="F122" s="227"/>
      <c r="G122" s="212"/>
    </row>
    <row r="123">
      <c r="A123" s="201"/>
      <c r="B123" s="212"/>
      <c r="C123" s="227"/>
      <c r="D123" s="227"/>
      <c r="E123" s="227"/>
      <c r="F123" s="227"/>
      <c r="G123" s="212"/>
    </row>
    <row r="124">
      <c r="A124" s="201"/>
      <c r="B124" s="212"/>
      <c r="C124" s="227"/>
      <c r="D124" s="227"/>
      <c r="E124" s="227"/>
      <c r="F124" s="227"/>
      <c r="G124" s="212"/>
    </row>
    <row r="125">
      <c r="A125" s="201"/>
      <c r="B125" s="212"/>
      <c r="C125" s="227"/>
      <c r="D125" s="227"/>
      <c r="E125" s="227"/>
      <c r="F125" s="227"/>
      <c r="G125" s="212"/>
    </row>
    <row r="126">
      <c r="A126" s="201"/>
      <c r="B126" s="212"/>
      <c r="C126" s="227"/>
      <c r="D126" s="227"/>
      <c r="E126" s="227"/>
      <c r="F126" s="227"/>
      <c r="G126" s="212"/>
    </row>
    <row r="127">
      <c r="A127" s="201"/>
      <c r="B127" s="212"/>
      <c r="C127" s="227"/>
      <c r="D127" s="227"/>
      <c r="E127" s="227"/>
      <c r="F127" s="227"/>
      <c r="G127" s="212"/>
    </row>
    <row r="128">
      <c r="A128" s="201"/>
      <c r="B128" s="212"/>
      <c r="C128" s="227"/>
      <c r="D128" s="227"/>
      <c r="E128" s="227"/>
      <c r="F128" s="227"/>
      <c r="G128" s="212"/>
    </row>
    <row r="129">
      <c r="A129" s="201"/>
      <c r="B129" s="212"/>
      <c r="C129" s="227"/>
      <c r="D129" s="227"/>
      <c r="E129" s="227"/>
      <c r="F129" s="227"/>
      <c r="G129" s="212"/>
    </row>
    <row r="130">
      <c r="A130" s="201"/>
      <c r="B130" s="212"/>
      <c r="C130" s="227"/>
      <c r="D130" s="227"/>
      <c r="E130" s="227"/>
      <c r="F130" s="227"/>
      <c r="G130" s="212"/>
    </row>
    <row r="131">
      <c r="A131" s="201"/>
      <c r="B131" s="212"/>
      <c r="C131" s="227"/>
      <c r="D131" s="227"/>
      <c r="E131" s="227"/>
      <c r="F131" s="227"/>
      <c r="G131" s="212"/>
    </row>
    <row r="132">
      <c r="A132" s="201"/>
      <c r="B132" s="212"/>
      <c r="C132" s="227"/>
      <c r="D132" s="227"/>
      <c r="E132" s="227"/>
      <c r="F132" s="227"/>
      <c r="G132" s="212"/>
    </row>
    <row r="133">
      <c r="A133" s="201"/>
      <c r="B133" s="212"/>
      <c r="C133" s="227"/>
      <c r="D133" s="227"/>
      <c r="E133" s="227"/>
      <c r="F133" s="227"/>
      <c r="G133" s="212"/>
    </row>
    <row r="134">
      <c r="A134" s="201"/>
      <c r="B134" s="212"/>
      <c r="C134" s="227"/>
      <c r="D134" s="227"/>
      <c r="E134" s="227"/>
      <c r="F134" s="227"/>
      <c r="G134" s="212"/>
    </row>
    <row r="135">
      <c r="A135" s="201"/>
      <c r="B135" s="212"/>
      <c r="C135" s="227"/>
      <c r="D135" s="227"/>
      <c r="E135" s="227"/>
      <c r="F135" s="227"/>
      <c r="G135" s="212"/>
    </row>
    <row r="136">
      <c r="A136" s="201"/>
      <c r="B136" s="212"/>
      <c r="C136" s="227"/>
      <c r="D136" s="227"/>
      <c r="E136" s="227"/>
      <c r="F136" s="227"/>
      <c r="G136" s="212"/>
    </row>
    <row r="137">
      <c r="A137" s="201"/>
      <c r="B137" s="212"/>
      <c r="C137" s="227"/>
      <c r="D137" s="227"/>
      <c r="E137" s="227"/>
      <c r="F137" s="227"/>
      <c r="G137" s="212"/>
    </row>
    <row r="138">
      <c r="A138" s="201"/>
      <c r="B138" s="212"/>
      <c r="C138" s="227"/>
      <c r="D138" s="227"/>
      <c r="E138" s="227"/>
      <c r="F138" s="227"/>
      <c r="G138" s="212"/>
    </row>
    <row r="139">
      <c r="A139" s="201"/>
      <c r="B139" s="212"/>
      <c r="C139" s="227"/>
      <c r="D139" s="227"/>
      <c r="E139" s="227"/>
      <c r="F139" s="227"/>
      <c r="G139" s="212"/>
    </row>
    <row r="140">
      <c r="A140" s="211"/>
      <c r="B140" s="211"/>
      <c r="C140" s="211"/>
      <c r="D140" s="211"/>
      <c r="E140" s="211"/>
      <c r="F140" s="211"/>
      <c r="G140" s="211"/>
    </row>
    <row r="141">
      <c r="A141" s="201"/>
      <c r="B141" s="201"/>
      <c r="C141" s="227"/>
      <c r="D141" s="227"/>
      <c r="E141" s="230"/>
      <c r="F141" s="227"/>
      <c r="G141" s="212"/>
    </row>
    <row r="142">
      <c r="A142" s="201"/>
      <c r="B142" s="201"/>
      <c r="C142" s="227"/>
      <c r="D142" s="227"/>
      <c r="E142" s="230"/>
      <c r="F142" s="227"/>
      <c r="G142" s="212"/>
    </row>
    <row r="143">
      <c r="A143" s="201"/>
      <c r="B143" s="201"/>
      <c r="C143" s="227"/>
      <c r="D143" s="227"/>
      <c r="E143" s="230"/>
      <c r="F143" s="227"/>
      <c r="G143" s="212"/>
    </row>
    <row r="144">
      <c r="A144" s="201"/>
      <c r="B144" s="201"/>
      <c r="C144" s="227"/>
      <c r="D144" s="227"/>
      <c r="E144" s="230"/>
      <c r="F144" s="227"/>
      <c r="G144" s="212"/>
    </row>
    <row r="145">
      <c r="A145" s="201"/>
      <c r="B145" s="201"/>
      <c r="C145" s="227"/>
      <c r="D145" s="227"/>
      <c r="E145" s="230"/>
      <c r="F145" s="227"/>
      <c r="G145" s="212"/>
    </row>
    <row r="146">
      <c r="A146" s="201"/>
      <c r="B146" s="201"/>
      <c r="C146" s="227"/>
      <c r="D146" s="227"/>
      <c r="E146" s="230"/>
      <c r="F146" s="227"/>
      <c r="G146" s="212"/>
    </row>
    <row r="147">
      <c r="A147" s="201"/>
      <c r="B147" s="201"/>
      <c r="C147" s="227"/>
      <c r="D147" s="227"/>
      <c r="E147" s="230"/>
      <c r="F147" s="227"/>
      <c r="G147" s="212"/>
    </row>
    <row r="148">
      <c r="A148" s="201"/>
      <c r="B148" s="201"/>
      <c r="C148" s="227"/>
      <c r="D148" s="227"/>
      <c r="E148" s="230"/>
      <c r="F148" s="227"/>
      <c r="G148" s="212"/>
    </row>
    <row r="149">
      <c r="A149" s="201"/>
      <c r="B149" s="201"/>
      <c r="C149" s="227"/>
      <c r="D149" s="227"/>
      <c r="E149" s="230"/>
      <c r="F149" s="227"/>
      <c r="G149" s="212"/>
    </row>
    <row r="150">
      <c r="A150" s="211"/>
      <c r="B150" s="211"/>
      <c r="C150" s="211"/>
      <c r="D150" s="211"/>
      <c r="E150" s="211"/>
      <c r="F150" s="211"/>
      <c r="G150" s="211"/>
    </row>
    <row r="151">
      <c r="A151" s="201"/>
      <c r="B151" s="201"/>
      <c r="C151" s="227"/>
      <c r="D151" s="227"/>
      <c r="E151" s="230"/>
      <c r="F151" s="227"/>
      <c r="G151" s="212"/>
    </row>
    <row r="152">
      <c r="A152" s="201"/>
      <c r="B152" s="201"/>
      <c r="C152" s="227"/>
      <c r="D152" s="227"/>
      <c r="E152" s="230"/>
      <c r="F152" s="227"/>
      <c r="G152" s="212"/>
    </row>
    <row r="153">
      <c r="A153" s="201"/>
      <c r="B153" s="201"/>
      <c r="C153" s="227"/>
      <c r="D153" s="227"/>
      <c r="E153" s="230"/>
      <c r="F153" s="227"/>
      <c r="G153" s="212"/>
    </row>
    <row r="154">
      <c r="A154" s="201"/>
      <c r="B154" s="201"/>
      <c r="C154" s="201"/>
      <c r="D154" s="201"/>
      <c r="E154" s="192"/>
      <c r="F154" s="201"/>
      <c r="G154" s="212"/>
    </row>
    <row r="155">
      <c r="A155" s="201"/>
      <c r="B155" s="201"/>
      <c r="C155" s="201"/>
      <c r="D155" s="201"/>
      <c r="E155" s="192"/>
      <c r="F155" s="201"/>
      <c r="G155" s="212"/>
    </row>
    <row r="156">
      <c r="A156" s="201"/>
      <c r="B156" s="201"/>
      <c r="C156" s="201"/>
      <c r="D156" s="201"/>
      <c r="E156" s="192"/>
      <c r="F156" s="201"/>
      <c r="G156" s="212"/>
    </row>
    <row r="157">
      <c r="A157" s="201"/>
      <c r="B157" s="201"/>
      <c r="C157" s="201"/>
      <c r="D157" s="201"/>
      <c r="E157" s="192"/>
      <c r="F157" s="201"/>
      <c r="G157" s="212"/>
    </row>
    <row r="158">
      <c r="A158" s="201"/>
      <c r="B158" s="201"/>
      <c r="C158" s="201"/>
      <c r="D158" s="201"/>
      <c r="E158" s="192"/>
      <c r="F158" s="201"/>
      <c r="G158" s="212"/>
    </row>
    <row r="159">
      <c r="A159" s="201"/>
      <c r="B159" s="201"/>
      <c r="C159" s="201"/>
      <c r="D159" s="201"/>
      <c r="E159" s="192"/>
      <c r="F159" s="201"/>
      <c r="G159" s="212"/>
    </row>
    <row r="160">
      <c r="A160" s="211"/>
      <c r="B160" s="211"/>
      <c r="C160" s="211"/>
      <c r="D160" s="211"/>
      <c r="E160" s="211"/>
      <c r="F160" s="211"/>
      <c r="G160" s="211"/>
    </row>
    <row r="161">
      <c r="A161" s="201"/>
      <c r="B161" s="231"/>
      <c r="C161" s="227"/>
      <c r="D161" s="227"/>
      <c r="E161" s="230"/>
      <c r="F161" s="227"/>
      <c r="G161" s="212"/>
    </row>
    <row r="162">
      <c r="A162" s="201"/>
      <c r="B162" s="231"/>
      <c r="C162" s="227"/>
      <c r="D162" s="227"/>
      <c r="E162" s="230"/>
      <c r="F162" s="227"/>
      <c r="G162" s="212"/>
    </row>
    <row r="163">
      <c r="A163" s="201"/>
      <c r="B163" s="231"/>
      <c r="C163" s="227"/>
      <c r="D163" s="227"/>
      <c r="E163" s="227"/>
      <c r="F163" s="227"/>
      <c r="G163" s="212"/>
    </row>
    <row r="164">
      <c r="A164" s="201"/>
      <c r="B164" s="231"/>
      <c r="C164" s="227"/>
      <c r="D164" s="227"/>
      <c r="E164" s="227"/>
      <c r="F164" s="227"/>
      <c r="G164" s="212"/>
    </row>
    <row r="165">
      <c r="A165" s="201"/>
      <c r="B165" s="231"/>
      <c r="C165" s="227"/>
      <c r="D165" s="227"/>
      <c r="E165" s="227"/>
      <c r="F165" s="227"/>
      <c r="G165" s="212"/>
    </row>
    <row r="166">
      <c r="A166" s="201"/>
      <c r="B166" s="215"/>
      <c r="C166" s="227"/>
      <c r="D166" s="227"/>
      <c r="E166" s="227"/>
      <c r="F166" s="227"/>
      <c r="G166" s="212"/>
    </row>
    <row r="167">
      <c r="A167" s="201"/>
      <c r="B167" s="215"/>
      <c r="C167" s="227"/>
      <c r="D167" s="227"/>
      <c r="E167" s="227"/>
      <c r="F167" s="227"/>
      <c r="G167" s="212"/>
    </row>
    <row r="168">
      <c r="A168" s="201"/>
      <c r="B168" s="231"/>
      <c r="C168" s="227"/>
      <c r="D168" s="227"/>
      <c r="E168" s="227"/>
      <c r="F168" s="227"/>
      <c r="G168" s="212"/>
    </row>
    <row r="169">
      <c r="A169" s="201"/>
      <c r="B169" s="231"/>
      <c r="C169" s="227"/>
      <c r="D169" s="227"/>
      <c r="E169" s="227"/>
      <c r="F169" s="227"/>
      <c r="G169" s="212"/>
    </row>
    <row r="170">
      <c r="A170" s="211"/>
      <c r="B170" s="211"/>
      <c r="C170" s="211"/>
      <c r="D170" s="211"/>
      <c r="E170" s="211"/>
      <c r="F170" s="211"/>
      <c r="G170" s="211"/>
    </row>
    <row r="171">
      <c r="A171" s="201"/>
      <c r="B171" s="201"/>
      <c r="C171" s="227"/>
      <c r="D171" s="227"/>
      <c r="E171" s="230"/>
      <c r="F171" s="227"/>
      <c r="G171" s="212"/>
    </row>
    <row r="172">
      <c r="A172" s="201"/>
      <c r="B172" s="232"/>
      <c r="C172" s="227"/>
      <c r="D172" s="227"/>
      <c r="E172" s="230"/>
      <c r="F172" s="227"/>
      <c r="G172" s="212"/>
    </row>
    <row r="173">
      <c r="A173" s="201"/>
      <c r="B173" s="232"/>
      <c r="C173" s="227"/>
      <c r="D173" s="227"/>
      <c r="E173" s="230"/>
      <c r="F173" s="227"/>
      <c r="G173" s="212"/>
    </row>
    <row r="174">
      <c r="A174" s="201"/>
      <c r="B174" s="232"/>
      <c r="C174" s="227"/>
      <c r="D174" s="227"/>
      <c r="E174" s="230"/>
      <c r="F174" s="227"/>
      <c r="G174" s="212"/>
    </row>
    <row r="175">
      <c r="A175" s="201"/>
      <c r="B175" s="232"/>
      <c r="C175" s="227"/>
      <c r="D175" s="227"/>
      <c r="E175" s="230"/>
      <c r="F175" s="227"/>
      <c r="G175" s="212"/>
    </row>
    <row r="176">
      <c r="A176" s="201"/>
      <c r="B176" s="212"/>
      <c r="C176" s="212"/>
      <c r="D176" s="212"/>
      <c r="E176" s="212"/>
      <c r="F176" s="212"/>
      <c r="G176" s="212"/>
    </row>
    <row r="177">
      <c r="A177" s="201"/>
      <c r="B177" s="212"/>
      <c r="C177" s="212"/>
      <c r="D177" s="212"/>
      <c r="E177" s="212"/>
      <c r="F177" s="212"/>
      <c r="G177" s="212"/>
    </row>
    <row r="178">
      <c r="A178" s="201"/>
      <c r="B178" s="212"/>
      <c r="C178" s="212"/>
      <c r="D178" s="212"/>
      <c r="E178" s="212"/>
      <c r="F178" s="212"/>
      <c r="G178" s="212"/>
    </row>
    <row r="179" ht="18.75">
      <c r="A179" s="233"/>
      <c r="B179" s="234"/>
      <c r="C179" s="235"/>
      <c r="D179" s="235"/>
      <c r="E179" s="235"/>
      <c r="F179" s="235"/>
      <c r="G179" s="235"/>
    </row>
    <row r="180">
      <c r="A180" s="211"/>
      <c r="B180" s="211"/>
      <c r="C180" s="211"/>
      <c r="D180" s="211"/>
      <c r="E180" s="211"/>
      <c r="F180" s="211"/>
      <c r="G180" s="211"/>
    </row>
    <row r="181">
      <c r="A181" s="201"/>
      <c r="B181" s="212"/>
      <c r="C181" s="225"/>
      <c r="D181" s="201"/>
      <c r="E181" s="216"/>
      <c r="F181" s="194"/>
      <c r="G181" s="194"/>
    </row>
    <row r="182">
      <c r="A182" s="216"/>
      <c r="B182" s="236"/>
      <c r="C182" s="216"/>
      <c r="D182" s="216"/>
      <c r="E182" s="216"/>
      <c r="F182" s="194"/>
      <c r="G182" s="194"/>
    </row>
    <row r="183">
      <c r="A183" s="201"/>
      <c r="B183" s="212"/>
      <c r="C183" s="216"/>
      <c r="D183" s="216"/>
      <c r="E183" s="216"/>
      <c r="F183" s="194"/>
      <c r="G183" s="194"/>
    </row>
    <row r="184">
      <c r="A184" s="201"/>
      <c r="B184" s="212"/>
      <c r="C184" s="225"/>
      <c r="D184" s="237"/>
      <c r="E184" s="216"/>
      <c r="F184" s="214"/>
      <c r="G184" s="214"/>
    </row>
    <row r="185">
      <c r="A185" s="201"/>
      <c r="B185" s="212"/>
      <c r="C185" s="225"/>
      <c r="D185" s="237"/>
      <c r="E185" s="216"/>
      <c r="F185" s="214"/>
      <c r="G185" s="214"/>
    </row>
    <row r="186">
      <c r="A186" s="201"/>
      <c r="B186" s="212"/>
      <c r="C186" s="225"/>
      <c r="D186" s="237"/>
      <c r="E186" s="216"/>
      <c r="F186" s="214"/>
      <c r="G186" s="214"/>
    </row>
    <row r="187">
      <c r="A187" s="201"/>
      <c r="B187" s="212"/>
      <c r="C187" s="225"/>
      <c r="D187" s="237"/>
      <c r="E187" s="216"/>
      <c r="F187" s="214"/>
      <c r="G187" s="214"/>
    </row>
    <row r="188">
      <c r="A188" s="201"/>
      <c r="B188" s="212"/>
      <c r="C188" s="225"/>
      <c r="D188" s="237"/>
      <c r="E188" s="216"/>
      <c r="F188" s="214"/>
      <c r="G188" s="214"/>
    </row>
    <row r="189">
      <c r="A189" s="201"/>
      <c r="B189" s="212"/>
      <c r="C189" s="225"/>
      <c r="D189" s="237"/>
      <c r="E189" s="216"/>
      <c r="F189" s="214"/>
      <c r="G189" s="214"/>
    </row>
    <row r="190">
      <c r="A190" s="201"/>
      <c r="B190" s="212"/>
      <c r="C190" s="225"/>
      <c r="D190" s="237"/>
      <c r="E190" s="216"/>
      <c r="F190" s="214"/>
      <c r="G190" s="214"/>
    </row>
    <row r="191">
      <c r="A191" s="201"/>
      <c r="B191" s="212"/>
      <c r="C191" s="225"/>
      <c r="D191" s="237"/>
      <c r="E191" s="216"/>
      <c r="F191" s="214"/>
      <c r="G191" s="214"/>
    </row>
    <row r="192">
      <c r="A192" s="201"/>
      <c r="B192" s="212"/>
      <c r="C192" s="225"/>
      <c r="D192" s="237"/>
      <c r="E192" s="216"/>
      <c r="F192" s="214"/>
      <c r="G192" s="214"/>
    </row>
    <row r="193">
      <c r="A193" s="201"/>
      <c r="B193" s="212"/>
      <c r="C193" s="225"/>
      <c r="D193" s="237"/>
      <c r="E193" s="212"/>
      <c r="F193" s="214"/>
      <c r="G193" s="214"/>
    </row>
    <row r="194">
      <c r="A194" s="201"/>
      <c r="B194" s="212"/>
      <c r="C194" s="225"/>
      <c r="D194" s="237"/>
      <c r="E194" s="212"/>
      <c r="F194" s="214"/>
      <c r="G194" s="214"/>
    </row>
    <row r="195">
      <c r="A195" s="201"/>
      <c r="B195" s="212"/>
      <c r="C195" s="225"/>
      <c r="D195" s="237"/>
      <c r="E195" s="212"/>
      <c r="F195" s="214"/>
      <c r="G195" s="214"/>
    </row>
    <row r="196">
      <c r="A196" s="201"/>
      <c r="B196" s="212"/>
      <c r="C196" s="225"/>
      <c r="D196" s="237"/>
      <c r="E196" s="212"/>
      <c r="F196" s="214"/>
      <c r="G196" s="214"/>
    </row>
    <row r="197">
      <c r="A197" s="201"/>
      <c r="B197" s="212"/>
      <c r="C197" s="225"/>
      <c r="D197" s="237"/>
      <c r="E197" s="212"/>
      <c r="F197" s="214"/>
      <c r="G197" s="214"/>
    </row>
    <row r="198">
      <c r="A198" s="201"/>
      <c r="B198" s="212"/>
      <c r="C198" s="225"/>
      <c r="D198" s="237"/>
      <c r="E198" s="212"/>
      <c r="F198" s="214"/>
      <c r="G198" s="214"/>
    </row>
    <row r="199">
      <c r="A199" s="201"/>
      <c r="B199" s="212"/>
      <c r="C199" s="225"/>
      <c r="D199" s="237"/>
      <c r="E199" s="201"/>
      <c r="F199" s="214"/>
      <c r="G199" s="214"/>
    </row>
    <row r="200">
      <c r="A200" s="201"/>
      <c r="B200" s="212"/>
      <c r="C200" s="225"/>
      <c r="D200" s="237"/>
      <c r="E200" s="238"/>
      <c r="F200" s="214"/>
      <c r="G200" s="214"/>
    </row>
    <row r="201">
      <c r="A201" s="201"/>
      <c r="B201" s="212"/>
      <c r="C201" s="225"/>
      <c r="D201" s="237"/>
      <c r="E201" s="238"/>
      <c r="F201" s="214"/>
      <c r="G201" s="214"/>
    </row>
    <row r="202">
      <c r="A202" s="201"/>
      <c r="B202" s="212"/>
      <c r="C202" s="225"/>
      <c r="D202" s="237"/>
      <c r="E202" s="238"/>
      <c r="F202" s="214"/>
      <c r="G202" s="214"/>
    </row>
    <row r="203">
      <c r="A203" s="201"/>
      <c r="B203" s="212"/>
      <c r="C203" s="225"/>
      <c r="D203" s="237"/>
      <c r="E203" s="238"/>
      <c r="F203" s="214"/>
      <c r="G203" s="214"/>
    </row>
    <row r="204">
      <c r="A204" s="201"/>
      <c r="B204" s="212"/>
      <c r="C204" s="225"/>
      <c r="D204" s="237"/>
      <c r="E204" s="238"/>
      <c r="F204" s="214"/>
      <c r="G204" s="214"/>
    </row>
    <row r="205">
      <c r="A205" s="201"/>
      <c r="B205" s="212"/>
      <c r="C205" s="225"/>
      <c r="D205" s="237"/>
      <c r="E205" s="238"/>
      <c r="F205" s="214"/>
      <c r="G205" s="214"/>
    </row>
    <row r="206">
      <c r="A206" s="201"/>
      <c r="B206" s="212"/>
      <c r="C206" s="225"/>
      <c r="D206" s="237"/>
      <c r="E206" s="238"/>
      <c r="F206" s="214"/>
      <c r="G206" s="214"/>
    </row>
    <row r="207">
      <c r="A207" s="201"/>
      <c r="B207" s="212"/>
      <c r="C207" s="225"/>
      <c r="D207" s="237"/>
      <c r="E207" s="238"/>
      <c r="F207" s="214"/>
      <c r="G207" s="214"/>
    </row>
    <row r="208">
      <c r="A208" s="201"/>
      <c r="B208" s="239"/>
      <c r="C208" s="240"/>
      <c r="D208" s="241"/>
      <c r="E208" s="238"/>
      <c r="F208" s="242"/>
      <c r="G208" s="242"/>
    </row>
    <row r="209">
      <c r="A209" s="211"/>
      <c r="B209" s="211"/>
      <c r="C209" s="211"/>
      <c r="D209" s="211"/>
      <c r="E209" s="211"/>
      <c r="F209" s="211"/>
      <c r="G209" s="211"/>
    </row>
    <row r="210">
      <c r="A210" s="201"/>
      <c r="B210" s="201"/>
      <c r="C210" s="227"/>
      <c r="D210" s="201"/>
      <c r="E210" s="201"/>
      <c r="F210" s="220"/>
      <c r="G210" s="220"/>
    </row>
    <row r="211">
      <c r="A211" s="201"/>
      <c r="B211" s="201"/>
      <c r="C211" s="201"/>
      <c r="D211" s="201"/>
      <c r="E211" s="201"/>
      <c r="F211" s="220"/>
      <c r="G211" s="220"/>
    </row>
    <row r="212">
      <c r="A212" s="201"/>
      <c r="B212" s="212"/>
      <c r="C212" s="201"/>
      <c r="D212" s="201"/>
      <c r="E212" s="201"/>
      <c r="F212" s="220"/>
      <c r="G212" s="220"/>
    </row>
    <row r="213">
      <c r="A213" s="201"/>
      <c r="B213" s="201"/>
      <c r="C213" s="225"/>
      <c r="D213" s="237"/>
      <c r="E213" s="201"/>
      <c r="F213" s="214"/>
      <c r="G213" s="214"/>
    </row>
    <row r="214">
      <c r="A214" s="201"/>
      <c r="B214" s="201"/>
      <c r="C214" s="225"/>
      <c r="D214" s="237"/>
      <c r="E214" s="201"/>
      <c r="F214" s="214"/>
      <c r="G214" s="214"/>
    </row>
    <row r="215">
      <c r="A215" s="201"/>
      <c r="B215" s="201"/>
      <c r="C215" s="225"/>
      <c r="D215" s="237"/>
      <c r="E215" s="201"/>
      <c r="F215" s="214"/>
      <c r="G215" s="214"/>
    </row>
    <row r="216">
      <c r="A216" s="201"/>
      <c r="B216" s="201"/>
      <c r="C216" s="225"/>
      <c r="D216" s="237"/>
      <c r="E216" s="201"/>
      <c r="F216" s="214"/>
      <c r="G216" s="214"/>
    </row>
    <row r="217">
      <c r="A217" s="201"/>
      <c r="B217" s="201"/>
      <c r="C217" s="225"/>
      <c r="D217" s="237"/>
      <c r="E217" s="201"/>
      <c r="F217" s="214"/>
      <c r="G217" s="214"/>
    </row>
    <row r="218">
      <c r="A218" s="201"/>
      <c r="B218" s="201"/>
      <c r="C218" s="225"/>
      <c r="D218" s="237"/>
      <c r="E218" s="201"/>
      <c r="F218" s="214"/>
      <c r="G218" s="214"/>
    </row>
    <row r="219">
      <c r="A219" s="201"/>
      <c r="B219" s="201"/>
      <c r="C219" s="225"/>
      <c r="D219" s="237"/>
      <c r="E219" s="201"/>
      <c r="F219" s="214"/>
      <c r="G219" s="214"/>
    </row>
    <row r="220">
      <c r="A220" s="201"/>
      <c r="B220" s="201"/>
      <c r="C220" s="225"/>
      <c r="D220" s="237"/>
      <c r="E220" s="201"/>
      <c r="F220" s="214"/>
      <c r="G220" s="214"/>
    </row>
    <row r="221">
      <c r="A221" s="201"/>
      <c r="B221" s="239"/>
      <c r="C221" s="225"/>
      <c r="D221" s="237"/>
      <c r="E221" s="201"/>
      <c r="F221" s="214"/>
      <c r="G221" s="214"/>
    </row>
    <row r="222">
      <c r="A222" s="201"/>
      <c r="B222" s="221"/>
      <c r="C222" s="225"/>
      <c r="D222" s="237"/>
      <c r="E222" s="201"/>
      <c r="F222" s="214"/>
      <c r="G222" s="214"/>
    </row>
    <row r="223">
      <c r="A223" s="201"/>
      <c r="B223" s="221"/>
      <c r="C223" s="225"/>
      <c r="D223" s="237"/>
      <c r="E223" s="201"/>
      <c r="F223" s="214"/>
      <c r="G223" s="214"/>
    </row>
    <row r="224">
      <c r="A224" s="201"/>
      <c r="B224" s="221"/>
      <c r="C224" s="225"/>
      <c r="D224" s="237"/>
      <c r="E224" s="201"/>
      <c r="F224" s="214"/>
      <c r="G224" s="214"/>
    </row>
    <row r="225">
      <c r="A225" s="201"/>
      <c r="B225" s="221"/>
      <c r="C225" s="225"/>
      <c r="D225" s="237"/>
      <c r="E225" s="201"/>
      <c r="F225" s="214"/>
      <c r="G225" s="214"/>
    </row>
    <row r="226">
      <c r="A226" s="201"/>
      <c r="B226" s="221"/>
      <c r="C226" s="225"/>
      <c r="D226" s="237"/>
      <c r="E226" s="201"/>
      <c r="F226" s="214"/>
      <c r="G226" s="214"/>
    </row>
    <row r="227">
      <c r="A227" s="201"/>
      <c r="B227" s="221"/>
      <c r="C227" s="225"/>
      <c r="D227" s="237"/>
      <c r="E227" s="201"/>
      <c r="F227" s="214"/>
      <c r="G227" s="214"/>
    </row>
    <row r="228">
      <c r="A228" s="201"/>
      <c r="B228" s="221"/>
      <c r="C228" s="201"/>
      <c r="D228" s="201"/>
      <c r="E228" s="201"/>
      <c r="F228" s="214"/>
      <c r="G228" s="214"/>
    </row>
    <row r="229">
      <c r="A229" s="201"/>
      <c r="B229" s="221"/>
      <c r="C229" s="201"/>
      <c r="D229" s="201"/>
      <c r="E229" s="201"/>
      <c r="F229" s="214"/>
      <c r="G229" s="214"/>
    </row>
    <row r="230">
      <c r="A230" s="201"/>
      <c r="B230" s="221"/>
      <c r="C230" s="201"/>
      <c r="D230" s="201"/>
      <c r="E230" s="201"/>
      <c r="F230" s="214"/>
      <c r="G230" s="214"/>
    </row>
    <row r="231">
      <c r="A231" s="211"/>
      <c r="B231" s="211"/>
      <c r="C231" s="211"/>
      <c r="D231" s="211"/>
      <c r="E231" s="211"/>
      <c r="F231" s="211"/>
      <c r="G231" s="211"/>
    </row>
    <row r="232">
      <c r="A232" s="201"/>
      <c r="B232" s="201"/>
      <c r="C232" s="227"/>
      <c r="D232" s="201"/>
      <c r="E232" s="201"/>
      <c r="F232" s="220"/>
      <c r="G232" s="220"/>
    </row>
    <row r="233">
      <c r="A233" s="201"/>
      <c r="B233" s="201"/>
      <c r="C233" s="201"/>
      <c r="D233" s="201"/>
      <c r="E233" s="201"/>
      <c r="F233" s="220"/>
      <c r="G233" s="220"/>
    </row>
    <row r="234">
      <c r="A234" s="201"/>
      <c r="B234" s="212"/>
      <c r="C234" s="201"/>
      <c r="D234" s="201"/>
      <c r="E234" s="201"/>
      <c r="F234" s="220"/>
      <c r="G234" s="220"/>
    </row>
    <row r="235">
      <c r="A235" s="201"/>
      <c r="B235" s="201"/>
      <c r="C235" s="225"/>
      <c r="D235" s="237"/>
      <c r="E235" s="201"/>
      <c r="F235" s="214"/>
      <c r="G235" s="214"/>
    </row>
    <row r="236">
      <c r="A236" s="201"/>
      <c r="B236" s="201"/>
      <c r="C236" s="225"/>
      <c r="D236" s="237"/>
      <c r="E236" s="201"/>
      <c r="F236" s="214"/>
      <c r="G236" s="214"/>
    </row>
    <row r="237">
      <c r="A237" s="201"/>
      <c r="B237" s="201"/>
      <c r="C237" s="225"/>
      <c r="D237" s="237"/>
      <c r="E237" s="201"/>
      <c r="F237" s="214"/>
      <c r="G237" s="214"/>
    </row>
    <row r="238">
      <c r="A238" s="201"/>
      <c r="B238" s="201"/>
      <c r="C238" s="225"/>
      <c r="D238" s="237"/>
      <c r="E238" s="201"/>
      <c r="F238" s="214"/>
      <c r="G238" s="214"/>
    </row>
    <row r="239">
      <c r="A239" s="201"/>
      <c r="B239" s="201"/>
      <c r="C239" s="225"/>
      <c r="D239" s="237"/>
      <c r="E239" s="201"/>
      <c r="F239" s="214"/>
      <c r="G239" s="214"/>
    </row>
    <row r="240">
      <c r="A240" s="201"/>
      <c r="B240" s="201"/>
      <c r="C240" s="225"/>
      <c r="D240" s="237"/>
      <c r="E240" s="201"/>
      <c r="F240" s="214"/>
      <c r="G240" s="214"/>
    </row>
    <row r="241">
      <c r="A241" s="201"/>
      <c r="B241" s="201"/>
      <c r="C241" s="225"/>
      <c r="D241" s="237"/>
      <c r="E241" s="201"/>
      <c r="F241" s="214"/>
      <c r="G241" s="214"/>
    </row>
    <row r="242">
      <c r="A242" s="201"/>
      <c r="B242" s="201"/>
      <c r="C242" s="225"/>
      <c r="D242" s="237"/>
      <c r="E242" s="201"/>
      <c r="F242" s="214"/>
      <c r="G242" s="214"/>
    </row>
    <row r="243">
      <c r="A243" s="201"/>
      <c r="B243" s="239"/>
      <c r="C243" s="225"/>
      <c r="D243" s="237"/>
      <c r="E243" s="201"/>
      <c r="F243" s="214"/>
      <c r="G243" s="214"/>
    </row>
    <row r="244">
      <c r="A244" s="201"/>
      <c r="B244" s="221"/>
      <c r="C244" s="225"/>
      <c r="D244" s="237"/>
      <c r="E244" s="201"/>
      <c r="F244" s="214"/>
      <c r="G244" s="214"/>
    </row>
    <row r="245">
      <c r="A245" s="201"/>
      <c r="B245" s="221"/>
      <c r="C245" s="225"/>
      <c r="D245" s="237"/>
      <c r="E245" s="201"/>
      <c r="F245" s="214"/>
      <c r="G245" s="214"/>
    </row>
    <row r="246">
      <c r="A246" s="201"/>
      <c r="B246" s="221"/>
      <c r="C246" s="225"/>
      <c r="D246" s="237"/>
      <c r="E246" s="201"/>
      <c r="F246" s="214"/>
      <c r="G246" s="214"/>
    </row>
    <row r="247">
      <c r="A247" s="201"/>
      <c r="B247" s="221"/>
      <c r="C247" s="225"/>
      <c r="D247" s="237"/>
      <c r="E247" s="201"/>
      <c r="F247" s="214"/>
      <c r="G247" s="214"/>
    </row>
    <row r="248">
      <c r="A248" s="201"/>
      <c r="B248" s="221"/>
      <c r="C248" s="225"/>
      <c r="D248" s="237"/>
      <c r="E248" s="201"/>
      <c r="F248" s="214"/>
      <c r="G248" s="214"/>
    </row>
    <row r="249">
      <c r="A249" s="201"/>
      <c r="B249" s="221"/>
      <c r="C249" s="225"/>
      <c r="D249" s="237"/>
      <c r="E249" s="201"/>
      <c r="F249" s="214"/>
      <c r="G249" s="214"/>
    </row>
    <row r="250">
      <c r="A250" s="201"/>
      <c r="B250" s="221"/>
      <c r="C250" s="201"/>
      <c r="D250" s="201"/>
      <c r="E250" s="201"/>
      <c r="F250" s="243"/>
      <c r="G250" s="243"/>
    </row>
    <row r="251">
      <c r="A251" s="201"/>
      <c r="B251" s="221"/>
      <c r="C251" s="201"/>
      <c r="D251" s="201"/>
      <c r="E251" s="201"/>
      <c r="F251" s="243"/>
      <c r="G251" s="243"/>
    </row>
    <row r="252">
      <c r="A252" s="201"/>
      <c r="B252" s="221"/>
      <c r="C252" s="201"/>
      <c r="D252" s="201"/>
      <c r="E252" s="201"/>
      <c r="F252" s="243"/>
      <c r="G252" s="243"/>
    </row>
    <row r="253">
      <c r="A253" s="211"/>
      <c r="B253" s="211"/>
      <c r="C253" s="211"/>
      <c r="D253" s="211"/>
      <c r="E253" s="211"/>
      <c r="F253" s="211"/>
      <c r="G253" s="211"/>
    </row>
    <row r="254">
      <c r="A254" s="201"/>
      <c r="B254" s="201"/>
      <c r="C254" s="227"/>
      <c r="D254" s="201"/>
      <c r="E254" s="238"/>
      <c r="F254" s="238"/>
      <c r="G254" s="238"/>
    </row>
    <row r="255">
      <c r="A255" s="201"/>
      <c r="B255" s="201"/>
      <c r="C255" s="227"/>
      <c r="D255" s="201"/>
      <c r="E255" s="238"/>
      <c r="F255" s="238"/>
      <c r="G255" s="192"/>
    </row>
    <row r="256">
      <c r="A256" s="201"/>
      <c r="B256" s="201"/>
      <c r="C256" s="227"/>
      <c r="D256" s="201"/>
      <c r="E256" s="238"/>
      <c r="F256" s="238"/>
      <c r="G256" s="192"/>
    </row>
    <row r="257">
      <c r="A257" s="201"/>
      <c r="B257" s="212"/>
      <c r="C257" s="227"/>
      <c r="D257" s="216"/>
      <c r="E257" s="216"/>
      <c r="F257" s="194"/>
      <c r="G257" s="194"/>
    </row>
    <row r="258">
      <c r="A258" s="201"/>
      <c r="B258" s="201"/>
      <c r="C258" s="227"/>
      <c r="D258" s="201"/>
      <c r="E258" s="238"/>
      <c r="F258" s="238"/>
      <c r="G258" s="192"/>
    </row>
    <row r="259">
      <c r="A259" s="201"/>
      <c r="B259" s="221"/>
      <c r="C259" s="227"/>
      <c r="D259" s="201"/>
      <c r="E259" s="238"/>
      <c r="F259" s="238"/>
      <c r="G259" s="192"/>
    </row>
    <row r="260">
      <c r="A260" s="201"/>
      <c r="B260" s="221"/>
      <c r="C260" s="244"/>
      <c r="D260" s="201"/>
      <c r="E260" s="238"/>
      <c r="F260" s="238"/>
      <c r="G260" s="192"/>
    </row>
    <row r="261">
      <c r="A261" s="201"/>
      <c r="B261" s="221"/>
      <c r="C261" s="227"/>
      <c r="D261" s="201"/>
      <c r="E261" s="238"/>
      <c r="F261" s="238"/>
      <c r="G261" s="192"/>
    </row>
    <row r="262">
      <c r="A262" s="201"/>
      <c r="B262" s="221"/>
      <c r="C262" s="227"/>
      <c r="D262" s="201"/>
      <c r="E262" s="238"/>
      <c r="F262" s="238"/>
      <c r="G262" s="192"/>
    </row>
    <row r="263">
      <c r="A263" s="201"/>
      <c r="B263" s="221"/>
      <c r="C263" s="227"/>
      <c r="D263" s="201"/>
      <c r="E263" s="238"/>
      <c r="F263" s="238"/>
      <c r="G263" s="192"/>
    </row>
    <row r="264">
      <c r="A264" s="201"/>
      <c r="B264" s="221"/>
      <c r="C264" s="227"/>
      <c r="D264" s="201"/>
      <c r="E264" s="238"/>
      <c r="F264" s="238"/>
      <c r="G264" s="192"/>
    </row>
    <row r="265">
      <c r="A265" s="201"/>
      <c r="B265" s="221"/>
      <c r="C265" s="227"/>
      <c r="D265" s="201"/>
      <c r="E265" s="238"/>
      <c r="F265" s="238"/>
      <c r="G265" s="192"/>
    </row>
    <row r="266">
      <c r="A266" s="201"/>
      <c r="B266" s="221"/>
      <c r="C266" s="227"/>
      <c r="D266" s="201"/>
      <c r="E266" s="238"/>
      <c r="F266" s="238"/>
      <c r="G266" s="192"/>
    </row>
    <row r="267">
      <c r="A267" s="201"/>
      <c r="B267" s="221"/>
      <c r="C267" s="227"/>
      <c r="D267" s="201"/>
      <c r="E267" s="238"/>
      <c r="F267" s="238"/>
      <c r="G267" s="192"/>
    </row>
    <row r="268">
      <c r="A268" s="201"/>
      <c r="B268" s="221"/>
      <c r="C268" s="227"/>
      <c r="D268" s="201"/>
      <c r="E268" s="238"/>
      <c r="F268" s="238"/>
      <c r="G268" s="192"/>
    </row>
    <row r="269">
      <c r="A269" s="201"/>
      <c r="B269" s="221"/>
      <c r="C269" s="227"/>
      <c r="D269" s="201"/>
      <c r="E269" s="238"/>
      <c r="F269" s="238"/>
      <c r="G269" s="192"/>
    </row>
    <row r="270">
      <c r="A270" s="211"/>
      <c r="B270" s="211"/>
      <c r="C270" s="211"/>
      <c r="D270" s="211"/>
      <c r="E270" s="211"/>
      <c r="F270" s="211"/>
      <c r="G270" s="211"/>
    </row>
    <row r="271">
      <c r="A271" s="201"/>
      <c r="B271" s="201"/>
      <c r="C271" s="227"/>
      <c r="D271" s="201"/>
      <c r="E271" s="192"/>
      <c r="F271" s="192"/>
      <c r="G271" s="192"/>
    </row>
    <row r="272">
      <c r="A272" s="201"/>
      <c r="B272" s="201"/>
      <c r="C272" s="227"/>
      <c r="D272" s="201"/>
      <c r="E272" s="192"/>
      <c r="F272" s="192"/>
      <c r="G272" s="192"/>
    </row>
    <row r="273">
      <c r="A273" s="201"/>
      <c r="B273" s="201"/>
      <c r="C273" s="227"/>
      <c r="D273" s="201"/>
      <c r="E273" s="192"/>
      <c r="F273" s="192"/>
      <c r="G273" s="192"/>
    </row>
    <row r="274">
      <c r="A274" s="201"/>
      <c r="B274" s="201"/>
      <c r="C274" s="227"/>
      <c r="D274" s="201"/>
      <c r="E274" s="192"/>
      <c r="F274" s="192"/>
      <c r="G274" s="192"/>
    </row>
    <row r="275">
      <c r="A275" s="201"/>
      <c r="B275" s="201"/>
      <c r="C275" s="227"/>
      <c r="D275" s="201"/>
      <c r="E275" s="192"/>
      <c r="F275" s="192"/>
      <c r="G275" s="192"/>
    </row>
    <row r="276">
      <c r="A276" s="201"/>
      <c r="B276" s="201"/>
      <c r="C276" s="227"/>
      <c r="D276" s="201"/>
      <c r="E276" s="192"/>
      <c r="F276" s="192"/>
      <c r="G276" s="192"/>
    </row>
    <row r="277">
      <c r="A277" s="211"/>
      <c r="B277" s="211"/>
      <c r="C277" s="211"/>
      <c r="D277" s="211"/>
      <c r="E277" s="211"/>
      <c r="F277" s="211"/>
      <c r="G277" s="211"/>
    </row>
    <row r="278">
      <c r="A278" s="201"/>
      <c r="B278" s="212"/>
      <c r="C278" s="201"/>
      <c r="D278" s="201"/>
      <c r="E278" s="226"/>
      <c r="F278" s="226"/>
      <c r="G278" s="226"/>
    </row>
    <row r="279">
      <c r="A279" s="201"/>
      <c r="B279" s="212"/>
      <c r="C279" s="201"/>
      <c r="D279" s="201"/>
      <c r="E279" s="226"/>
      <c r="F279" s="226"/>
      <c r="G279" s="226"/>
    </row>
    <row r="280">
      <c r="A280" s="201"/>
      <c r="B280" s="212"/>
      <c r="C280" s="201"/>
      <c r="D280" s="201"/>
      <c r="E280" s="226"/>
      <c r="F280" s="226"/>
      <c r="G280" s="226"/>
    </row>
    <row r="281">
      <c r="A281" s="201"/>
      <c r="B281" s="212"/>
      <c r="C281" s="201"/>
      <c r="D281" s="201"/>
      <c r="E281" s="226"/>
      <c r="F281" s="226"/>
      <c r="G281" s="226"/>
    </row>
    <row r="282">
      <c r="A282" s="201"/>
      <c r="B282" s="212"/>
      <c r="C282" s="201"/>
      <c r="D282" s="201"/>
      <c r="E282" s="226"/>
      <c r="F282" s="226"/>
      <c r="G282" s="226"/>
    </row>
    <row r="283">
      <c r="A283" s="201"/>
      <c r="B283" s="212"/>
      <c r="C283" s="201"/>
      <c r="D283" s="201"/>
      <c r="E283" s="226"/>
      <c r="F283" s="226"/>
      <c r="G283" s="226"/>
    </row>
    <row r="284">
      <c r="A284" s="201"/>
      <c r="B284" s="212"/>
      <c r="C284" s="201"/>
      <c r="D284" s="201"/>
      <c r="E284" s="226"/>
      <c r="F284" s="226"/>
      <c r="G284" s="226"/>
    </row>
    <row r="285">
      <c r="A285" s="201"/>
      <c r="B285" s="212"/>
      <c r="C285" s="201"/>
      <c r="D285" s="201"/>
      <c r="E285" s="226"/>
      <c r="F285" s="226"/>
      <c r="G285" s="226"/>
    </row>
    <row r="286">
      <c r="A286" s="201"/>
      <c r="B286" s="212"/>
      <c r="C286" s="201"/>
      <c r="D286" s="201"/>
      <c r="E286" s="226"/>
      <c r="F286" s="226"/>
      <c r="G286" s="226"/>
    </row>
    <row r="287">
      <c r="A287" s="201"/>
      <c r="B287" s="212"/>
      <c r="C287" s="201"/>
      <c r="D287" s="201"/>
      <c r="E287" s="226"/>
      <c r="F287" s="226"/>
      <c r="G287" s="226"/>
    </row>
    <row r="288">
      <c r="A288" s="201"/>
      <c r="B288" s="212"/>
      <c r="C288" s="201"/>
      <c r="D288" s="201"/>
      <c r="E288" s="226"/>
      <c r="F288" s="226"/>
      <c r="G288" s="226"/>
    </row>
    <row r="289">
      <c r="A289" s="201"/>
      <c r="B289" s="212"/>
      <c r="C289" s="201"/>
      <c r="D289" s="201"/>
      <c r="E289" s="226"/>
      <c r="F289" s="226"/>
      <c r="G289" s="226"/>
    </row>
    <row r="290">
      <c r="A290" s="201"/>
      <c r="B290" s="212"/>
      <c r="C290" s="201"/>
      <c r="D290" s="201"/>
      <c r="E290" s="226"/>
      <c r="F290" s="226"/>
      <c r="G290" s="226"/>
    </row>
    <row r="291">
      <c r="A291" s="201"/>
      <c r="B291" s="212"/>
      <c r="C291" s="201"/>
      <c r="D291" s="201"/>
      <c r="E291" s="226"/>
      <c r="F291" s="226"/>
      <c r="G291" s="226"/>
    </row>
    <row r="292">
      <c r="A292" s="201"/>
      <c r="B292" s="212"/>
      <c r="C292" s="201"/>
      <c r="D292" s="201"/>
      <c r="E292" s="226"/>
      <c r="F292" s="226"/>
      <c r="G292" s="226"/>
    </row>
    <row r="293">
      <c r="A293" s="201"/>
      <c r="B293" s="212"/>
      <c r="C293" s="201"/>
      <c r="D293" s="201"/>
      <c r="E293" s="226"/>
      <c r="F293" s="226"/>
      <c r="G293" s="226"/>
    </row>
    <row r="294">
      <c r="A294" s="201"/>
      <c r="B294" s="212"/>
      <c r="C294" s="201"/>
      <c r="D294" s="201"/>
      <c r="E294" s="226"/>
      <c r="F294" s="226"/>
      <c r="G294" s="226"/>
    </row>
    <row r="295">
      <c r="A295" s="201"/>
      <c r="B295" s="212"/>
      <c r="C295" s="201"/>
      <c r="D295" s="201"/>
      <c r="E295" s="226"/>
      <c r="F295" s="226"/>
      <c r="G295" s="226"/>
    </row>
    <row r="296">
      <c r="A296" s="201"/>
      <c r="B296" s="212"/>
      <c r="C296" s="201"/>
      <c r="D296" s="201"/>
      <c r="E296" s="226"/>
      <c r="F296" s="226"/>
      <c r="G296" s="226"/>
    </row>
    <row r="297">
      <c r="A297" s="201"/>
      <c r="B297" s="212"/>
      <c r="C297" s="201"/>
      <c r="D297" s="201"/>
      <c r="E297" s="226"/>
      <c r="F297" s="226"/>
      <c r="G297" s="226"/>
    </row>
    <row r="298">
      <c r="A298" s="201"/>
      <c r="B298" s="212"/>
      <c r="C298" s="201"/>
      <c r="D298" s="201"/>
      <c r="E298" s="226"/>
      <c r="F298" s="226"/>
      <c r="G298" s="226"/>
    </row>
    <row r="299">
      <c r="A299" s="201"/>
      <c r="B299" s="212"/>
      <c r="C299" s="201"/>
      <c r="D299" s="201"/>
      <c r="E299" s="226"/>
      <c r="F299" s="226"/>
      <c r="G299" s="226"/>
    </row>
    <row r="300">
      <c r="A300" s="211"/>
      <c r="B300" s="211"/>
      <c r="C300" s="211"/>
      <c r="D300" s="211"/>
      <c r="E300" s="211"/>
      <c r="F300" s="211"/>
      <c r="G300" s="211"/>
    </row>
    <row r="301">
      <c r="A301" s="201"/>
      <c r="B301" s="212"/>
      <c r="C301" s="201"/>
      <c r="D301" s="201"/>
      <c r="E301" s="226"/>
      <c r="F301" s="226"/>
      <c r="G301" s="226"/>
    </row>
    <row r="302">
      <c r="A302" s="201"/>
      <c r="B302" s="212"/>
      <c r="C302" s="201"/>
      <c r="D302" s="201"/>
      <c r="E302" s="226"/>
      <c r="F302" s="226"/>
      <c r="G302" s="226"/>
    </row>
    <row r="303">
      <c r="A303" s="201"/>
      <c r="B303" s="212"/>
      <c r="C303" s="201"/>
      <c r="D303" s="201"/>
      <c r="E303" s="226"/>
      <c r="F303" s="226"/>
      <c r="G303" s="226"/>
    </row>
    <row r="304">
      <c r="A304" s="201"/>
      <c r="B304" s="212"/>
      <c r="C304" s="201"/>
      <c r="D304" s="201"/>
      <c r="E304" s="226"/>
      <c r="F304" s="226"/>
      <c r="G304" s="226"/>
    </row>
    <row r="305">
      <c r="A305" s="201"/>
      <c r="B305" s="212"/>
      <c r="C305" s="201"/>
      <c r="D305" s="201"/>
      <c r="E305" s="226"/>
      <c r="F305" s="226"/>
      <c r="G305" s="226"/>
    </row>
    <row r="306">
      <c r="A306" s="201"/>
      <c r="B306" s="212"/>
      <c r="C306" s="201"/>
      <c r="D306" s="201"/>
      <c r="E306" s="226"/>
      <c r="F306" s="226"/>
      <c r="G306" s="226"/>
    </row>
    <row r="307">
      <c r="A307" s="201"/>
      <c r="B307" s="212"/>
      <c r="C307" s="201"/>
      <c r="D307" s="201"/>
      <c r="E307" s="226"/>
      <c r="F307" s="226"/>
      <c r="G307" s="226"/>
    </row>
    <row r="308">
      <c r="A308" s="201"/>
      <c r="B308" s="212"/>
      <c r="C308" s="201"/>
      <c r="D308" s="201"/>
      <c r="E308" s="226"/>
      <c r="F308" s="226"/>
      <c r="G308" s="226"/>
    </row>
    <row r="309">
      <c r="A309" s="201"/>
      <c r="B309" s="212"/>
      <c r="C309" s="201"/>
      <c r="D309" s="201"/>
      <c r="E309" s="226"/>
      <c r="F309" s="226"/>
      <c r="G309" s="226"/>
    </row>
    <row r="310">
      <c r="A310" s="201"/>
      <c r="B310" s="212"/>
      <c r="C310" s="201"/>
      <c r="D310" s="201"/>
      <c r="E310" s="226"/>
      <c r="F310" s="226"/>
      <c r="G310" s="226"/>
    </row>
    <row r="311">
      <c r="A311" s="201"/>
      <c r="B311" s="212"/>
      <c r="C311" s="201"/>
      <c r="D311" s="201"/>
      <c r="E311" s="226"/>
      <c r="F311" s="226"/>
      <c r="G311" s="226"/>
    </row>
    <row r="312">
      <c r="A312" s="201"/>
      <c r="B312" s="212"/>
      <c r="C312" s="201"/>
      <c r="D312" s="201"/>
      <c r="E312" s="226"/>
      <c r="F312" s="226"/>
      <c r="G312" s="226"/>
    </row>
    <row r="313">
      <c r="A313" s="201"/>
      <c r="B313" s="212"/>
      <c r="C313" s="201"/>
      <c r="D313" s="201"/>
      <c r="E313" s="226"/>
      <c r="F313" s="226"/>
      <c r="G313" s="226"/>
    </row>
    <row r="314">
      <c r="A314" s="211"/>
      <c r="B314" s="211"/>
      <c r="C314" s="211"/>
      <c r="D314" s="211"/>
      <c r="E314" s="211"/>
      <c r="F314" s="211"/>
      <c r="G314" s="211"/>
    </row>
    <row r="315">
      <c r="A315" s="201"/>
      <c r="B315" s="212"/>
      <c r="C315" s="201"/>
      <c r="D315" s="201"/>
      <c r="E315" s="226"/>
      <c r="F315" s="226"/>
      <c r="G315" s="226"/>
    </row>
    <row r="316">
      <c r="A316" s="201"/>
      <c r="B316" s="245"/>
      <c r="C316" s="201"/>
      <c r="D316" s="201"/>
      <c r="E316" s="226"/>
      <c r="F316" s="226"/>
      <c r="G316" s="226"/>
    </row>
    <row r="317">
      <c r="A317" s="201"/>
      <c r="B317" s="212"/>
      <c r="C317" s="201"/>
      <c r="D317" s="201"/>
      <c r="E317" s="226"/>
      <c r="F317" s="226"/>
      <c r="G317" s="226"/>
    </row>
    <row r="318">
      <c r="A318" s="201"/>
      <c r="B318" s="212"/>
      <c r="C318" s="201"/>
      <c r="D318" s="201"/>
      <c r="E318" s="226"/>
      <c r="F318" s="226"/>
      <c r="G318" s="226"/>
    </row>
    <row r="319">
      <c r="A319" s="201"/>
      <c r="B319" s="212"/>
      <c r="C319" s="201"/>
      <c r="D319" s="201"/>
      <c r="E319" s="226"/>
      <c r="F319" s="226"/>
      <c r="G319" s="226"/>
    </row>
    <row r="320">
      <c r="A320" s="201"/>
      <c r="B320" s="212"/>
      <c r="C320" s="201"/>
      <c r="D320" s="201"/>
      <c r="E320" s="226"/>
      <c r="F320" s="226"/>
      <c r="G320" s="226"/>
    </row>
    <row r="321">
      <c r="A321" s="201"/>
      <c r="B321" s="212"/>
      <c r="C321" s="201"/>
      <c r="D321" s="201"/>
      <c r="E321" s="226"/>
      <c r="F321" s="226"/>
      <c r="G321" s="226"/>
    </row>
    <row r="322">
      <c r="A322" s="201"/>
      <c r="B322" s="212"/>
      <c r="C322" s="201"/>
      <c r="D322" s="201"/>
      <c r="E322" s="226"/>
      <c r="F322" s="226"/>
      <c r="G322" s="226"/>
    </row>
    <row r="323">
      <c r="A323" s="201"/>
      <c r="B323" s="212"/>
      <c r="C323" s="201"/>
      <c r="D323" s="201"/>
      <c r="E323" s="226"/>
      <c r="F323" s="226"/>
      <c r="G323" s="226"/>
    </row>
    <row r="324">
      <c r="A324" s="211"/>
      <c r="B324" s="211"/>
      <c r="C324" s="211"/>
      <c r="D324" s="211"/>
      <c r="E324" s="211"/>
      <c r="F324" s="211"/>
      <c r="G324" s="211"/>
    </row>
    <row r="325">
      <c r="A325" s="201"/>
      <c r="B325" s="212"/>
      <c r="C325" s="201"/>
      <c r="D325" s="201"/>
      <c r="E325" s="226"/>
      <c r="F325" s="226"/>
      <c r="G325" s="226"/>
    </row>
    <row r="326">
      <c r="A326" s="201"/>
      <c r="B326" s="245"/>
      <c r="C326" s="201"/>
      <c r="D326" s="201"/>
      <c r="E326" s="226"/>
      <c r="F326" s="226"/>
      <c r="G326" s="226"/>
    </row>
    <row r="327">
      <c r="A327" s="201"/>
      <c r="B327" s="212"/>
      <c r="C327" s="201"/>
      <c r="D327" s="201"/>
      <c r="E327" s="226"/>
      <c r="F327" s="226"/>
      <c r="G327" s="226"/>
    </row>
    <row r="328">
      <c r="A328" s="201"/>
      <c r="B328" s="201"/>
      <c r="C328" s="201"/>
      <c r="D328" s="201"/>
      <c r="E328" s="226"/>
      <c r="F328" s="226"/>
      <c r="G328" s="226"/>
    </row>
    <row r="329">
      <c r="A329" s="201"/>
      <c r="B329" s="212"/>
      <c r="C329" s="201"/>
      <c r="D329" s="201"/>
      <c r="E329" s="226"/>
      <c r="F329" s="226"/>
      <c r="G329" s="226"/>
    </row>
    <row r="330">
      <c r="A330" s="201"/>
      <c r="B330" s="201"/>
      <c r="C330" s="227"/>
      <c r="D330" s="201"/>
      <c r="E330" s="192"/>
      <c r="F330" s="192"/>
      <c r="G330" s="192"/>
    </row>
    <row r="331">
      <c r="A331" s="201"/>
      <c r="B331" s="201"/>
      <c r="C331" s="227"/>
      <c r="D331" s="201"/>
      <c r="E331" s="192"/>
      <c r="F331" s="192"/>
      <c r="G331" s="192"/>
    </row>
    <row r="332">
      <c r="A332" s="201"/>
      <c r="B332" s="201"/>
      <c r="C332" s="227"/>
      <c r="D332" s="201"/>
      <c r="E332" s="192"/>
      <c r="F332" s="192"/>
      <c r="G332" s="192"/>
    </row>
    <row r="333">
      <c r="A333" s="201"/>
      <c r="B333" s="201"/>
      <c r="C333" s="227"/>
      <c r="D333" s="201"/>
      <c r="E333" s="192"/>
      <c r="F333" s="192"/>
      <c r="G333" s="192"/>
    </row>
    <row r="334">
      <c r="A334" s="201"/>
      <c r="B334" s="201"/>
      <c r="C334" s="227"/>
      <c r="D334" s="201"/>
      <c r="E334" s="192"/>
      <c r="F334" s="192"/>
      <c r="G334" s="192"/>
    </row>
    <row r="335">
      <c r="A335" s="201"/>
      <c r="B335" s="201"/>
      <c r="C335" s="227"/>
      <c r="D335" s="201"/>
      <c r="E335" s="192"/>
      <c r="F335" s="192"/>
      <c r="G335" s="192"/>
    </row>
    <row r="336">
      <c r="A336" s="201"/>
      <c r="B336" s="201"/>
      <c r="C336" s="227"/>
      <c r="D336" s="201"/>
      <c r="E336" s="192"/>
      <c r="F336" s="192"/>
      <c r="G336" s="192"/>
    </row>
    <row r="337">
      <c r="A337" s="201"/>
      <c r="B337" s="201"/>
      <c r="C337" s="227"/>
      <c r="D337" s="201"/>
      <c r="E337" s="192"/>
      <c r="F337" s="192"/>
      <c r="G337" s="192"/>
    </row>
    <row r="338">
      <c r="A338" s="201"/>
      <c r="B338" s="201"/>
      <c r="C338" s="227"/>
      <c r="D338" s="201"/>
      <c r="E338" s="192"/>
      <c r="F338" s="192"/>
      <c r="G338" s="192"/>
    </row>
    <row r="339">
      <c r="A339" s="201"/>
      <c r="B339" s="201"/>
      <c r="C339" s="227"/>
      <c r="D339" s="201"/>
      <c r="E339" s="192"/>
      <c r="F339" s="192"/>
      <c r="G339" s="192"/>
    </row>
    <row r="340">
      <c r="A340" s="201"/>
      <c r="B340" s="201"/>
      <c r="C340" s="227"/>
      <c r="D340" s="201"/>
      <c r="E340" s="192"/>
      <c r="F340" s="192"/>
      <c r="G340" s="192"/>
    </row>
    <row r="341">
      <c r="A341" s="201"/>
      <c r="B341" s="201"/>
      <c r="C341" s="227"/>
      <c r="D341" s="201"/>
      <c r="E341" s="192"/>
      <c r="F341" s="192"/>
      <c r="G341" s="192"/>
    </row>
    <row r="342">
      <c r="A342" s="201"/>
      <c r="B342" s="201"/>
      <c r="C342" s="227"/>
      <c r="D342" s="201"/>
      <c r="E342" s="192"/>
      <c r="F342" s="192"/>
      <c r="G342" s="192"/>
    </row>
    <row r="343">
      <c r="A343" s="201"/>
      <c r="B343" s="201"/>
      <c r="C343" s="227"/>
      <c r="D343" s="201"/>
      <c r="E343" s="192"/>
      <c r="F343" s="192"/>
      <c r="G343" s="192"/>
    </row>
    <row r="344">
      <c r="A344" s="201"/>
      <c r="B344" s="201"/>
      <c r="C344" s="227"/>
      <c r="D344" s="201"/>
      <c r="E344" s="192"/>
      <c r="F344" s="192"/>
      <c r="G344" s="192"/>
    </row>
    <row r="345">
      <c r="A345" s="201"/>
      <c r="B345" s="201"/>
      <c r="C345" s="227"/>
      <c r="D345" s="201"/>
      <c r="E345" s="192"/>
      <c r="F345" s="192"/>
      <c r="G345" s="192"/>
    </row>
    <row r="346">
      <c r="A346" s="201"/>
      <c r="B346" s="201"/>
      <c r="C346" s="227"/>
      <c r="D346" s="201"/>
      <c r="E346" s="192"/>
      <c r="F346" s="192"/>
      <c r="G346" s="192"/>
    </row>
    <row r="347">
      <c r="A347" s="201"/>
      <c r="B347" s="201"/>
      <c r="C347" s="227"/>
      <c r="D347" s="201"/>
      <c r="E347" s="192"/>
      <c r="F347" s="192"/>
      <c r="G347" s="192"/>
    </row>
    <row r="348">
      <c r="A348" s="201"/>
      <c r="B348" s="201"/>
      <c r="C348" s="227"/>
      <c r="D348" s="201"/>
      <c r="E348" s="192"/>
      <c r="F348" s="192"/>
      <c r="G348" s="192"/>
    </row>
    <row r="349">
      <c r="A349" s="201"/>
      <c r="B349" s="201"/>
      <c r="C349" s="227"/>
      <c r="D349" s="201"/>
      <c r="E349" s="192"/>
      <c r="F349" s="192"/>
      <c r="G349" s="192"/>
    </row>
    <row r="350">
      <c r="A350" s="201"/>
      <c r="B350" s="201"/>
      <c r="C350" s="227"/>
      <c r="D350" s="201"/>
      <c r="E350" s="192"/>
      <c r="F350" s="192"/>
      <c r="G350" s="192"/>
    </row>
    <row r="351">
      <c r="A351" s="201"/>
      <c r="B351" s="201"/>
      <c r="C351" s="227"/>
      <c r="D351" s="201"/>
      <c r="E351" s="192"/>
      <c r="F351" s="192"/>
      <c r="G351" s="192"/>
    </row>
    <row r="352">
      <c r="A352" s="201"/>
      <c r="B352" s="201"/>
      <c r="C352" s="227"/>
      <c r="D352" s="201"/>
      <c r="E352" s="192"/>
      <c r="F352" s="192"/>
      <c r="G352" s="192"/>
    </row>
    <row r="353">
      <c r="A353" s="201"/>
      <c r="B353" s="201"/>
      <c r="C353" s="227"/>
      <c r="D353" s="201"/>
      <c r="E353" s="192"/>
      <c r="F353" s="192"/>
      <c r="G353" s="192"/>
    </row>
    <row r="354">
      <c r="A354" s="201"/>
      <c r="B354" s="201"/>
      <c r="C354" s="227"/>
      <c r="D354" s="201"/>
      <c r="E354" s="192"/>
      <c r="F354" s="192"/>
      <c r="G354" s="192"/>
    </row>
    <row r="355">
      <c r="A355" s="201"/>
      <c r="B355" s="201"/>
      <c r="C355" s="227"/>
      <c r="D355" s="201"/>
      <c r="E355" s="192"/>
      <c r="F355" s="192"/>
      <c r="G355" s="192"/>
    </row>
    <row r="356">
      <c r="A356" s="201"/>
      <c r="B356" s="201"/>
      <c r="C356" s="227"/>
      <c r="D356" s="201"/>
      <c r="E356" s="192"/>
      <c r="F356" s="192"/>
      <c r="G356" s="192"/>
    </row>
    <row r="357">
      <c r="A357" s="201"/>
      <c r="B357" s="201"/>
      <c r="C357" s="227"/>
      <c r="D357" s="201"/>
      <c r="E357" s="192"/>
      <c r="F357" s="192"/>
      <c r="G357" s="192"/>
    </row>
    <row r="358">
      <c r="A358" s="201"/>
      <c r="B358" s="201"/>
      <c r="C358" s="227"/>
      <c r="D358" s="201"/>
      <c r="E358" s="192"/>
      <c r="F358" s="192"/>
      <c r="G358" s="192"/>
    </row>
    <row r="359">
      <c r="A359" s="201"/>
      <c r="B359" s="201"/>
      <c r="C359" s="227"/>
      <c r="D359" s="201"/>
      <c r="E359" s="192"/>
      <c r="F359" s="192"/>
      <c r="G359" s="192"/>
    </row>
    <row r="360">
      <c r="A360" s="201"/>
      <c r="B360" s="201"/>
      <c r="C360" s="227"/>
      <c r="D360" s="201"/>
      <c r="E360" s="192"/>
      <c r="F360" s="192"/>
      <c r="G360" s="192"/>
    </row>
    <row r="361">
      <c r="A361" s="201"/>
      <c r="B361" s="201"/>
      <c r="C361" s="227"/>
      <c r="D361" s="201"/>
      <c r="E361" s="192"/>
      <c r="F361" s="192"/>
      <c r="G361" s="192"/>
    </row>
    <row r="362">
      <c r="A362" s="201"/>
      <c r="B362" s="201"/>
      <c r="C362" s="227"/>
      <c r="D362" s="201"/>
      <c r="E362" s="192"/>
      <c r="F362" s="192"/>
      <c r="G362" s="192"/>
    </row>
    <row r="363">
      <c r="A363" s="201"/>
      <c r="B363" s="201"/>
      <c r="C363" s="227"/>
      <c r="D363" s="201"/>
      <c r="E363" s="192"/>
      <c r="F363" s="192"/>
      <c r="G363" s="192"/>
    </row>
    <row r="364">
      <c r="A364" s="201"/>
      <c r="B364" s="201"/>
      <c r="C364" s="227"/>
      <c r="D364" s="201"/>
      <c r="E364" s="192"/>
      <c r="F364" s="192"/>
      <c r="G364" s="192"/>
    </row>
    <row r="365">
      <c r="A365" s="201"/>
      <c r="B365" s="201"/>
      <c r="C365" s="227"/>
      <c r="D365" s="201"/>
      <c r="E365" s="192"/>
      <c r="F365" s="192"/>
      <c r="G365" s="192"/>
    </row>
    <row r="366">
      <c r="A366" s="201"/>
      <c r="B366" s="201"/>
      <c r="C366" s="227"/>
      <c r="D366" s="201"/>
      <c r="E366" s="192"/>
      <c r="F366" s="192"/>
      <c r="G366" s="192"/>
    </row>
    <row r="367">
      <c r="A367" s="201"/>
      <c r="B367" s="201"/>
      <c r="C367" s="227"/>
      <c r="D367" s="201"/>
      <c r="E367" s="192"/>
      <c r="F367" s="192"/>
      <c r="G367" s="192"/>
    </row>
    <row r="368">
      <c r="A368" s="201"/>
      <c r="B368" s="201"/>
      <c r="C368" s="227"/>
      <c r="D368" s="201"/>
      <c r="E368" s="192"/>
      <c r="F368" s="192"/>
      <c r="G368" s="192"/>
    </row>
    <row r="369">
      <c r="A369" s="201"/>
      <c r="B369" s="201"/>
      <c r="C369" s="227"/>
      <c r="D369" s="201"/>
      <c r="E369" s="192"/>
      <c r="F369" s="192"/>
      <c r="G369" s="192"/>
    </row>
    <row r="370">
      <c r="A370" s="201"/>
      <c r="B370" s="201"/>
      <c r="C370" s="227"/>
      <c r="D370" s="201"/>
      <c r="E370" s="192"/>
      <c r="F370" s="192"/>
      <c r="G370" s="192"/>
    </row>
    <row r="371">
      <c r="A371" s="201"/>
      <c r="B371" s="201"/>
      <c r="C371" s="227"/>
      <c r="D371" s="201"/>
      <c r="E371" s="192"/>
      <c r="F371" s="192"/>
      <c r="G371" s="192"/>
    </row>
    <row r="372">
      <c r="A372" s="201"/>
      <c r="B372" s="201"/>
      <c r="C372" s="227"/>
      <c r="D372" s="201"/>
      <c r="E372" s="192"/>
      <c r="F372" s="192"/>
      <c r="G372" s="192"/>
    </row>
    <row r="373">
      <c r="A373" s="201"/>
      <c r="B373" s="201"/>
      <c r="C373" s="227"/>
      <c r="D373" s="201"/>
      <c r="E373" s="192"/>
      <c r="F373" s="192"/>
      <c r="G373" s="192"/>
    </row>
    <row r="374">
      <c r="A374" s="201"/>
      <c r="B374" s="201"/>
      <c r="C374" s="227"/>
      <c r="D374" s="201"/>
      <c r="E374" s="192"/>
      <c r="F374" s="192"/>
      <c r="G374" s="192"/>
    </row>
    <row r="375">
      <c r="A375" s="201"/>
      <c r="B375" s="201"/>
      <c r="C375" s="227"/>
      <c r="D375" s="201"/>
      <c r="E375" s="192"/>
      <c r="F375" s="192"/>
      <c r="G375" s="192"/>
    </row>
    <row r="376">
      <c r="A376" s="201"/>
      <c r="B376" s="201"/>
      <c r="C376" s="227"/>
      <c r="D376" s="201"/>
      <c r="E376" s="192"/>
      <c r="F376" s="192"/>
      <c r="G376" s="192"/>
    </row>
    <row r="377">
      <c r="A377" s="201"/>
      <c r="B377" s="201"/>
      <c r="C377" s="227"/>
      <c r="D377" s="201"/>
      <c r="E377" s="192"/>
      <c r="F377" s="192"/>
      <c r="G377" s="192"/>
    </row>
    <row r="378">
      <c r="A378" s="201"/>
      <c r="B378" s="201"/>
      <c r="C378" s="227"/>
      <c r="D378" s="201"/>
      <c r="E378" s="192"/>
      <c r="F378" s="192"/>
      <c r="G378" s="192"/>
    </row>
    <row r="379">
      <c r="A379" s="201"/>
      <c r="B379" s="201"/>
      <c r="C379" s="227"/>
      <c r="D379" s="201"/>
      <c r="E379" s="192"/>
      <c r="F379" s="192"/>
      <c r="G379" s="192"/>
    </row>
    <row r="380" ht="18.75">
      <c r="A380" s="233"/>
      <c r="B380" s="234"/>
      <c r="C380" s="233"/>
      <c r="D380" s="233"/>
      <c r="E380" s="233"/>
      <c r="F380" s="233"/>
      <c r="G380" s="233"/>
    </row>
    <row r="381">
      <c r="A381" s="211"/>
      <c r="B381" s="211"/>
      <c r="C381" s="211"/>
      <c r="D381" s="211"/>
      <c r="E381" s="211"/>
      <c r="F381" s="211"/>
      <c r="G381" s="211"/>
    </row>
    <row r="382">
      <c r="A382" s="201"/>
      <c r="B382" s="201"/>
      <c r="C382" s="225"/>
      <c r="D382" s="216"/>
      <c r="E382" s="216"/>
      <c r="F382" s="194"/>
      <c r="G382" s="194"/>
    </row>
    <row r="383">
      <c r="A383" s="216"/>
      <c r="B383" s="201"/>
      <c r="C383" s="201"/>
      <c r="D383" s="216"/>
      <c r="E383" s="216"/>
      <c r="F383" s="194"/>
      <c r="G383" s="194"/>
    </row>
    <row r="384">
      <c r="A384" s="201"/>
      <c r="B384" s="201"/>
      <c r="C384" s="201"/>
      <c r="D384" s="216"/>
      <c r="E384" s="216"/>
      <c r="F384" s="194"/>
      <c r="G384" s="194"/>
    </row>
    <row r="385">
      <c r="A385" s="201"/>
      <c r="B385" s="212"/>
      <c r="C385" s="225"/>
      <c r="D385" s="225"/>
      <c r="E385" s="216"/>
      <c r="F385" s="214"/>
      <c r="G385" s="214"/>
    </row>
    <row r="386">
      <c r="A386" s="201"/>
      <c r="B386" s="212"/>
      <c r="C386" s="225"/>
      <c r="D386" s="225"/>
      <c r="E386" s="216"/>
      <c r="F386" s="214"/>
      <c r="G386" s="214"/>
    </row>
    <row r="387">
      <c r="A387" s="201"/>
      <c r="B387" s="212"/>
      <c r="C387" s="225"/>
      <c r="D387" s="225"/>
      <c r="E387" s="216"/>
      <c r="F387" s="214"/>
      <c r="G387" s="214"/>
    </row>
    <row r="388">
      <c r="A388" s="201"/>
      <c r="B388" s="212"/>
      <c r="C388" s="225"/>
      <c r="D388" s="225"/>
      <c r="E388" s="216"/>
      <c r="F388" s="214"/>
      <c r="G388" s="214"/>
    </row>
    <row r="389">
      <c r="A389" s="201"/>
      <c r="B389" s="212"/>
      <c r="C389" s="225"/>
      <c r="D389" s="225"/>
      <c r="E389" s="216"/>
      <c r="F389" s="214"/>
      <c r="G389" s="214"/>
    </row>
    <row r="390">
      <c r="A390" s="201"/>
      <c r="B390" s="212"/>
      <c r="C390" s="225"/>
      <c r="D390" s="225"/>
      <c r="E390" s="216"/>
      <c r="F390" s="214"/>
      <c r="G390" s="214"/>
    </row>
    <row r="391">
      <c r="A391" s="201"/>
      <c r="B391" s="212"/>
      <c r="C391" s="225"/>
      <c r="D391" s="225"/>
      <c r="E391" s="216"/>
      <c r="F391" s="214"/>
      <c r="G391" s="214"/>
    </row>
    <row r="392">
      <c r="A392" s="201"/>
      <c r="B392" s="212"/>
      <c r="C392" s="225"/>
      <c r="D392" s="237"/>
      <c r="E392" s="216"/>
      <c r="F392" s="214"/>
      <c r="G392" s="214"/>
    </row>
    <row r="393">
      <c r="A393" s="201"/>
      <c r="B393" s="212"/>
      <c r="C393" s="225"/>
      <c r="D393" s="237"/>
      <c r="E393" s="216"/>
      <c r="F393" s="214"/>
      <c r="G393" s="214"/>
    </row>
    <row r="394">
      <c r="A394" s="201"/>
      <c r="B394" s="212"/>
      <c r="C394" s="225"/>
      <c r="D394" s="237"/>
      <c r="E394" s="212"/>
      <c r="F394" s="214"/>
      <c r="G394" s="214"/>
    </row>
    <row r="395">
      <c r="A395" s="201"/>
      <c r="B395" s="212"/>
      <c r="C395" s="225"/>
      <c r="D395" s="237"/>
      <c r="E395" s="212"/>
      <c r="F395" s="214"/>
      <c r="G395" s="214"/>
    </row>
    <row r="396">
      <c r="A396" s="201"/>
      <c r="B396" s="212"/>
      <c r="C396" s="225"/>
      <c r="D396" s="237"/>
      <c r="E396" s="212"/>
      <c r="F396" s="214"/>
      <c r="G396" s="214"/>
    </row>
    <row r="397">
      <c r="A397" s="201"/>
      <c r="B397" s="212"/>
      <c r="C397" s="225"/>
      <c r="D397" s="237"/>
      <c r="E397" s="212"/>
      <c r="F397" s="214"/>
      <c r="G397" s="214"/>
    </row>
    <row r="398">
      <c r="A398" s="201"/>
      <c r="B398" s="212"/>
      <c r="C398" s="225"/>
      <c r="D398" s="237"/>
      <c r="E398" s="212"/>
      <c r="F398" s="214"/>
      <c r="G398" s="214"/>
    </row>
    <row r="399">
      <c r="A399" s="201"/>
      <c r="B399" s="212"/>
      <c r="C399" s="225"/>
      <c r="D399" s="237"/>
      <c r="E399" s="212"/>
      <c r="F399" s="214"/>
      <c r="G399" s="214"/>
    </row>
    <row r="400">
      <c r="A400" s="201"/>
      <c r="B400" s="212"/>
      <c r="C400" s="225"/>
      <c r="D400" s="237"/>
      <c r="E400" s="201"/>
      <c r="F400" s="214"/>
      <c r="G400" s="214"/>
    </row>
    <row r="401">
      <c r="A401" s="201"/>
      <c r="B401" s="212"/>
      <c r="C401" s="225"/>
      <c r="D401" s="237"/>
      <c r="E401" s="238"/>
      <c r="F401" s="214"/>
      <c r="G401" s="214"/>
    </row>
    <row r="402">
      <c r="A402" s="201"/>
      <c r="B402" s="212"/>
      <c r="C402" s="225"/>
      <c r="D402" s="237"/>
      <c r="E402" s="238"/>
      <c r="F402" s="214"/>
      <c r="G402" s="214"/>
    </row>
    <row r="403">
      <c r="A403" s="201"/>
      <c r="B403" s="212"/>
      <c r="C403" s="225"/>
      <c r="D403" s="237"/>
      <c r="E403" s="238"/>
      <c r="F403" s="214"/>
      <c r="G403" s="214"/>
    </row>
    <row r="404">
      <c r="A404" s="201"/>
      <c r="B404" s="212"/>
      <c r="C404" s="225"/>
      <c r="D404" s="237"/>
      <c r="E404" s="238"/>
      <c r="F404" s="214"/>
      <c r="G404" s="214"/>
    </row>
    <row r="405">
      <c r="A405" s="201"/>
      <c r="B405" s="212"/>
      <c r="C405" s="225"/>
      <c r="D405" s="237"/>
      <c r="E405" s="238"/>
      <c r="F405" s="214"/>
      <c r="G405" s="214"/>
    </row>
    <row r="406">
      <c r="A406" s="201"/>
      <c r="B406" s="212"/>
      <c r="C406" s="225"/>
      <c r="D406" s="237"/>
      <c r="E406" s="238"/>
      <c r="F406" s="214"/>
      <c r="G406" s="214"/>
    </row>
    <row r="407">
      <c r="A407" s="201"/>
      <c r="B407" s="212"/>
      <c r="C407" s="225"/>
      <c r="D407" s="237"/>
      <c r="E407" s="238"/>
      <c r="F407" s="214"/>
      <c r="G407" s="214"/>
    </row>
    <row r="408">
      <c r="A408" s="201"/>
      <c r="B408" s="212"/>
      <c r="C408" s="225"/>
      <c r="D408" s="237"/>
      <c r="E408" s="238"/>
      <c r="F408" s="214"/>
      <c r="G408" s="214"/>
    </row>
    <row r="409">
      <c r="A409" s="201"/>
      <c r="B409" s="239"/>
      <c r="C409" s="240"/>
      <c r="D409" s="241"/>
      <c r="E409" s="238"/>
      <c r="F409" s="242"/>
      <c r="G409" s="242"/>
    </row>
    <row r="410">
      <c r="A410" s="211"/>
      <c r="B410" s="211"/>
      <c r="C410" s="211"/>
      <c r="D410" s="211"/>
      <c r="E410" s="211"/>
      <c r="F410" s="211"/>
      <c r="G410" s="211"/>
    </row>
    <row r="411">
      <c r="A411" s="201"/>
      <c r="B411" s="201"/>
      <c r="C411" s="227"/>
      <c r="D411" s="201"/>
      <c r="E411" s="201"/>
      <c r="F411" s="201"/>
      <c r="G411" s="201"/>
    </row>
    <row r="412">
      <c r="A412" s="201"/>
      <c r="B412" s="201"/>
      <c r="C412" s="201"/>
      <c r="D412" s="201"/>
      <c r="E412" s="201"/>
      <c r="F412" s="201"/>
      <c r="G412" s="201"/>
    </row>
    <row r="413">
      <c r="A413" s="201"/>
      <c r="B413" s="212"/>
      <c r="C413" s="201"/>
      <c r="D413" s="201"/>
      <c r="E413" s="201"/>
      <c r="F413" s="201"/>
      <c r="G413" s="201"/>
    </row>
    <row r="414">
      <c r="A414" s="201"/>
      <c r="B414" s="201"/>
      <c r="C414" s="225"/>
      <c r="D414" s="237"/>
      <c r="E414" s="201"/>
      <c r="F414" s="214"/>
      <c r="G414" s="214"/>
    </row>
    <row r="415">
      <c r="A415" s="201"/>
      <c r="B415" s="201"/>
      <c r="C415" s="225"/>
      <c r="D415" s="237"/>
      <c r="E415" s="201"/>
      <c r="F415" s="214"/>
      <c r="G415" s="214"/>
    </row>
    <row r="416">
      <c r="A416" s="201"/>
      <c r="B416" s="201"/>
      <c r="C416" s="225"/>
      <c r="D416" s="237"/>
      <c r="E416" s="201"/>
      <c r="F416" s="214"/>
      <c r="G416" s="214"/>
    </row>
    <row r="417">
      <c r="A417" s="201"/>
      <c r="B417" s="201"/>
      <c r="C417" s="225"/>
      <c r="D417" s="237"/>
      <c r="E417" s="201"/>
      <c r="F417" s="214"/>
      <c r="G417" s="214"/>
    </row>
    <row r="418">
      <c r="A418" s="201"/>
      <c r="B418" s="201"/>
      <c r="C418" s="225"/>
      <c r="D418" s="237"/>
      <c r="E418" s="201"/>
      <c r="F418" s="214"/>
      <c r="G418" s="214"/>
    </row>
    <row r="419">
      <c r="A419" s="201"/>
      <c r="B419" s="201"/>
      <c r="C419" s="225"/>
      <c r="D419" s="237"/>
      <c r="E419" s="201"/>
      <c r="F419" s="214"/>
      <c r="G419" s="214"/>
    </row>
    <row r="420">
      <c r="A420" s="201"/>
      <c r="B420" s="201"/>
      <c r="C420" s="225"/>
      <c r="D420" s="237"/>
      <c r="E420" s="201"/>
      <c r="F420" s="214"/>
      <c r="G420" s="214"/>
    </row>
    <row r="421">
      <c r="A421" s="201"/>
      <c r="B421" s="201"/>
      <c r="C421" s="225"/>
      <c r="D421" s="237"/>
      <c r="E421" s="201"/>
      <c r="F421" s="214"/>
      <c r="G421" s="214"/>
    </row>
    <row r="422">
      <c r="A422" s="201"/>
      <c r="B422" s="239"/>
      <c r="C422" s="225"/>
      <c r="D422" s="237"/>
      <c r="E422" s="201"/>
      <c r="F422" s="227"/>
      <c r="G422" s="227"/>
    </row>
    <row r="423">
      <c r="A423" s="201"/>
      <c r="B423" s="221"/>
      <c r="C423" s="225"/>
      <c r="D423" s="237"/>
      <c r="E423" s="201"/>
      <c r="F423" s="214"/>
      <c r="G423" s="214"/>
    </row>
    <row r="424">
      <c r="A424" s="201"/>
      <c r="B424" s="221"/>
      <c r="C424" s="225"/>
      <c r="D424" s="237"/>
      <c r="E424" s="201"/>
      <c r="F424" s="214"/>
      <c r="G424" s="214"/>
    </row>
    <row r="425">
      <c r="A425" s="201"/>
      <c r="B425" s="221"/>
      <c r="C425" s="225"/>
      <c r="D425" s="237"/>
      <c r="E425" s="201"/>
      <c r="F425" s="214"/>
      <c r="G425" s="214"/>
    </row>
    <row r="426">
      <c r="A426" s="201"/>
      <c r="B426" s="221"/>
      <c r="C426" s="225"/>
      <c r="D426" s="237"/>
      <c r="E426" s="201"/>
      <c r="F426" s="214"/>
      <c r="G426" s="214"/>
    </row>
    <row r="427">
      <c r="A427" s="201"/>
      <c r="B427" s="221"/>
      <c r="C427" s="225"/>
      <c r="D427" s="237"/>
      <c r="E427" s="201"/>
      <c r="F427" s="214"/>
      <c r="G427" s="214"/>
    </row>
    <row r="428">
      <c r="A428" s="201"/>
      <c r="B428" s="221"/>
      <c r="C428" s="225"/>
      <c r="D428" s="237"/>
      <c r="E428" s="201"/>
      <c r="F428" s="214"/>
      <c r="G428" s="214"/>
    </row>
    <row r="429">
      <c r="A429" s="201"/>
      <c r="B429" s="221"/>
      <c r="C429" s="201"/>
      <c r="D429" s="201"/>
      <c r="E429" s="201"/>
      <c r="F429" s="243"/>
      <c r="G429" s="243"/>
    </row>
    <row r="430">
      <c r="A430" s="201"/>
      <c r="B430" s="221"/>
      <c r="C430" s="201"/>
      <c r="D430" s="201"/>
      <c r="E430" s="201"/>
      <c r="F430" s="243"/>
      <c r="G430" s="243"/>
    </row>
    <row r="431">
      <c r="A431" s="201"/>
      <c r="B431" s="221"/>
      <c r="C431" s="201"/>
      <c r="D431" s="201"/>
      <c r="E431" s="201"/>
      <c r="F431" s="238"/>
      <c r="G431" s="238"/>
    </row>
    <row r="432">
      <c r="A432" s="211"/>
      <c r="B432" s="211"/>
      <c r="C432" s="211"/>
      <c r="D432" s="211"/>
      <c r="E432" s="211"/>
      <c r="F432" s="211"/>
      <c r="G432" s="211"/>
    </row>
    <row r="433">
      <c r="A433" s="201"/>
      <c r="B433" s="201"/>
      <c r="C433" s="227"/>
      <c r="D433" s="201"/>
      <c r="E433" s="201"/>
      <c r="F433" s="201"/>
      <c r="G433" s="201"/>
    </row>
    <row r="434">
      <c r="A434" s="201"/>
      <c r="B434" s="201"/>
      <c r="C434" s="201"/>
      <c r="D434" s="201"/>
      <c r="E434" s="201"/>
      <c r="F434" s="201"/>
      <c r="G434" s="201"/>
    </row>
    <row r="435">
      <c r="A435" s="201"/>
      <c r="B435" s="212"/>
      <c r="C435" s="201"/>
      <c r="D435" s="201"/>
      <c r="E435" s="201"/>
      <c r="F435" s="201"/>
      <c r="G435" s="201"/>
    </row>
    <row r="436">
      <c r="A436" s="201"/>
      <c r="B436" s="201"/>
      <c r="C436" s="225"/>
      <c r="D436" s="237"/>
      <c r="E436" s="201"/>
      <c r="F436" s="214"/>
      <c r="G436" s="214"/>
    </row>
    <row r="437">
      <c r="A437" s="201"/>
      <c r="B437" s="201"/>
      <c r="C437" s="225"/>
      <c r="D437" s="237"/>
      <c r="E437" s="201"/>
      <c r="F437" s="214"/>
      <c r="G437" s="214"/>
    </row>
    <row r="438">
      <c r="A438" s="201"/>
      <c r="B438" s="201"/>
      <c r="C438" s="225"/>
      <c r="D438" s="237"/>
      <c r="E438" s="201"/>
      <c r="F438" s="214"/>
      <c r="G438" s="214"/>
    </row>
    <row r="439">
      <c r="A439" s="201"/>
      <c r="B439" s="201"/>
      <c r="C439" s="225"/>
      <c r="D439" s="237"/>
      <c r="E439" s="201"/>
      <c r="F439" s="214"/>
      <c r="G439" s="214"/>
    </row>
    <row r="440">
      <c r="A440" s="201"/>
      <c r="B440" s="201"/>
      <c r="C440" s="225"/>
      <c r="D440" s="237"/>
      <c r="E440" s="201"/>
      <c r="F440" s="214"/>
      <c r="G440" s="214"/>
    </row>
    <row r="441">
      <c r="A441" s="201"/>
      <c r="B441" s="201"/>
      <c r="C441" s="225"/>
      <c r="D441" s="237"/>
      <c r="E441" s="201"/>
      <c r="F441" s="214"/>
      <c r="G441" s="214"/>
    </row>
    <row r="442">
      <c r="A442" s="201"/>
      <c r="B442" s="201"/>
      <c r="C442" s="225"/>
      <c r="D442" s="237"/>
      <c r="E442" s="201"/>
      <c r="F442" s="214"/>
      <c r="G442" s="214"/>
    </row>
    <row r="443">
      <c r="A443" s="201"/>
      <c r="B443" s="201"/>
      <c r="C443" s="225"/>
      <c r="D443" s="237"/>
      <c r="E443" s="201"/>
      <c r="F443" s="214"/>
      <c r="G443" s="214"/>
    </row>
    <row r="444">
      <c r="A444" s="201"/>
      <c r="B444" s="239"/>
      <c r="C444" s="225"/>
      <c r="D444" s="237"/>
      <c r="E444" s="201"/>
      <c r="F444" s="227"/>
      <c r="G444" s="227"/>
    </row>
    <row r="445">
      <c r="A445" s="201"/>
      <c r="B445" s="221"/>
      <c r="C445" s="225"/>
      <c r="D445" s="237"/>
      <c r="E445" s="201"/>
      <c r="F445" s="214"/>
      <c r="G445" s="214"/>
    </row>
    <row r="446">
      <c r="A446" s="201"/>
      <c r="B446" s="221"/>
      <c r="C446" s="225"/>
      <c r="D446" s="237"/>
      <c r="E446" s="201"/>
      <c r="F446" s="214"/>
      <c r="G446" s="214"/>
    </row>
    <row r="447">
      <c r="A447" s="201"/>
      <c r="B447" s="221"/>
      <c r="C447" s="225"/>
      <c r="D447" s="237"/>
      <c r="E447" s="201"/>
      <c r="F447" s="214"/>
      <c r="G447" s="214"/>
    </row>
    <row r="448">
      <c r="A448" s="201"/>
      <c r="B448" s="221"/>
      <c r="C448" s="225"/>
      <c r="D448" s="237"/>
      <c r="E448" s="201"/>
      <c r="F448" s="214"/>
      <c r="G448" s="214"/>
    </row>
    <row r="449">
      <c r="A449" s="201"/>
      <c r="B449" s="221"/>
      <c r="C449" s="225"/>
      <c r="D449" s="237"/>
      <c r="E449" s="201"/>
      <c r="F449" s="214"/>
      <c r="G449" s="214"/>
    </row>
    <row r="450">
      <c r="A450" s="201"/>
      <c r="B450" s="221"/>
      <c r="C450" s="225"/>
      <c r="D450" s="237"/>
      <c r="E450" s="201"/>
      <c r="F450" s="214"/>
      <c r="G450" s="214"/>
    </row>
    <row r="451">
      <c r="A451" s="201"/>
      <c r="B451" s="221"/>
      <c r="C451" s="201"/>
      <c r="D451" s="201"/>
      <c r="E451" s="201"/>
      <c r="F451" s="214"/>
      <c r="G451" s="214"/>
    </row>
    <row r="452">
      <c r="A452" s="201"/>
      <c r="B452" s="221"/>
      <c r="C452" s="201"/>
      <c r="D452" s="201"/>
      <c r="E452" s="201"/>
      <c r="F452" s="214"/>
      <c r="G452" s="214"/>
    </row>
    <row r="453">
      <c r="A453" s="201"/>
      <c r="B453" s="221"/>
      <c r="C453" s="201"/>
      <c r="D453" s="201"/>
      <c r="E453" s="201"/>
      <c r="F453" s="214"/>
      <c r="G453" s="227"/>
    </row>
    <row r="454">
      <c r="A454" s="211"/>
      <c r="B454" s="211"/>
      <c r="C454" s="211"/>
      <c r="D454" s="211"/>
      <c r="E454" s="211"/>
      <c r="F454" s="211"/>
      <c r="G454" s="211"/>
    </row>
    <row r="455">
      <c r="A455" s="201"/>
      <c r="B455" s="212"/>
      <c r="C455" s="227"/>
      <c r="D455" s="227"/>
      <c r="E455" s="201"/>
      <c r="F455" s="201"/>
      <c r="G455" s="201"/>
    </row>
    <row r="456">
      <c r="A456" s="201"/>
      <c r="B456" s="212"/>
      <c r="C456" s="227"/>
      <c r="D456" s="227"/>
      <c r="E456" s="201"/>
      <c r="F456" s="201"/>
      <c r="G456" s="201"/>
    </row>
    <row r="457">
      <c r="A457" s="201"/>
      <c r="B457" s="212"/>
      <c r="C457" s="227"/>
      <c r="D457" s="227"/>
      <c r="E457" s="201"/>
      <c r="F457" s="201"/>
      <c r="G457" s="201"/>
    </row>
    <row r="458">
      <c r="A458" s="201"/>
      <c r="B458" s="212"/>
      <c r="C458" s="227"/>
      <c r="D458" s="227"/>
      <c r="E458" s="201"/>
      <c r="F458" s="201"/>
      <c r="G458" s="201"/>
    </row>
    <row r="459">
      <c r="A459" s="201"/>
      <c r="B459" s="212"/>
      <c r="C459" s="227"/>
      <c r="D459" s="227"/>
      <c r="E459" s="201"/>
      <c r="F459" s="201"/>
      <c r="G459" s="201"/>
    </row>
    <row r="460">
      <c r="A460" s="201"/>
      <c r="B460" s="212"/>
      <c r="C460" s="227"/>
      <c r="D460" s="227"/>
      <c r="E460" s="201"/>
      <c r="F460" s="201"/>
      <c r="G460" s="201"/>
    </row>
    <row r="461">
      <c r="A461" s="201"/>
      <c r="B461" s="212"/>
      <c r="C461" s="227"/>
      <c r="D461" s="227"/>
      <c r="E461" s="201"/>
      <c r="F461" s="201"/>
      <c r="G461" s="201"/>
    </row>
    <row r="462">
      <c r="A462" s="201"/>
      <c r="B462" s="212"/>
      <c r="C462" s="227"/>
      <c r="D462" s="227"/>
      <c r="E462" s="201"/>
      <c r="F462" s="201"/>
      <c r="G462" s="201"/>
    </row>
    <row r="463">
      <c r="A463" s="201"/>
      <c r="B463" s="212"/>
      <c r="C463" s="227"/>
      <c r="D463" s="227"/>
      <c r="E463" s="201"/>
      <c r="F463" s="201"/>
      <c r="G463" s="201"/>
    </row>
    <row r="464">
      <c r="A464" s="201"/>
      <c r="B464" s="212"/>
      <c r="C464" s="227"/>
      <c r="D464" s="227"/>
      <c r="E464" s="201"/>
      <c r="F464" s="201"/>
      <c r="G464" s="201"/>
    </row>
    <row r="465">
      <c r="A465" s="201"/>
      <c r="B465" s="221"/>
      <c r="C465" s="227"/>
      <c r="D465" s="201"/>
      <c r="E465" s="201"/>
      <c r="F465" s="201"/>
      <c r="G465" s="201"/>
    </row>
    <row r="466">
      <c r="A466" s="201"/>
      <c r="B466" s="221"/>
      <c r="C466" s="227"/>
      <c r="D466" s="201"/>
      <c r="E466" s="201"/>
      <c r="F466" s="201"/>
      <c r="G466" s="201"/>
    </row>
    <row r="467">
      <c r="A467" s="201"/>
      <c r="B467" s="221"/>
      <c r="C467" s="227"/>
      <c r="D467" s="201"/>
      <c r="E467" s="201"/>
      <c r="F467" s="201"/>
      <c r="G467" s="201"/>
    </row>
    <row r="468">
      <c r="A468" s="201"/>
      <c r="B468" s="221"/>
      <c r="C468" s="227"/>
      <c r="D468" s="201"/>
      <c r="E468" s="201"/>
      <c r="F468" s="201"/>
      <c r="G468" s="201"/>
    </row>
    <row r="469">
      <c r="A469" s="201"/>
      <c r="B469" s="221"/>
      <c r="C469" s="227"/>
      <c r="D469" s="201"/>
      <c r="E469" s="201"/>
      <c r="F469" s="201"/>
      <c r="G469" s="201"/>
    </row>
    <row r="470">
      <c r="A470" s="201"/>
      <c r="B470" s="221"/>
      <c r="C470" s="227"/>
      <c r="D470" s="201"/>
      <c r="E470" s="201"/>
      <c r="F470" s="201"/>
      <c r="G470" s="201"/>
    </row>
    <row r="471">
      <c r="A471" s="201"/>
      <c r="B471" s="221"/>
      <c r="C471" s="227"/>
      <c r="D471" s="201"/>
      <c r="E471" s="201"/>
      <c r="F471" s="201"/>
      <c r="G471" s="201"/>
    </row>
    <row r="472">
      <c r="A472" s="201"/>
      <c r="B472" s="221"/>
      <c r="C472" s="227"/>
      <c r="D472" s="201"/>
      <c r="E472" s="201"/>
      <c r="F472" s="201"/>
      <c r="G472" s="201"/>
    </row>
    <row r="473">
      <c r="A473" s="201"/>
      <c r="B473" s="221"/>
      <c r="C473" s="227"/>
      <c r="D473" s="201"/>
      <c r="E473" s="201"/>
      <c r="F473" s="201"/>
      <c r="G473" s="201"/>
    </row>
    <row r="474">
      <c r="A474" s="201"/>
      <c r="B474" s="221"/>
      <c r="C474" s="227"/>
      <c r="D474" s="201"/>
      <c r="E474" s="201"/>
      <c r="F474" s="201"/>
      <c r="G474" s="201"/>
    </row>
    <row r="475">
      <c r="A475" s="201"/>
      <c r="B475" s="221"/>
      <c r="C475" s="227"/>
      <c r="D475" s="201"/>
      <c r="E475" s="201"/>
      <c r="F475" s="201"/>
      <c r="G475" s="201"/>
    </row>
    <row r="476">
      <c r="A476" s="201"/>
      <c r="B476" s="221"/>
      <c r="C476" s="227"/>
      <c r="D476" s="201"/>
      <c r="E476" s="201"/>
      <c r="F476" s="201"/>
      <c r="G476" s="192"/>
    </row>
    <row r="477">
      <c r="A477" s="201"/>
      <c r="B477" s="221"/>
      <c r="C477" s="227"/>
      <c r="D477" s="201"/>
      <c r="E477" s="201"/>
      <c r="F477" s="201"/>
      <c r="G477" s="192"/>
    </row>
    <row r="478">
      <c r="A478" s="201"/>
      <c r="B478" s="221"/>
      <c r="C478" s="227"/>
      <c r="D478" s="201"/>
      <c r="E478" s="201"/>
      <c r="F478" s="201"/>
      <c r="G478" s="192"/>
    </row>
    <row r="479">
      <c r="A479" s="201"/>
      <c r="B479" s="221"/>
      <c r="C479" s="227"/>
      <c r="D479" s="246"/>
      <c r="E479" s="246"/>
      <c r="F479" s="246"/>
      <c r="G479" s="246"/>
    </row>
    <row r="480">
      <c r="A480" s="201"/>
      <c r="B480" s="221"/>
      <c r="C480" s="227"/>
      <c r="D480" s="246"/>
      <c r="E480" s="246"/>
      <c r="F480" s="246"/>
      <c r="G480" s="246"/>
    </row>
    <row r="481">
      <c r="A481" s="201"/>
      <c r="B481" s="221"/>
      <c r="C481" s="227"/>
      <c r="D481" s="246"/>
      <c r="E481" s="246"/>
      <c r="F481" s="246"/>
      <c r="G481" s="246"/>
    </row>
    <row r="482">
      <c r="A482" s="211"/>
      <c r="B482" s="211"/>
      <c r="C482" s="211"/>
      <c r="D482" s="211"/>
      <c r="E482" s="211"/>
      <c r="F482" s="211"/>
      <c r="G482" s="211"/>
    </row>
    <row r="483">
      <c r="A483" s="201"/>
      <c r="B483" s="212"/>
      <c r="C483" s="201"/>
      <c r="D483" s="201"/>
      <c r="E483" s="226"/>
      <c r="F483" s="214"/>
      <c r="G483" s="214"/>
    </row>
    <row r="484">
      <c r="A484" s="201"/>
      <c r="B484" s="212"/>
      <c r="C484" s="201"/>
      <c r="D484" s="201"/>
      <c r="E484" s="226"/>
      <c r="F484" s="214"/>
      <c r="G484" s="214"/>
    </row>
    <row r="485">
      <c r="A485" s="201"/>
      <c r="B485" s="212"/>
      <c r="C485" s="201"/>
      <c r="D485" s="201"/>
      <c r="E485" s="226"/>
      <c r="F485" s="214"/>
      <c r="G485" s="214"/>
    </row>
    <row r="486">
      <c r="A486" s="201"/>
      <c r="B486" s="212"/>
      <c r="C486" s="201"/>
      <c r="D486" s="201"/>
      <c r="E486" s="226"/>
      <c r="F486" s="214"/>
      <c r="G486" s="214"/>
    </row>
    <row r="487">
      <c r="A487" s="201"/>
      <c r="B487" s="212"/>
      <c r="C487" s="201"/>
      <c r="D487" s="201"/>
      <c r="E487" s="226"/>
      <c r="F487" s="214"/>
      <c r="G487" s="214"/>
    </row>
    <row r="488">
      <c r="A488" s="201"/>
      <c r="B488" s="212"/>
      <c r="C488" s="201"/>
      <c r="D488" s="201"/>
      <c r="E488" s="226"/>
      <c r="F488" s="214"/>
      <c r="G488" s="214"/>
    </row>
    <row r="489">
      <c r="A489" s="201"/>
      <c r="B489" s="212"/>
      <c r="C489" s="201"/>
      <c r="D489" s="201"/>
      <c r="E489" s="226"/>
      <c r="F489" s="214"/>
      <c r="G489" s="214"/>
    </row>
    <row r="490">
      <c r="A490" s="201"/>
      <c r="B490" s="212"/>
      <c r="C490" s="201"/>
      <c r="D490" s="201"/>
      <c r="E490" s="226"/>
      <c r="F490" s="214"/>
      <c r="G490" s="214"/>
    </row>
    <row r="491">
      <c r="A491" s="201"/>
      <c r="B491" s="212"/>
      <c r="C491" s="201"/>
      <c r="D491" s="201"/>
      <c r="E491" s="226"/>
      <c r="F491" s="214"/>
      <c r="G491" s="214"/>
    </row>
    <row r="492">
      <c r="A492" s="201"/>
      <c r="B492" s="212"/>
      <c r="C492" s="201"/>
      <c r="D492" s="201"/>
      <c r="E492" s="226"/>
      <c r="F492" s="214"/>
      <c r="G492" s="214"/>
    </row>
    <row r="493">
      <c r="A493" s="201"/>
      <c r="B493" s="212"/>
      <c r="C493" s="201"/>
      <c r="D493" s="201"/>
      <c r="E493" s="226"/>
      <c r="F493" s="214"/>
      <c r="G493" s="214"/>
    </row>
    <row r="494">
      <c r="A494" s="201"/>
      <c r="B494" s="212"/>
      <c r="C494" s="201"/>
      <c r="D494" s="201"/>
      <c r="E494" s="226"/>
      <c r="F494" s="214"/>
      <c r="G494" s="214"/>
    </row>
    <row r="495">
      <c r="A495" s="201"/>
      <c r="B495" s="212"/>
      <c r="C495" s="201"/>
      <c r="D495" s="201"/>
      <c r="E495" s="226"/>
      <c r="F495" s="214"/>
      <c r="G495" s="214"/>
    </row>
    <row r="496">
      <c r="A496" s="201"/>
      <c r="B496" s="212"/>
      <c r="C496" s="201"/>
      <c r="D496" s="201"/>
      <c r="E496" s="226"/>
      <c r="F496" s="214"/>
      <c r="G496" s="214"/>
    </row>
    <row r="497">
      <c r="A497" s="201"/>
      <c r="B497" s="212"/>
      <c r="C497" s="201"/>
      <c r="D497" s="201"/>
      <c r="E497" s="226"/>
      <c r="F497" s="214"/>
      <c r="G497" s="214"/>
    </row>
    <row r="498">
      <c r="A498" s="201"/>
      <c r="B498" s="212"/>
      <c r="C498" s="201"/>
      <c r="D498" s="201"/>
      <c r="E498" s="226"/>
      <c r="F498" s="214"/>
      <c r="G498" s="214"/>
    </row>
    <row r="499">
      <c r="A499" s="201"/>
      <c r="B499" s="212"/>
      <c r="C499" s="201"/>
      <c r="D499" s="201"/>
      <c r="E499" s="226"/>
      <c r="F499" s="214"/>
      <c r="G499" s="214"/>
    </row>
    <row r="500">
      <c r="A500" s="201"/>
      <c r="B500" s="212"/>
      <c r="C500" s="201"/>
      <c r="D500" s="201"/>
      <c r="E500" s="226"/>
      <c r="F500" s="214"/>
      <c r="G500" s="214"/>
    </row>
    <row r="501">
      <c r="A501" s="201"/>
      <c r="B501" s="212"/>
      <c r="C501" s="201"/>
      <c r="D501" s="201"/>
      <c r="E501" s="226"/>
      <c r="F501" s="226"/>
      <c r="G501" s="226"/>
    </row>
    <row r="502">
      <c r="A502" s="201"/>
      <c r="B502" s="212"/>
      <c r="C502" s="201"/>
      <c r="D502" s="201"/>
      <c r="E502" s="226"/>
      <c r="F502" s="226"/>
      <c r="G502" s="226"/>
    </row>
    <row r="503">
      <c r="A503" s="201"/>
      <c r="B503" s="212"/>
      <c r="C503" s="201"/>
      <c r="D503" s="201"/>
      <c r="E503" s="226"/>
      <c r="F503" s="226"/>
      <c r="G503" s="226"/>
    </row>
    <row r="504">
      <c r="A504" s="201"/>
      <c r="B504" s="212"/>
      <c r="C504" s="201"/>
      <c r="D504" s="201"/>
      <c r="E504" s="226"/>
      <c r="F504" s="226"/>
      <c r="G504" s="226"/>
    </row>
    <row r="505">
      <c r="A505" s="211"/>
      <c r="B505" s="211"/>
      <c r="C505" s="211"/>
      <c r="D505" s="211"/>
      <c r="E505" s="211"/>
      <c r="F505" s="211"/>
      <c r="G505" s="211"/>
    </row>
    <row r="506">
      <c r="A506" s="201"/>
      <c r="B506" s="212"/>
      <c r="C506" s="201"/>
      <c r="D506" s="201"/>
      <c r="E506" s="226"/>
      <c r="F506" s="214"/>
      <c r="G506" s="214"/>
    </row>
    <row r="507">
      <c r="A507" s="201"/>
      <c r="B507" s="212"/>
      <c r="C507" s="201"/>
      <c r="D507" s="201"/>
      <c r="E507" s="226"/>
      <c r="F507" s="214"/>
      <c r="G507" s="214"/>
    </row>
    <row r="508">
      <c r="A508" s="201"/>
      <c r="B508" s="212"/>
      <c r="C508" s="201"/>
      <c r="D508" s="201"/>
      <c r="E508" s="226"/>
      <c r="F508" s="214"/>
      <c r="G508" s="214"/>
    </row>
    <row r="509">
      <c r="A509" s="201"/>
      <c r="B509" s="212"/>
      <c r="C509" s="201"/>
      <c r="D509" s="201"/>
      <c r="E509" s="226"/>
      <c r="F509" s="214"/>
      <c r="G509" s="214"/>
    </row>
    <row r="510">
      <c r="A510" s="201"/>
      <c r="B510" s="212"/>
      <c r="C510" s="201"/>
      <c r="D510" s="201"/>
      <c r="E510" s="226"/>
      <c r="F510" s="214"/>
      <c r="G510" s="214"/>
    </row>
    <row r="511">
      <c r="A511" s="201"/>
      <c r="B511" s="212"/>
      <c r="C511" s="201"/>
      <c r="D511" s="201"/>
      <c r="E511" s="226"/>
      <c r="F511" s="214"/>
      <c r="G511" s="214"/>
    </row>
    <row r="512">
      <c r="A512" s="201"/>
      <c r="B512" s="212"/>
      <c r="C512" s="201"/>
      <c r="D512" s="201"/>
      <c r="E512" s="226"/>
      <c r="F512" s="214"/>
      <c r="G512" s="214"/>
    </row>
    <row r="513">
      <c r="A513" s="201"/>
      <c r="B513" s="212"/>
      <c r="C513" s="201"/>
      <c r="D513" s="201"/>
      <c r="E513" s="226"/>
      <c r="F513" s="214"/>
      <c r="G513" s="214"/>
    </row>
    <row r="514">
      <c r="A514" s="201"/>
      <c r="B514" s="212"/>
      <c r="C514" s="201"/>
      <c r="D514" s="201"/>
      <c r="E514" s="226"/>
      <c r="F514" s="214"/>
      <c r="G514" s="214"/>
    </row>
    <row r="51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flId5"/>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47" t="s">
        <v>1674</v>
      </c>
      <c r="F6" s="247"/>
      <c r="G6" s="247"/>
      <c r="H6" s="7"/>
      <c r="I6" s="7"/>
      <c r="J6" s="8"/>
    </row>
    <row r="7" ht="26.25">
      <c r="B7" s="6"/>
      <c r="C7" s="7"/>
      <c r="D7" s="7"/>
      <c r="E7" s="7"/>
      <c r="F7" s="11" t="s">
        <v>1719</v>
      </c>
      <c r="G7" s="7"/>
      <c r="H7" s="7"/>
      <c r="I7" s="7"/>
      <c r="J7" s="8"/>
    </row>
    <row r="8" ht="26.25">
      <c r="B8" s="6"/>
      <c r="C8" s="7"/>
      <c r="D8" s="7"/>
      <c r="E8" s="7"/>
      <c r="F8" s="11" t="s">
        <v>1720</v>
      </c>
      <c r="G8" s="7"/>
      <c r="H8" s="7"/>
      <c r="I8" s="7"/>
      <c r="J8" s="8"/>
    </row>
    <row r="9" ht="21">
      <c r="B9" s="6"/>
      <c r="C9" s="7"/>
      <c r="D9" s="7"/>
      <c r="E9" s="7"/>
      <c r="F9" s="12" t="s">
        <v>1859</v>
      </c>
      <c r="G9" s="7"/>
      <c r="H9" s="7"/>
      <c r="I9" s="7"/>
      <c r="J9" s="8"/>
    </row>
    <row r="10" ht="21">
      <c r="B10" s="6"/>
      <c r="C10" s="7"/>
      <c r="D10" s="7"/>
      <c r="E10" s="7"/>
      <c r="F10" s="12" t="s">
        <v>1860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50" t="s">
        <v>15</v>
      </c>
      <c r="E24" s="251" t="s">
        <v>16</v>
      </c>
      <c r="F24" s="251"/>
      <c r="G24" s="251"/>
      <c r="H24" s="251"/>
      <c r="I24" s="7"/>
      <c r="J24" s="8"/>
    </row>
    <row r="25">
      <c r="B25" s="6"/>
      <c r="C25" s="7"/>
      <c r="D25" s="7"/>
      <c r="E25" s="15"/>
      <c r="F25" s="15"/>
      <c r="G25" s="15"/>
      <c r="H25" s="7"/>
      <c r="I25" s="7"/>
      <c r="J25" s="8"/>
    </row>
    <row r="26">
      <c r="B26" s="6"/>
      <c r="C26" s="7"/>
      <c r="D26" s="250" t="s">
        <v>17</v>
      </c>
      <c r="E26" s="251"/>
      <c r="F26" s="251"/>
      <c r="G26" s="251"/>
      <c r="H26" s="251"/>
      <c r="I26" s="7"/>
      <c r="J26" s="8"/>
    </row>
    <row r="27">
      <c r="B27" s="6"/>
      <c r="C27" s="7"/>
      <c r="D27" s="16"/>
      <c r="E27" s="16"/>
      <c r="F27" s="16"/>
      <c r="G27" s="16"/>
      <c r="H27" s="16"/>
      <c r="I27" s="7"/>
      <c r="J27" s="8"/>
    </row>
    <row r="28">
      <c r="B28" s="6"/>
      <c r="C28" s="7"/>
      <c r="D28" s="250" t="s">
        <v>18</v>
      </c>
      <c r="E28" s="251" t="s">
        <v>16</v>
      </c>
      <c r="F28" s="251"/>
      <c r="G28" s="251"/>
      <c r="H28" s="251"/>
      <c r="I28" s="7"/>
      <c r="J28" s="8"/>
    </row>
    <row r="29">
      <c r="B29" s="6"/>
      <c r="C29" s="7"/>
      <c r="D29" s="16"/>
      <c r="E29" s="16"/>
      <c r="F29" s="16"/>
      <c r="G29" s="16"/>
      <c r="H29" s="16"/>
      <c r="I29" s="7"/>
      <c r="J29" s="8"/>
    </row>
    <row r="30">
      <c r="B30" s="6"/>
      <c r="C30" s="7"/>
      <c r="D30" s="250" t="s">
        <v>19</v>
      </c>
      <c r="E30" s="251" t="s">
        <v>16</v>
      </c>
      <c r="F30" s="251"/>
      <c r="G30" s="251"/>
      <c r="H30" s="251"/>
      <c r="I30" s="7"/>
      <c r="J30" s="8"/>
    </row>
    <row r="31">
      <c r="B31" s="6"/>
      <c r="C31" s="7"/>
      <c r="D31" s="16"/>
      <c r="E31" s="16"/>
      <c r="F31" s="16"/>
      <c r="G31" s="16"/>
      <c r="H31" s="16"/>
      <c r="I31" s="7"/>
      <c r="J31" s="8"/>
    </row>
    <row r="32">
      <c r="B32" s="6"/>
      <c r="C32" s="7"/>
      <c r="D32" s="250" t="s">
        <v>20</v>
      </c>
      <c r="E32" s="251" t="s">
        <v>16</v>
      </c>
      <c r="F32" s="251"/>
      <c r="G32" s="251"/>
      <c r="H32" s="251"/>
      <c r="I32" s="7"/>
      <c r="J32" s="8"/>
    </row>
    <row r="33">
      <c r="B33" s="6"/>
      <c r="C33" s="7"/>
      <c r="D33" s="15"/>
      <c r="E33" s="15"/>
      <c r="F33" s="15"/>
      <c r="G33" s="15"/>
      <c r="H33" s="15"/>
      <c r="I33" s="7"/>
      <c r="J33" s="8"/>
    </row>
    <row r="34">
      <c r="B34" s="6"/>
      <c r="C34" s="7"/>
      <c r="D34" s="250" t="s">
        <v>21</v>
      </c>
      <c r="E34" s="251" t="s">
        <v>16</v>
      </c>
      <c r="F34" s="251"/>
      <c r="G34" s="251"/>
      <c r="H34" s="251"/>
      <c r="I34" s="7"/>
      <c r="J34" s="8"/>
    </row>
    <row r="35">
      <c r="B35" s="6"/>
      <c r="C35" s="7"/>
      <c r="D35" s="7"/>
      <c r="E35" s="7"/>
      <c r="F35" s="7"/>
      <c r="G35" s="7"/>
      <c r="H35" s="7"/>
      <c r="I35" s="7"/>
      <c r="J35" s="8"/>
    </row>
    <row r="36">
      <c r="B36" s="6"/>
      <c r="C36" s="7"/>
      <c r="D36" s="248" t="s">
        <v>22</v>
      </c>
      <c r="E36" s="249"/>
      <c r="F36" s="249"/>
      <c r="G36" s="249"/>
      <c r="H36" s="249"/>
      <c r="I36" s="7"/>
      <c r="J36" s="8"/>
    </row>
    <row r="37">
      <c r="B37" s="6"/>
      <c r="C37" s="7"/>
      <c r="D37" s="7"/>
      <c r="E37" s="7"/>
      <c r="F37" s="14"/>
      <c r="G37" s="7"/>
      <c r="H37" s="7"/>
      <c r="I37" s="7"/>
      <c r="J37" s="8"/>
    </row>
    <row r="38">
      <c r="B38" s="6"/>
      <c r="C38" s="7"/>
      <c r="D38" s="248" t="s">
        <v>1628</v>
      </c>
      <c r="E38" s="249"/>
      <c r="F38" s="249"/>
      <c r="G38" s="249"/>
      <c r="H38" s="249"/>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1718</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1719</v>
      </c>
      <c r="E14" s="31"/>
      <c r="F14" s="31"/>
      <c r="H14" s="23"/>
      <c r="L14" s="23"/>
      <c r="M14" s="23"/>
    </row>
    <row r="15">
      <c r="A15" s="25" t="s">
        <v>36</v>
      </c>
      <c r="B15" s="39" t="s">
        <v>37</v>
      </c>
      <c r="C15" s="25" t="s">
        <v>1720</v>
      </c>
      <c r="E15" s="31"/>
      <c r="F15" s="31"/>
      <c r="H15" s="23"/>
      <c r="L15" s="23"/>
      <c r="M15" s="23"/>
    </row>
    <row r="16">
      <c r="A16" s="25" t="s">
        <v>38</v>
      </c>
      <c r="B16" s="39" t="s">
        <v>39</v>
      </c>
      <c r="C16" s="25" t="s">
        <v>1721</v>
      </c>
      <c r="E16" s="31"/>
      <c r="F16" s="31"/>
      <c r="H16" s="23"/>
      <c r="L16" s="23"/>
      <c r="M16" s="23"/>
    </row>
    <row r="17">
      <c r="A17" s="25" t="s">
        <v>40</v>
      </c>
      <c r="B17" s="39" t="s">
        <v>41</v>
      </c>
      <c r="C17" s="274">
        <v>44043</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1722</v>
      </c>
      <c r="D27" s="42"/>
      <c r="E27" s="42"/>
      <c r="F27" s="42"/>
      <c r="H27" s="23"/>
      <c r="L27" s="23"/>
      <c r="M27" s="23"/>
    </row>
    <row r="28">
      <c r="A28" s="25" t="s">
        <v>54</v>
      </c>
      <c r="B28" s="41" t="s">
        <v>55</v>
      </c>
      <c r="C28" s="25" t="s">
        <v>1722</v>
      </c>
      <c r="D28" s="42"/>
      <c r="E28" s="42"/>
      <c r="F28" s="42"/>
      <c r="H28" s="23"/>
      <c r="L28" s="23"/>
      <c r="M28" s="23"/>
    </row>
    <row r="29" ht="30">
      <c r="A29" s="25" t="s">
        <v>56</v>
      </c>
      <c r="B29" s="41" t="s">
        <v>57</v>
      </c>
      <c r="C29" s="25" t="s">
        <v>1723</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28704.127461</v>
      </c>
      <c r="F38" s="42"/>
      <c r="H38" s="23"/>
      <c r="L38" s="23"/>
      <c r="M38" s="23"/>
    </row>
    <row r="39">
      <c r="A39" s="25" t="s">
        <v>66</v>
      </c>
      <c r="B39" s="42" t="s">
        <v>67</v>
      </c>
      <c r="C39" s="148">
        <v>22925</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0.25208843886586685</v>
      </c>
      <c r="E45" s="142"/>
      <c r="F45" s="142">
        <v>0.0497</v>
      </c>
      <c r="G45" s="25" t="s">
        <v>1724</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28704.127461</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28704.127461</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16.83534544</v>
      </c>
      <c r="D66" s="152" t="s">
        <v>1725</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7.564522</v>
      </c>
      <c r="D70" s="148" t="s">
        <v>1333</v>
      </c>
      <c r="E70" s="21"/>
      <c r="F70" s="157">
        <f>IF($C$77=0,"",IF(C70="[for completion]","",C70/$C$77))</f>
        <v>0.00026353429523570925</v>
      </c>
      <c r="G70" s="157" t="str">
        <f>IF($D$66="ND2","ND2",IF(OR(D70="ND2",D70=""),"",D70/$D$77))</f>
        <v/>
      </c>
      <c r="H70" s="23"/>
      <c r="L70" s="23"/>
      <c r="M70" s="23"/>
      <c r="N70" s="55"/>
    </row>
    <row r="71">
      <c r="A71" s="25" t="s">
        <v>114</v>
      </c>
      <c r="B71" s="138" t="s">
        <v>1650</v>
      </c>
      <c r="C71" s="148">
        <v>17.379348</v>
      </c>
      <c r="D71" s="148" t="s">
        <v>1333</v>
      </c>
      <c r="E71" s="21"/>
      <c r="F71" s="157">
        <f>IF($C$77=0,"",IF(C71="[for completion]","",C71/$C$77))</f>
        <v>0.00060546512084122875</v>
      </c>
      <c r="G71" s="157" t="str">
        <f>IF($D$66="ND2","ND2",IF(OR(D71="ND2",D71=""),"",D71/$D$77))</f>
        <v/>
      </c>
      <c r="H71" s="23"/>
      <c r="L71" s="23"/>
      <c r="M71" s="23"/>
      <c r="N71" s="55"/>
    </row>
    <row r="72">
      <c r="A72" s="25" t="s">
        <v>115</v>
      </c>
      <c r="B72" s="137" t="s">
        <v>1651</v>
      </c>
      <c r="C72" s="148">
        <v>22.638392</v>
      </c>
      <c r="D72" s="148" t="s">
        <v>1333</v>
      </c>
      <c r="E72" s="21"/>
      <c r="F72" s="157">
        <f>IF($C$77=0,"",IF(C72="[for completion]","",C72/$C$77))</f>
        <v>0.00078868072311637379</v>
      </c>
      <c r="G72" s="157" t="str">
        <f>IF($D$66="ND2","ND2",IF(OR(D72="ND2",D72=""),"",D72/$D$77))</f>
        <v/>
      </c>
      <c r="H72" s="23"/>
      <c r="L72" s="23"/>
      <c r="M72" s="23"/>
      <c r="N72" s="55"/>
    </row>
    <row r="73">
      <c r="A73" s="25" t="s">
        <v>116</v>
      </c>
      <c r="B73" s="137" t="s">
        <v>1652</v>
      </c>
      <c r="C73" s="148">
        <v>32.354313</v>
      </c>
      <c r="D73" s="148" t="s">
        <v>1333</v>
      </c>
      <c r="E73" s="21"/>
      <c r="F73" s="157">
        <f>IF($C$77=0,"",IF(C73="[for completion]","",C73/$C$77))</f>
        <v>0.0011271658770098819</v>
      </c>
      <c r="G73" s="157" t="str">
        <f>IF($D$66="ND2","ND2",IF(OR(D73="ND2",D73=""),"",D73/$D$77))</f>
        <v/>
      </c>
      <c r="H73" s="23"/>
      <c r="L73" s="23"/>
      <c r="M73" s="23"/>
      <c r="N73" s="55"/>
    </row>
    <row r="74">
      <c r="A74" s="25" t="s">
        <v>117</v>
      </c>
      <c r="B74" s="137" t="s">
        <v>1653</v>
      </c>
      <c r="C74" s="148">
        <v>41.689407</v>
      </c>
      <c r="D74" s="148" t="s">
        <v>1333</v>
      </c>
      <c r="E74" s="21"/>
      <c r="F74" s="157">
        <f>IF($C$77=0,"",IF(C74="[for completion]","",C74/$C$77))</f>
        <v>0.0014523837054792946</v>
      </c>
      <c r="G74" s="157" t="str">
        <f>IF($D$66="ND2","ND2",IF(OR(D74="ND2",D74=""),"",D74/$D$77))</f>
        <v/>
      </c>
      <c r="H74" s="23"/>
      <c r="L74" s="23"/>
      <c r="M74" s="23"/>
      <c r="N74" s="55"/>
    </row>
    <row r="75">
      <c r="A75" s="25" t="s">
        <v>118</v>
      </c>
      <c r="B75" s="137" t="s">
        <v>1654</v>
      </c>
      <c r="C75" s="148">
        <v>636.403062</v>
      </c>
      <c r="D75" s="148" t="s">
        <v>1333</v>
      </c>
      <c r="E75" s="21"/>
      <c r="F75" s="157">
        <f>IF($C$77=0,"",IF(C75="[for completion]","",C75/$C$77))</f>
        <v>0.022171134201211574</v>
      </c>
      <c r="G75" s="157" t="str">
        <f>IF($D$66="ND2","ND2",IF(OR(D75="ND2",D75=""),"",D75/$D$77))</f>
        <v/>
      </c>
      <c r="H75" s="23"/>
      <c r="L75" s="23"/>
      <c r="M75" s="23"/>
      <c r="N75" s="55"/>
    </row>
    <row r="76">
      <c r="A76" s="25" t="s">
        <v>119</v>
      </c>
      <c r="B76" s="137" t="s">
        <v>1655</v>
      </c>
      <c r="C76" s="148">
        <v>27946.098414</v>
      </c>
      <c r="D76" s="148" t="s">
        <v>1333</v>
      </c>
      <c r="E76" s="21"/>
      <c r="F76" s="157">
        <f>IF($C$77=0,"",IF(C76="[for completion]","",C76/$C$77))</f>
        <v>0.973591636077106</v>
      </c>
      <c r="G76" s="157" t="str">
        <f>IF($D$66="ND2","ND2",IF(OR(D76="ND2",D76=""),"",D76/$D$77))</f>
        <v/>
      </c>
      <c r="H76" s="23"/>
      <c r="L76" s="23"/>
      <c r="M76" s="23"/>
      <c r="N76" s="55"/>
    </row>
    <row r="77">
      <c r="A77" s="25" t="s">
        <v>120</v>
      </c>
      <c r="B77" s="59" t="s">
        <v>99</v>
      </c>
      <c r="C77" s="150">
        <f>SUM(C70:C76)</f>
        <v>28704.127458</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2.817072</v>
      </c>
      <c r="D79" s="150" t="s">
        <v>1333</v>
      </c>
      <c r="E79" s="42"/>
      <c r="F79" s="157">
        <f>IF($C$77=0,"",IF(C79="","",C79/$C$77))</f>
        <v>9.814170467720894E-05</v>
      </c>
      <c r="G79" s="157" t="str">
        <f>IF($D$66="ND2","ND2",IF(OR(D79="ND2",D79=""),"",D79/$D$77))</f>
        <v/>
      </c>
      <c r="H79" s="23"/>
      <c r="L79" s="23"/>
      <c r="M79" s="23"/>
      <c r="N79" s="55"/>
    </row>
    <row r="80" outlineLevel="1">
      <c r="A80" s="25" t="s">
        <v>125</v>
      </c>
      <c r="B80" s="60" t="s">
        <v>126</v>
      </c>
      <c r="C80" s="150">
        <v>4.74745</v>
      </c>
      <c r="D80" s="150" t="s">
        <v>1333</v>
      </c>
      <c r="E80" s="42"/>
      <c r="F80" s="157">
        <f>IF($C$77=0,"",IF(C80="","",C80/$C$77))</f>
        <v>0.00016539259055850029</v>
      </c>
      <c r="G80" s="157" t="str">
        <f>IF($D$66="ND2","ND2",IF(OR(D80="ND2",D80=""),"",D80/$D$77))</f>
        <v/>
      </c>
      <c r="H80" s="23"/>
      <c r="L80" s="23"/>
      <c r="M80" s="23"/>
      <c r="N80" s="55"/>
    </row>
    <row r="81" outlineLevel="1">
      <c r="A81" s="25" t="s">
        <v>127</v>
      </c>
      <c r="B81" s="60" t="s">
        <v>128</v>
      </c>
      <c r="C81" s="150">
        <v>6.652767</v>
      </c>
      <c r="D81" s="150" t="s">
        <v>1333</v>
      </c>
      <c r="E81" s="42"/>
      <c r="F81" s="157">
        <f>IF($C$77=0,"",IF(C81="","",C81/$C$77))</f>
        <v>0.00023177039642589229</v>
      </c>
      <c r="G81" s="157" t="str">
        <f>IF($D$66="ND2","ND2",IF(OR(D81="ND2",D81=""),"",D81/$D$77))</f>
        <v/>
      </c>
      <c r="H81" s="23"/>
      <c r="L81" s="23"/>
      <c r="M81" s="23"/>
      <c r="N81" s="55"/>
    </row>
    <row r="82" outlineLevel="1">
      <c r="A82" s="25" t="s">
        <v>129</v>
      </c>
      <c r="B82" s="60" t="s">
        <v>130</v>
      </c>
      <c r="C82" s="150">
        <v>10.72658</v>
      </c>
      <c r="D82" s="150" t="s">
        <v>1333</v>
      </c>
      <c r="E82" s="42"/>
      <c r="F82" s="157">
        <f>IF($C$77=0,"",IF(C82="","",C82/$C$77))</f>
        <v>0.00037369468957714104</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6.8217</v>
      </c>
      <c r="D89" s="152"/>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c r="D93" s="148" t="s">
        <v>1333</v>
      </c>
      <c r="E93" s="21"/>
      <c r="F93" s="157" t="str">
        <f>IF($C$100=0,"",IF(C93="[for completion]","",IF(C93="","",C93/$C$100)))</f>
        <v/>
      </c>
      <c r="G93" s="157" t="str">
        <f>IF($D$100=0,"",IF(D93="[Mark as ND1 if not relevant]","",IF(D93="","",D93/$D$100)))</f>
        <v/>
      </c>
      <c r="H93" s="23"/>
      <c r="L93" s="23"/>
      <c r="M93" s="23"/>
      <c r="N93" s="55"/>
    </row>
    <row r="94">
      <c r="A94" s="25" t="s">
        <v>142</v>
      </c>
      <c r="B94" s="138" t="s">
        <v>1650</v>
      </c>
      <c r="C94" s="148"/>
      <c r="D94" s="148" t="s">
        <v>1333</v>
      </c>
      <c r="E94" s="21"/>
      <c r="F94" s="157" t="str">
        <f>IF($C$100=0,"",IF(C94="[for completion]","",IF(C94="","",C94/$C$100)))</f>
        <v/>
      </c>
      <c r="G94" s="157" t="str">
        <f>IF($D$100=0,"",IF(D94="[Mark as ND1 if not relevant]","",IF(D94="","",D94/$D$100)))</f>
        <v/>
      </c>
      <c r="H94" s="23"/>
      <c r="L94" s="23"/>
      <c r="M94" s="23"/>
      <c r="N94" s="55"/>
    </row>
    <row r="95">
      <c r="A95" s="25" t="s">
        <v>143</v>
      </c>
      <c r="B95" s="138" t="s">
        <v>1651</v>
      </c>
      <c r="C95" s="148">
        <v>425</v>
      </c>
      <c r="D95" s="148" t="s">
        <v>1333</v>
      </c>
      <c r="E95" s="21"/>
      <c r="F95" s="157">
        <f>IF($C$100=0,"",IF(C95="[for completion]","",IF(C95="","",C95/$C$100)))</f>
        <v>0.018538713195201745</v>
      </c>
      <c r="G95" s="157" t="str">
        <f>IF($D$100=0,"",IF(D95="[Mark as ND1 if not relevant]","",IF(D95="","",D95/$D$100)))</f>
        <v/>
      </c>
      <c r="H95" s="23"/>
      <c r="L95" s="23"/>
      <c r="M95" s="23"/>
      <c r="N95" s="55"/>
    </row>
    <row r="96">
      <c r="A96" s="25" t="s">
        <v>144</v>
      </c>
      <c r="B96" s="138" t="s">
        <v>1652</v>
      </c>
      <c r="C96" s="148">
        <v>1000</v>
      </c>
      <c r="D96" s="148" t="s">
        <v>1333</v>
      </c>
      <c r="E96" s="21"/>
      <c r="F96" s="157">
        <f>IF($C$100=0,"",IF(C96="[for completion]","",IF(C96="","",C96/$C$100)))</f>
        <v>0.043620501635768812</v>
      </c>
      <c r="G96" s="157" t="str">
        <f>IF($D$100=0,"",IF(D96="[Mark as ND1 if not relevant]","",IF(D96="","",D96/$D$100)))</f>
        <v/>
      </c>
      <c r="H96" s="23"/>
      <c r="L96" s="23"/>
      <c r="M96" s="23"/>
      <c r="N96" s="55"/>
    </row>
    <row r="97">
      <c r="A97" s="25" t="s">
        <v>145</v>
      </c>
      <c r="B97" s="138" t="s">
        <v>1653</v>
      </c>
      <c r="C97" s="148">
        <v>3500</v>
      </c>
      <c r="D97" s="148" t="s">
        <v>1333</v>
      </c>
      <c r="E97" s="21"/>
      <c r="F97" s="157">
        <f>IF($C$100=0,"",IF(C97="[for completion]","",IF(C97="","",C97/$C$100)))</f>
        <v>0.15267175572519084</v>
      </c>
      <c r="G97" s="157" t="str">
        <f>IF($D$100=0,"",IF(D97="[Mark as ND1 if not relevant]","",IF(D97="","",D97/$D$100)))</f>
        <v/>
      </c>
      <c r="H97" s="23"/>
      <c r="L97" s="23"/>
      <c r="M97" s="23"/>
    </row>
    <row r="98">
      <c r="A98" s="25" t="s">
        <v>146</v>
      </c>
      <c r="B98" s="138" t="s">
        <v>1654</v>
      </c>
      <c r="C98" s="148">
        <v>18000</v>
      </c>
      <c r="D98" s="148" t="s">
        <v>1333</v>
      </c>
      <c r="E98" s="21"/>
      <c r="F98" s="157">
        <f>IF($C$100=0,"",IF(C98="[for completion]","",IF(C98="","",C98/$C$100)))</f>
        <v>0.7851690294438386</v>
      </c>
      <c r="G98" s="157" t="str">
        <f>IF($D$100=0,"",IF(D98="[Mark as ND1 if not relevant]","",IF(D98="","",D98/$D$100)))</f>
        <v/>
      </c>
      <c r="H98" s="23"/>
      <c r="L98" s="23"/>
      <c r="M98" s="23"/>
    </row>
    <row r="99">
      <c r="A99" s="25" t="s">
        <v>147</v>
      </c>
      <c r="B99" s="138" t="s">
        <v>1655</v>
      </c>
      <c r="C99" s="148"/>
      <c r="D99" s="148" t="s">
        <v>1333</v>
      </c>
      <c r="E99" s="21"/>
      <c r="F99" s="157" t="str">
        <f>IF($C$100=0,"",IF(C99="[for completion]","",IF(C99="","",C99/$C$100)))</f>
        <v/>
      </c>
      <c r="G99" s="157" t="str">
        <f>IF($D$100=0,"",IF(D99="[Mark as ND1 if not relevant]","",IF(D99="","",D99/$D$100)))</f>
        <v/>
      </c>
      <c r="H99" s="23"/>
      <c r="L99" s="23"/>
      <c r="M99" s="23"/>
    </row>
    <row r="100">
      <c r="A100" s="25" t="s">
        <v>148</v>
      </c>
      <c r="B100" s="59" t="s">
        <v>99</v>
      </c>
      <c r="C100" s="150">
        <f>SUM(C93:C99)</f>
        <v>22925</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
        <v>1333</v>
      </c>
      <c r="E102" s="42"/>
      <c r="F102" s="157" t="str">
        <f>IF($C$100=0,"",IF(C102="","",IF(C102="","",C102/$C$100)))</f>
        <v/>
      </c>
      <c r="G102" s="157" t="str">
        <f>IF($D$100=0,"",IF(D102="","",IF(D102="","",D102/$D$100)))</f>
        <v/>
      </c>
      <c r="H102" s="23"/>
      <c r="L102" s="23"/>
      <c r="M102" s="23"/>
    </row>
    <row r="103" outlineLevel="1">
      <c r="A103" s="25" t="s">
        <v>151</v>
      </c>
      <c r="B103" s="60" t="s">
        <v>126</v>
      </c>
      <c r="C103" s="150"/>
      <c r="D103" s="150" t="s">
        <v>1333</v>
      </c>
      <c r="E103" s="42"/>
      <c r="F103" s="157" t="str">
        <f>IF($C$100=0,"",IF(C103="","",IF(C103="","",C103/$C$100)))</f>
        <v/>
      </c>
      <c r="G103" s="157" t="str">
        <f>IF($D$100=0,"",IF(D103="","",IF(D103="","",D103/$D$100)))</f>
        <v/>
      </c>
      <c r="H103" s="23"/>
      <c r="L103" s="23"/>
      <c r="M103" s="23"/>
    </row>
    <row r="104" outlineLevel="1">
      <c r="A104" s="25" t="s">
        <v>152</v>
      </c>
      <c r="B104" s="60" t="s">
        <v>128</v>
      </c>
      <c r="C104" s="150"/>
      <c r="D104" s="150" t="s">
        <v>1333</v>
      </c>
      <c r="E104" s="42"/>
      <c r="F104" s="157" t="str">
        <f>IF($C$100=0,"",IF(C104="","",IF(C104="","",C104/$C$100)))</f>
        <v/>
      </c>
      <c r="G104" s="157" t="str">
        <f>IF($D$100=0,"",IF(D104="","",IF(D104="","",D104/$D$100)))</f>
        <v/>
      </c>
      <c r="H104" s="23"/>
      <c r="L104" s="23"/>
      <c r="M104" s="23"/>
    </row>
    <row r="105" outlineLevel="1">
      <c r="A105" s="25" t="s">
        <v>153</v>
      </c>
      <c r="B105" s="60" t="s">
        <v>130</v>
      </c>
      <c r="C105" s="150"/>
      <c r="D105" s="150" t="s">
        <v>1333</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28704.127500000002</v>
      </c>
      <c r="D112" s="148">
        <v>28704.127500000002</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28704.127500000002</v>
      </c>
      <c r="D129" s="148">
        <f>SUM(D112:D128)</f>
        <v>28704.127500000002</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22925</v>
      </c>
      <c r="D138" s="148">
        <v>22925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c r="D153" s="148"/>
      <c r="E153" s="42"/>
      <c r="F153" s="157" t="str">
        <f>IF($C$155=0,"",IF(C153="[for completion]","",IF(C153="","",C153/$C$155)))</f>
        <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22925</v>
      </c>
      <c r="D155" s="148">
        <f>SUM(D138:D154)</f>
        <v>22925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17925</v>
      </c>
      <c r="D164" s="148">
        <v>17925</v>
      </c>
      <c r="E164" s="63"/>
      <c r="F164" s="157">
        <f>IF($C$167=0,"",IF(C164="[for completion]","",IF(C164="","",C164/$C$167)))</f>
        <v>0.781897491821156</v>
      </c>
      <c r="G164" s="157">
        <f>IF($D$167=0,"",IF(D164="[for completion]","",IF(D164="","",D164/$D$167)))</f>
        <v>0.781897491821156</v>
      </c>
      <c r="H164" s="23"/>
      <c r="L164" s="23"/>
      <c r="M164" s="23"/>
      <c r="N164" s="55"/>
    </row>
    <row r="16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22925</v>
      </c>
      <c r="D167" s="160">
        <f>SUM(D164:D166)</f>
        <v>22925</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c r="D174" s="39"/>
      <c r="E174" s="31"/>
      <c r="F174" s="157" t="str">
        <f>IF($C$179=0,"",IF(C174="[for completion]","",C174/$C$179))</f>
        <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0</v>
      </c>
      <c r="E179" s="53"/>
      <c r="F179" s="158">
        <f>SUM(F174:F178)</f>
        <v>0</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c r="E193" s="50"/>
      <c r="F193" s="157" t="str">
        <f>IF($C$208=0,"",IF(C193="[for completion]","",C193/$C$208))</f>
        <v/>
      </c>
      <c r="G193" s="51"/>
      <c r="H193" s="23"/>
      <c r="L193" s="23"/>
      <c r="M193" s="23"/>
      <c r="N193" s="55"/>
    </row>
    <row r="194">
      <c r="A194" s="25" t="s">
        <v>264</v>
      </c>
      <c r="B194" s="42" t="s">
        <v>265</v>
      </c>
      <c r="C194" s="148"/>
      <c r="E194" s="53"/>
      <c r="F194" s="157" t="str">
        <f>IF($C$208=0,"",IF(C194="[for completion]","",C194/$C$208))</f>
        <v/>
      </c>
      <c r="G194" s="53"/>
      <c r="H194" s="23"/>
      <c r="L194" s="23"/>
      <c r="M194" s="23"/>
      <c r="N194" s="55"/>
    </row>
    <row r="195">
      <c r="A195" s="25" t="s">
        <v>266</v>
      </c>
      <c r="B195" s="42" t="s">
        <v>267</v>
      </c>
      <c r="C195" s="148"/>
      <c r="E195" s="53"/>
      <c r="F195" s="157" t="str">
        <f>IF($C$208=0,"",IF(C195="[for completion]","",C195/$C$208))</f>
        <v/>
      </c>
      <c r="G195" s="53"/>
      <c r="H195" s="23"/>
      <c r="L195" s="23"/>
      <c r="M195" s="23"/>
      <c r="N195" s="55"/>
    </row>
    <row r="196">
      <c r="A196" s="25" t="s">
        <v>268</v>
      </c>
      <c r="B196" s="42" t="s">
        <v>269</v>
      </c>
      <c r="C196" s="148"/>
      <c r="E196" s="53"/>
      <c r="F196" s="157" t="str">
        <f>IF($C$208=0,"",IF(C196="[for completion]","",C196/$C$208))</f>
        <v/>
      </c>
      <c r="G196" s="53"/>
      <c r="H196" s="23"/>
      <c r="L196" s="23"/>
      <c r="M196" s="23"/>
      <c r="N196" s="55"/>
    </row>
    <row r="197">
      <c r="A197" s="25" t="s">
        <v>270</v>
      </c>
      <c r="B197" s="42" t="s">
        <v>271</v>
      </c>
      <c r="C197" s="148"/>
      <c r="E197" s="53"/>
      <c r="F197" s="157" t="str">
        <f>IF($C$208=0,"",IF(C197="[for completion]","",C197/$C$208))</f>
        <v/>
      </c>
      <c r="G197" s="53"/>
      <c r="H197" s="23"/>
      <c r="L197" s="23"/>
      <c r="M197" s="23"/>
      <c r="N197" s="55"/>
    </row>
    <row r="198">
      <c r="A198" s="25" t="s">
        <v>272</v>
      </c>
      <c r="B198" s="42" t="s">
        <v>273</v>
      </c>
      <c r="C198" s="148"/>
      <c r="E198" s="53"/>
      <c r="F198" s="157" t="str">
        <f>IF($C$208=0,"",IF(C198="[for completion]","",C198/$C$208))</f>
        <v/>
      </c>
      <c r="G198" s="53"/>
      <c r="H198" s="23"/>
      <c r="L198" s="23"/>
      <c r="M198" s="23"/>
      <c r="N198" s="55"/>
    </row>
    <row r="199">
      <c r="A199" s="25" t="s">
        <v>274</v>
      </c>
      <c r="B199" s="42" t="s">
        <v>275</v>
      </c>
      <c r="C199" s="148"/>
      <c r="E199" s="53"/>
      <c r="F199" s="157" t="str">
        <f>IF($C$208=0,"",IF(C199="[for completion]","",C199/$C$208))</f>
        <v/>
      </c>
      <c r="G199" s="53"/>
      <c r="H199" s="23"/>
      <c r="L199" s="23"/>
      <c r="M199" s="23"/>
      <c r="N199" s="55"/>
    </row>
    <row r="200">
      <c r="A200" s="25" t="s">
        <v>276</v>
      </c>
      <c r="B200" s="42" t="s">
        <v>12</v>
      </c>
      <c r="C200" s="148"/>
      <c r="E200" s="53"/>
      <c r="F200" s="157" t="str">
        <f>IF($C$208=0,"",IF(C200="[for completion]","",C200/$C$208))</f>
        <v/>
      </c>
      <c r="G200" s="53"/>
      <c r="H200" s="23"/>
      <c r="L200" s="23"/>
      <c r="M200" s="23"/>
      <c r="N200" s="55"/>
    </row>
    <row r="201">
      <c r="A201" s="25" t="s">
        <v>277</v>
      </c>
      <c r="B201" s="42" t="s">
        <v>278</v>
      </c>
      <c r="C201" s="148"/>
      <c r="E201" s="53"/>
      <c r="F201" s="157" t="str">
        <f>IF($C$208=0,"",IF(C201="[for completion]","",C201/$C$208))</f>
        <v/>
      </c>
      <c r="G201" s="53"/>
      <c r="H201" s="23"/>
      <c r="L201" s="23"/>
      <c r="M201" s="23"/>
      <c r="N201" s="55"/>
    </row>
    <row r="202">
      <c r="A202" s="25" t="s">
        <v>279</v>
      </c>
      <c r="B202" s="42" t="s">
        <v>280</v>
      </c>
      <c r="C202" s="148"/>
      <c r="E202" s="53"/>
      <c r="F202" s="157" t="str">
        <f>IF($C$208=0,"",IF(C202="[for completion]","",C202/$C$208))</f>
        <v/>
      </c>
      <c r="G202" s="53"/>
      <c r="H202" s="23"/>
      <c r="L202" s="23"/>
      <c r="M202" s="23"/>
      <c r="N202" s="55"/>
    </row>
    <row r="203">
      <c r="A203" s="25" t="s">
        <v>281</v>
      </c>
      <c r="B203" s="42" t="s">
        <v>282</v>
      </c>
      <c r="C203" s="148"/>
      <c r="E203" s="53"/>
      <c r="F203" s="157" t="str">
        <f>IF($C$208=0,"",IF(C203="[for completion]","",C203/$C$208))</f>
        <v/>
      </c>
      <c r="G203" s="53"/>
      <c r="H203" s="23"/>
      <c r="L203" s="23"/>
      <c r="M203" s="23"/>
      <c r="N203" s="55"/>
    </row>
    <row r="204">
      <c r="A204" s="25" t="s">
        <v>283</v>
      </c>
      <c r="B204" s="42" t="s">
        <v>284</v>
      </c>
      <c r="C204" s="148"/>
      <c r="E204" s="53"/>
      <c r="F204" s="157" t="str">
        <f>IF($C$208=0,"",IF(C204="[for completion]","",C204/$C$208))</f>
        <v/>
      </c>
      <c r="G204" s="53"/>
      <c r="H204" s="23"/>
      <c r="L204" s="23"/>
      <c r="M204" s="23"/>
      <c r="N204" s="55"/>
    </row>
    <row r="205">
      <c r="A205" s="25" t="s">
        <v>285</v>
      </c>
      <c r="B205" s="42" t="s">
        <v>286</v>
      </c>
      <c r="C205" s="148"/>
      <c r="E205" s="53"/>
      <c r="F205" s="157" t="str">
        <f>IF($C$208=0,"",IF(C205="[for completion]","",C205/$C$208))</f>
        <v/>
      </c>
      <c r="G205" s="53"/>
      <c r="H205" s="23"/>
      <c r="L205" s="23"/>
      <c r="M205" s="23"/>
      <c r="N205" s="55"/>
    </row>
    <row r="206">
      <c r="A206" s="25" t="s">
        <v>287</v>
      </c>
      <c r="B206" s="42" t="s">
        <v>97</v>
      </c>
      <c r="C206" s="148"/>
      <c r="E206" s="53"/>
      <c r="F206" s="157" t="str">
        <f>IF($C$208=0,"",IF(C206="[for completion]","",C206/$C$208))</f>
        <v/>
      </c>
      <c r="G206" s="53"/>
      <c r="H206" s="23"/>
      <c r="L206" s="23"/>
      <c r="M206" s="23"/>
      <c r="N206" s="55"/>
    </row>
    <row r="207">
      <c r="A207" s="25" t="s">
        <v>288</v>
      </c>
      <c r="B207" s="52" t="s">
        <v>289</v>
      </c>
      <c r="C207" s="148">
        <f>SUM(C193:C196)</f>
        <v>0</v>
      </c>
      <c r="E207" s="53"/>
      <c r="F207" s="157">
        <f>SUM(F193:F196)</f>
        <v>0</v>
      </c>
      <c r="G207" s="53"/>
      <c r="H207" s="23"/>
      <c r="L207" s="23"/>
      <c r="M207" s="23"/>
      <c r="N207" s="55"/>
    </row>
    <row r="208">
      <c r="A208" s="25" t="s">
        <v>290</v>
      </c>
      <c r="B208" s="59" t="s">
        <v>99</v>
      </c>
      <c r="C208" s="150">
        <f>SUM(C193:C206)</f>
        <v>0</v>
      </c>
      <c r="D208" s="42"/>
      <c r="E208" s="53"/>
      <c r="F208" s="158">
        <f>SUM(F193:F206)</f>
        <v>0</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1723</v>
      </c>
      <c r="H229" s="23"/>
      <c r="L229" s="23"/>
      <c r="M229" s="23"/>
    </row>
    <row r="230" customHeight="1">
      <c r="A230" s="44"/>
      <c r="B230" s="45" t="s">
        <v>315</v>
      </c>
      <c r="C230" s="44"/>
      <c r="D230" s="44"/>
      <c r="E230" s="46"/>
      <c r="F230" s="47"/>
      <c r="G230" s="47"/>
      <c r="H230" s="23"/>
      <c r="L230" s="23"/>
      <c r="M230" s="23"/>
    </row>
    <row r="231">
      <c r="A231" s="25" t="s">
        <v>11</v>
      </c>
      <c r="B231" s="25" t="s">
        <v>1511</v>
      </c>
      <c r="C231" s="148"/>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1726</v>
      </c>
      <c r="C323" s="40" t="s">
        <v>1720</v>
      </c>
      <c r="H323" s="23"/>
      <c r="I323" s="55"/>
      <c r="J323" s="55"/>
      <c r="K323" s="55"/>
      <c r="L323" s="55"/>
      <c r="M323" s="55"/>
      <c r="N323" s="55"/>
    </row>
    <row r="324" outlineLevel="1">
      <c r="A324" s="25" t="s">
        <v>426</v>
      </c>
      <c r="B324" s="40" t="s">
        <v>1727</v>
      </c>
      <c r="C324" s="25" t="s">
        <v>1720</v>
      </c>
      <c r="H324" s="23"/>
      <c r="I324" s="55"/>
      <c r="J324" s="55"/>
      <c r="K324" s="55"/>
      <c r="L324" s="55"/>
      <c r="M324" s="55"/>
      <c r="N324" s="55"/>
    </row>
    <row r="325" outlineLevel="1">
      <c r="A325" s="25" t="s">
        <v>427</v>
      </c>
      <c r="B325" s="40" t="s">
        <v>1728</v>
      </c>
      <c r="C325" s="25" t="s">
        <v>1720</v>
      </c>
      <c r="H325" s="23"/>
      <c r="I325" s="55"/>
      <c r="J325" s="55"/>
      <c r="K325" s="55"/>
      <c r="L325" s="55"/>
      <c r="M325" s="55"/>
      <c r="N325" s="55"/>
    </row>
    <row r="326" outlineLevel="1">
      <c r="A326" s="25" t="s">
        <v>428</v>
      </c>
      <c r="B326" s="40" t="s">
        <v>1729</v>
      </c>
      <c r="C326" s="25" t="s">
        <v>1720</v>
      </c>
      <c r="H326" s="23"/>
      <c r="I326" s="55"/>
      <c r="J326" s="55"/>
      <c r="K326" s="55"/>
      <c r="L326" s="55"/>
      <c r="M326" s="55"/>
      <c r="N326" s="55"/>
    </row>
    <row r="327" outlineLevel="1">
      <c r="A327" s="25" t="s">
        <v>429</v>
      </c>
      <c r="B327" s="40" t="s">
        <v>1730</v>
      </c>
      <c r="C327" s="25" t="s">
        <v>1720</v>
      </c>
      <c r="H327" s="23"/>
      <c r="I327" s="55"/>
      <c r="J327" s="55"/>
      <c r="K327" s="55"/>
      <c r="L327" s="55"/>
      <c r="M327" s="55"/>
      <c r="N327" s="55"/>
    </row>
    <row r="328" outlineLevel="1">
      <c r="A328" s="25" t="s">
        <v>430</v>
      </c>
      <c r="B328" s="40" t="s">
        <v>1731</v>
      </c>
      <c r="C328" s="25" t="s">
        <v>1720</v>
      </c>
      <c r="H328" s="23"/>
      <c r="I328" s="55"/>
      <c r="J328" s="55"/>
      <c r="K328" s="55"/>
      <c r="L328" s="55"/>
      <c r="M328" s="55"/>
      <c r="N328" s="55"/>
    </row>
    <row r="329" outlineLevel="1">
      <c r="A329" s="25" t="s">
        <v>431</v>
      </c>
      <c r="B329" s="40" t="s">
        <v>1732</v>
      </c>
      <c r="C329" s="25" t="s">
        <v>1720</v>
      </c>
      <c r="H329" s="23"/>
      <c r="I329" s="55"/>
      <c r="J329" s="55"/>
      <c r="K329" s="55"/>
      <c r="L329" s="55"/>
      <c r="M329" s="55"/>
      <c r="N329" s="55"/>
    </row>
    <row r="330" outlineLevel="1">
      <c r="A330" s="25" t="s">
        <v>432</v>
      </c>
      <c r="B330" s="54" t="s">
        <v>1733</v>
      </c>
      <c r="C330" s="25" t="s">
        <v>1720</v>
      </c>
      <c r="H330" s="23"/>
      <c r="I330" s="55"/>
      <c r="J330" s="55"/>
      <c r="K330" s="55"/>
      <c r="L330" s="55"/>
      <c r="M330" s="55"/>
      <c r="N330" s="55"/>
    </row>
    <row r="331" outlineLevel="1">
      <c r="A331" s="25" t="s">
        <v>434</v>
      </c>
      <c r="B331" s="54" t="s">
        <v>1734</v>
      </c>
      <c r="C331" s="25" t="s">
        <v>1720</v>
      </c>
      <c r="H331" s="23"/>
      <c r="I331" s="55"/>
      <c r="J331" s="55"/>
      <c r="K331" s="55"/>
      <c r="L331" s="55"/>
      <c r="M331" s="55"/>
      <c r="N331" s="55"/>
    </row>
    <row r="332" outlineLevel="1">
      <c r="A332" s="25" t="s">
        <v>435</v>
      </c>
      <c r="B332" s="54" t="s">
        <v>1735</v>
      </c>
      <c r="C332" s="25" t="s">
        <v>1720</v>
      </c>
      <c r="H332" s="23"/>
      <c r="I332" s="55"/>
      <c r="J332" s="55"/>
      <c r="K332" s="55"/>
      <c r="L332" s="55"/>
      <c r="M332" s="55"/>
      <c r="N332" s="55"/>
    </row>
    <row r="333" outlineLevel="1">
      <c r="A333" s="25" t="s">
        <v>436</v>
      </c>
      <c r="B333" s="54" t="s">
        <v>1736</v>
      </c>
      <c r="C333" s="25" t="s">
        <v>1720</v>
      </c>
      <c r="H333" s="23"/>
      <c r="I333" s="55"/>
      <c r="J333" s="55"/>
      <c r="K333" s="55"/>
      <c r="L333" s="55"/>
      <c r="M333" s="55"/>
      <c r="N333" s="55"/>
    </row>
    <row r="334" outlineLevel="1">
      <c r="A334" s="25" t="s">
        <v>437</v>
      </c>
      <c r="B334" s="54" t="s">
        <v>1737</v>
      </c>
      <c r="C334" s="25" t="s">
        <v>1720</v>
      </c>
      <c r="H334" s="23"/>
      <c r="I334" s="55"/>
      <c r="J334" s="55"/>
      <c r="K334" s="55"/>
      <c r="L334" s="55"/>
      <c r="M334" s="55"/>
      <c r="N334" s="55"/>
    </row>
    <row r="335" outlineLevel="1">
      <c r="A335" s="25" t="s">
        <v>438</v>
      </c>
      <c r="B335" s="54" t="s">
        <v>1738</v>
      </c>
      <c r="C335" s="25" t="s">
        <v>1720</v>
      </c>
      <c r="H335" s="23"/>
      <c r="I335" s="55"/>
      <c r="J335" s="55"/>
      <c r="K335" s="55"/>
      <c r="L335" s="55"/>
      <c r="M335" s="55"/>
      <c r="N335" s="55"/>
    </row>
    <row r="336" outlineLevel="1">
      <c r="A336" s="25" t="s">
        <v>439</v>
      </c>
      <c r="B336" s="54" t="s">
        <v>1739</v>
      </c>
      <c r="C336" s="25" t="s">
        <v>1720</v>
      </c>
      <c r="H336" s="23"/>
      <c r="I336" s="55"/>
      <c r="J336" s="55"/>
      <c r="K336" s="55"/>
      <c r="L336" s="55"/>
      <c r="M336" s="55"/>
      <c r="N336" s="55"/>
    </row>
    <row r="337" outlineLevel="1">
      <c r="A337" s="25" t="s">
        <v>440</v>
      </c>
      <c r="B337" s="54" t="s">
        <v>1740</v>
      </c>
      <c r="C337" s="25" t="s">
        <v>1720</v>
      </c>
      <c r="H337" s="23"/>
      <c r="I337" s="55"/>
      <c r="J337" s="55"/>
      <c r="K337" s="55"/>
      <c r="L337" s="55"/>
      <c r="M337" s="55"/>
      <c r="N337" s="55"/>
    </row>
    <row r="338" outlineLevel="1">
      <c r="A338" s="25" t="s">
        <v>441</v>
      </c>
      <c r="B338" s="54" t="s">
        <v>1741</v>
      </c>
      <c r="C338" s="25" t="s">
        <v>1720</v>
      </c>
      <c r="H338" s="23"/>
      <c r="I338" s="55"/>
      <c r="J338" s="55"/>
      <c r="K338" s="55"/>
      <c r="L338" s="55"/>
      <c r="M338" s="55"/>
      <c r="N338" s="55"/>
    </row>
    <row r="339" outlineLevel="1">
      <c r="A339" s="25" t="s">
        <v>442</v>
      </c>
      <c r="B339" s="54" t="s">
        <v>1742</v>
      </c>
      <c r="C339" s="25" t="s">
        <v>1720</v>
      </c>
      <c r="H339" s="23"/>
      <c r="I339" s="55"/>
      <c r="J339" s="55"/>
      <c r="K339" s="55"/>
      <c r="L339" s="55"/>
      <c r="M339" s="55"/>
      <c r="N339" s="55"/>
    </row>
    <row r="340" outlineLevel="1">
      <c r="A340" s="25" t="s">
        <v>443</v>
      </c>
      <c r="B340" s="54" t="s">
        <v>1743</v>
      </c>
      <c r="C340" s="25" t="s">
        <v>1720</v>
      </c>
      <c r="H340" s="23"/>
      <c r="I340" s="55"/>
      <c r="J340" s="55"/>
      <c r="K340" s="55"/>
      <c r="L340" s="55"/>
      <c r="M340" s="55"/>
      <c r="N340" s="55"/>
    </row>
    <row r="341" outlineLevel="1">
      <c r="A341" s="25" t="s">
        <v>444</v>
      </c>
      <c r="B341" s="54" t="s">
        <v>1744</v>
      </c>
      <c r="C341" s="25" t="s">
        <v>1745</v>
      </c>
      <c r="H341" s="23"/>
      <c r="I341" s="55"/>
      <c r="J341" s="55"/>
      <c r="K341" s="55"/>
      <c r="L341" s="55"/>
      <c r="M341" s="55"/>
      <c r="N341" s="55"/>
    </row>
    <row r="342" outlineLevel="1">
      <c r="A342" s="25" t="s">
        <v>445</v>
      </c>
      <c r="B342" s="54" t="s">
        <v>1744</v>
      </c>
      <c r="C342" s="25" t="s">
        <v>1746</v>
      </c>
      <c r="H342" s="23"/>
      <c r="I342" s="55"/>
      <c r="J342" s="55"/>
      <c r="K342" s="55"/>
      <c r="L342" s="55"/>
      <c r="M342" s="55"/>
      <c r="N342" s="55"/>
    </row>
    <row r="343" outlineLevel="1">
      <c r="A343" s="25" t="s">
        <v>446</v>
      </c>
      <c r="B343" s="54" t="s">
        <v>1744</v>
      </c>
      <c r="C343" s="25" t="s">
        <v>1747</v>
      </c>
      <c r="H343" s="23"/>
      <c r="I343" s="55"/>
      <c r="J343" s="55"/>
      <c r="K343" s="55"/>
      <c r="L343" s="55"/>
      <c r="M343" s="55"/>
      <c r="N343" s="55"/>
    </row>
    <row r="344" outlineLevel="1">
      <c r="A344" s="25" t="s">
        <v>447</v>
      </c>
      <c r="B344" s="54" t="s">
        <v>1748</v>
      </c>
      <c r="C344" s="25" t="s">
        <v>1749</v>
      </c>
      <c r="H344" s="23"/>
      <c r="I344" s="55"/>
      <c r="J344" s="55"/>
      <c r="K344" s="55"/>
      <c r="L344" s="55"/>
      <c r="M344" s="55"/>
      <c r="N344" s="55"/>
    </row>
    <row r="345" outlineLevel="1">
      <c r="A345" s="25" t="s">
        <v>448</v>
      </c>
      <c r="B345" s="54" t="s">
        <v>1750</v>
      </c>
      <c r="C345" s="25" t="s">
        <v>1751</v>
      </c>
      <c r="H345" s="23"/>
      <c r="I345" s="55"/>
      <c r="J345" s="55"/>
      <c r="K345" s="55"/>
      <c r="L345" s="55"/>
      <c r="M345" s="55"/>
      <c r="N345" s="55"/>
    </row>
    <row r="346" outlineLevel="1">
      <c r="A346" s="25" t="s">
        <v>449</v>
      </c>
      <c r="B346" s="54" t="s">
        <v>1752</v>
      </c>
      <c r="C346" s="25" t="s">
        <v>1753</v>
      </c>
      <c r="H346" s="23"/>
      <c r="I346" s="55"/>
      <c r="J346" s="55"/>
      <c r="K346" s="55"/>
      <c r="L346" s="55"/>
      <c r="M346" s="55"/>
      <c r="N346" s="55"/>
    </row>
    <row r="347" outlineLevel="1">
      <c r="A347" s="25" t="s">
        <v>450</v>
      </c>
      <c r="B347" s="54" t="s">
        <v>1754</v>
      </c>
      <c r="C347" s="25" t="s">
        <v>1755</v>
      </c>
      <c r="H347" s="23"/>
      <c r="I347" s="55"/>
      <c r="J347" s="55"/>
      <c r="K347" s="55"/>
      <c r="L347" s="55"/>
      <c r="M347" s="55"/>
      <c r="N347" s="55"/>
    </row>
    <row r="348" outlineLevel="1">
      <c r="A348" s="25" t="s">
        <v>451</v>
      </c>
      <c r="B348" s="54" t="s">
        <v>1756</v>
      </c>
      <c r="C348" s="25" t="s">
        <v>1755</v>
      </c>
      <c r="H348" s="23"/>
      <c r="I348" s="55"/>
      <c r="J348" s="55"/>
      <c r="K348" s="55"/>
      <c r="L348" s="55"/>
      <c r="M348" s="55"/>
      <c r="N348" s="55"/>
    </row>
    <row r="349" outlineLevel="1">
      <c r="A349" s="25" t="s">
        <v>452</v>
      </c>
      <c r="B349" s="54" t="s">
        <v>1757</v>
      </c>
      <c r="C349" s="25" t="s">
        <v>1720</v>
      </c>
      <c r="H349" s="23"/>
      <c r="I349" s="55"/>
      <c r="J349" s="55"/>
      <c r="K349" s="55"/>
      <c r="L349" s="55"/>
      <c r="M349" s="55"/>
      <c r="N349" s="55"/>
    </row>
    <row r="350" outlineLevel="1">
      <c r="A350" s="25" t="s">
        <v>453</v>
      </c>
      <c r="B350" s="54" t="s">
        <v>1758</v>
      </c>
      <c r="C350" s="25" t="s">
        <v>1720</v>
      </c>
      <c r="H350" s="23"/>
      <c r="I350" s="55"/>
      <c r="J350" s="55"/>
      <c r="K350" s="55"/>
      <c r="L350" s="55"/>
      <c r="M350" s="55"/>
      <c r="N350" s="55"/>
    </row>
    <row r="351" outlineLevel="1">
      <c r="A351" s="25" t="s">
        <v>454</v>
      </c>
      <c r="B351" s="54" t="s">
        <v>1759</v>
      </c>
      <c r="C351" s="25" t="s">
        <v>1760</v>
      </c>
      <c r="H351" s="23"/>
      <c r="I351" s="55"/>
      <c r="J351" s="55"/>
      <c r="K351" s="55"/>
      <c r="L351" s="55"/>
      <c r="M351" s="55"/>
      <c r="N351" s="55"/>
    </row>
    <row r="352" outlineLevel="1">
      <c r="A352" s="25" t="s">
        <v>455</v>
      </c>
      <c r="B352" s="54" t="s">
        <v>1761</v>
      </c>
      <c r="C352" s="25" t="s">
        <v>1762</v>
      </c>
      <c r="H352" s="23"/>
      <c r="I352" s="55"/>
      <c r="J352" s="55"/>
      <c r="K352" s="55"/>
      <c r="L352" s="55"/>
      <c r="M352" s="55"/>
      <c r="N352" s="55"/>
    </row>
    <row r="353" outlineLevel="1">
      <c r="A353" s="25" t="s">
        <v>456</v>
      </c>
      <c r="B353" s="54" t="s">
        <v>1763</v>
      </c>
      <c r="C353" s="25" t="s">
        <v>1762</v>
      </c>
      <c r="H353" s="23"/>
      <c r="I353" s="55"/>
      <c r="J353" s="55"/>
      <c r="K353" s="55"/>
      <c r="L353" s="55"/>
      <c r="M353" s="55"/>
      <c r="N353" s="55"/>
    </row>
    <row r="354" outlineLevel="1">
      <c r="A354" s="25" t="s">
        <v>457</v>
      </c>
      <c r="B354" s="54" t="s">
        <v>433</v>
      </c>
      <c r="H354" s="23"/>
      <c r="I354" s="55"/>
      <c r="J354" s="55"/>
      <c r="K354" s="55"/>
      <c r="L354" s="55"/>
      <c r="M354" s="55"/>
      <c r="N354" s="55"/>
    </row>
    <row r="355" outlineLevel="1">
      <c r="A355" s="25" t="s">
        <v>458</v>
      </c>
      <c r="B355" s="54" t="s">
        <v>433</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1718</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28704.12746109</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28704.12746109</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141801</v>
      </c>
      <c r="D28" s="108" t="str">
        <f>IF(C28="","","ND2")</f>
        <v>ND2</v>
      </c>
      <c r="F28" s="169">
        <f>IF(C28=0,"",IF(C28="","",C28))</f>
        <v>141801</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0.000418</v>
      </c>
      <c r="D36" s="140" t="str">
        <f>IF(C36="","","ND2")</f>
        <v>ND2</v>
      </c>
      <c r="E36" s="168"/>
      <c r="F36" s="140">
        <f>IF(C36=0,"",C36)</f>
        <v>0.000418</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1764</v>
      </c>
      <c r="C99" s="140">
        <v>0.0225567</v>
      </c>
      <c r="D99" s="140" t="str">
        <f>IF(C99="","","ND2")</f>
        <v>ND2</v>
      </c>
      <c r="E99" s="140"/>
      <c r="F99" s="140">
        <f>IF(C99="","",C99)</f>
        <v>0.0225567</v>
      </c>
      <c r="G99" s="108"/>
    </row>
    <row r="100">
      <c r="A100" s="108" t="s">
        <v>602</v>
      </c>
      <c r="B100" s="127" t="s">
        <v>1765</v>
      </c>
      <c r="C100" s="140">
        <v>0.02691338</v>
      </c>
      <c r="D100" s="140" t="str">
        <f>IF(C100="","","ND2")</f>
        <v>ND2</v>
      </c>
      <c r="E100" s="140"/>
      <c r="F100" s="140">
        <f>IF(C100="","",C100)</f>
        <v>0.02691338</v>
      </c>
      <c r="G100" s="108"/>
    </row>
    <row r="101">
      <c r="A101" s="108" t="s">
        <v>603</v>
      </c>
      <c r="B101" s="127" t="s">
        <v>1766</v>
      </c>
      <c r="C101" s="140">
        <v>0.02403383</v>
      </c>
      <c r="D101" s="140" t="str">
        <f>IF(C101="","","ND2")</f>
        <v>ND2</v>
      </c>
      <c r="E101" s="140"/>
      <c r="F101" s="140">
        <f>IF(C101="","",C101)</f>
        <v>0.02403383</v>
      </c>
      <c r="G101" s="108"/>
    </row>
    <row r="102">
      <c r="A102" s="108" t="s">
        <v>604</v>
      </c>
      <c r="B102" s="127" t="s">
        <v>1767</v>
      </c>
      <c r="C102" s="140">
        <v>0.05370742</v>
      </c>
      <c r="D102" s="140" t="str">
        <f>IF(C102="","","ND2")</f>
        <v>ND2</v>
      </c>
      <c r="E102" s="140"/>
      <c r="F102" s="140">
        <f>IF(C102="","",C102)</f>
        <v>0.05370742</v>
      </c>
      <c r="G102" s="108"/>
    </row>
    <row r="103">
      <c r="A103" s="108" t="s">
        <v>605</v>
      </c>
      <c r="B103" s="127" t="s">
        <v>1768</v>
      </c>
      <c r="C103" s="140">
        <v>0.11740869</v>
      </c>
      <c r="D103" s="140" t="str">
        <f>IF(C103="","","ND2")</f>
        <v>ND2</v>
      </c>
      <c r="E103" s="140"/>
      <c r="F103" s="140">
        <f>IF(C103="","",C103)</f>
        <v>0.11740869</v>
      </c>
      <c r="G103" s="108"/>
    </row>
    <row r="104">
      <c r="A104" s="108" t="s">
        <v>606</v>
      </c>
      <c r="B104" s="127" t="s">
        <v>1769</v>
      </c>
      <c r="C104" s="140">
        <v>0.2294273</v>
      </c>
      <c r="D104" s="140" t="str">
        <f>IF(C104="","","ND2")</f>
        <v>ND2</v>
      </c>
      <c r="E104" s="140"/>
      <c r="F104" s="140">
        <f>IF(C104="","",C104)</f>
        <v>0.2294273</v>
      </c>
      <c r="G104" s="108"/>
    </row>
    <row r="105">
      <c r="A105" s="108" t="s">
        <v>607</v>
      </c>
      <c r="B105" s="127" t="s">
        <v>1770</v>
      </c>
      <c r="C105" s="140">
        <v>0.22979</v>
      </c>
      <c r="D105" s="140" t="str">
        <f>IF(C105="","","ND2")</f>
        <v>ND2</v>
      </c>
      <c r="E105" s="140"/>
      <c r="F105" s="140">
        <f>IF(C105="","",C105)</f>
        <v>0.22979</v>
      </c>
      <c r="G105" s="108"/>
    </row>
    <row r="106">
      <c r="A106" s="108" t="s">
        <v>608</v>
      </c>
      <c r="B106" s="127" t="s">
        <v>1771</v>
      </c>
      <c r="C106" s="140">
        <v>0.01393363</v>
      </c>
      <c r="D106" s="140" t="str">
        <f>IF(C106="","","ND2")</f>
        <v>ND2</v>
      </c>
      <c r="E106" s="140"/>
      <c r="F106" s="140">
        <f>IF(C106="","",C106)</f>
        <v>0.01393363</v>
      </c>
      <c r="G106" s="108"/>
    </row>
    <row r="107">
      <c r="A107" s="108" t="s">
        <v>609</v>
      </c>
      <c r="B107" s="127" t="s">
        <v>1772</v>
      </c>
      <c r="C107" s="140">
        <v>0.12267052</v>
      </c>
      <c r="D107" s="140" t="str">
        <f>IF(C107="","","ND2")</f>
        <v>ND2</v>
      </c>
      <c r="E107" s="140"/>
      <c r="F107" s="140">
        <f>IF(C107="","",C107)</f>
        <v>0.12267052</v>
      </c>
      <c r="G107" s="108"/>
    </row>
    <row r="108">
      <c r="A108" s="108" t="s">
        <v>610</v>
      </c>
      <c r="B108" s="127" t="s">
        <v>1773</v>
      </c>
      <c r="C108" s="140">
        <v>0.0910534</v>
      </c>
      <c r="D108" s="140" t="str">
        <f>IF(C108="","","ND2")</f>
        <v>ND2</v>
      </c>
      <c r="E108" s="140"/>
      <c r="F108" s="140">
        <f>IF(C108="","",C108)</f>
        <v>0.0910534</v>
      </c>
      <c r="G108" s="108"/>
    </row>
    <row r="109">
      <c r="A109" s="108" t="s">
        <v>611</v>
      </c>
      <c r="B109" s="127" t="s">
        <v>1774</v>
      </c>
      <c r="C109" s="140">
        <v>0.03271879</v>
      </c>
      <c r="D109" s="140" t="str">
        <f>IF(C109="","","ND2")</f>
        <v>ND2</v>
      </c>
      <c r="E109" s="140"/>
      <c r="F109" s="140">
        <f>IF(C109="","",C109)</f>
        <v>0.03271879</v>
      </c>
      <c r="G109" s="108"/>
    </row>
    <row r="110">
      <c r="A110" s="108" t="s">
        <v>612</v>
      </c>
      <c r="B110" s="127" t="s">
        <v>1775</v>
      </c>
      <c r="C110" s="140">
        <v>0.03578634</v>
      </c>
      <c r="D110" s="140" t="str">
        <f>IF(C110="","","ND2")</f>
        <v>ND2</v>
      </c>
      <c r="E110" s="140"/>
      <c r="F110" s="140">
        <f>IF(C110="","",C110)</f>
        <v>0.03578634</v>
      </c>
      <c r="G110" s="108"/>
    </row>
    <row r="111">
      <c r="A111" s="108" t="s">
        <v>613</v>
      </c>
      <c r="B111" s="127" t="s">
        <v>1776</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1777</v>
      </c>
      <c r="C150" s="140">
        <v>0.95460341</v>
      </c>
      <c r="D150" s="140" t="str">
        <f>IF(C150="","","ND2")</f>
        <v>ND2</v>
      </c>
      <c r="E150" s="141"/>
      <c r="F150" s="140">
        <f>IF(C150="","",C150)</f>
        <v>0.95460341</v>
      </c>
    </row>
    <row r="151">
      <c r="A151" s="108" t="s">
        <v>635</v>
      </c>
      <c r="B151" s="108" t="s">
        <v>1778</v>
      </c>
      <c r="C151" s="140">
        <v>0.04539659</v>
      </c>
      <c r="D151" s="140" t="str">
        <f>IF(C151="","","ND2")</f>
        <v>ND2</v>
      </c>
      <c r="E151" s="141"/>
      <c r="F151" s="140">
        <f>IF(C151="","",C151)</f>
        <v>0.04539659</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1779</v>
      </c>
      <c r="C160" s="140">
        <v>0.42576509</v>
      </c>
      <c r="D160" s="140" t="str">
        <f>IF(C160="","","ND2")</f>
        <v>ND2</v>
      </c>
      <c r="E160" s="141"/>
      <c r="F160" s="140">
        <f>IF(C160="","",C160)</f>
        <v>0.42576509</v>
      </c>
    </row>
    <row r="161">
      <c r="A161" s="108" t="s">
        <v>647</v>
      </c>
      <c r="B161" s="108" t="s">
        <v>648</v>
      </c>
      <c r="C161" s="140">
        <v>0.48037445</v>
      </c>
      <c r="D161" s="140" t="str">
        <f>IF(C161="","","ND2")</f>
        <v>ND2</v>
      </c>
      <c r="E161" s="141"/>
      <c r="F161" s="140">
        <f>IF(C161="","",C161)</f>
        <v>0.48037445</v>
      </c>
    </row>
    <row r="162">
      <c r="A162" s="108" t="s">
        <v>649</v>
      </c>
      <c r="B162" s="108" t="s">
        <v>97</v>
      </c>
      <c r="C162" s="140">
        <v>0.09386046</v>
      </c>
      <c r="D162" s="140" t="str">
        <f>IF(C162="","","ND2")</f>
        <v>ND2</v>
      </c>
      <c r="E162" s="141"/>
      <c r="F162" s="140">
        <f>IF(C162="","",C162)</f>
        <v>0.09386046</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1780</v>
      </c>
      <c r="C170" s="140">
        <v>0.09567475</v>
      </c>
      <c r="D170" s="140" t="str">
        <f>IF(C170="","","ND2")</f>
        <v>ND2</v>
      </c>
      <c r="E170" s="141"/>
      <c r="F170" s="140">
        <f>IF(C170="","",C170)</f>
        <v>0.09567475</v>
      </c>
    </row>
    <row r="171">
      <c r="A171" s="108" t="s">
        <v>659</v>
      </c>
      <c r="B171" s="128" t="s">
        <v>1781</v>
      </c>
      <c r="C171" s="140">
        <v>0.25477919</v>
      </c>
      <c r="D171" s="140" t="str">
        <f>IF(C171="","","ND2")</f>
        <v>ND2</v>
      </c>
      <c r="E171" s="141"/>
      <c r="F171" s="140">
        <f>IF(C171="","",C171)</f>
        <v>0.25477919</v>
      </c>
    </row>
    <row r="172">
      <c r="A172" s="108" t="s">
        <v>661</v>
      </c>
      <c r="B172" s="128" t="s">
        <v>1782</v>
      </c>
      <c r="C172" s="140">
        <v>0.12378662</v>
      </c>
      <c r="D172" s="140" t="str">
        <f>IF(C172="","","ND2")</f>
        <v>ND2</v>
      </c>
      <c r="E172" s="140"/>
      <c r="F172" s="140">
        <f>IF(C172="","",C172)</f>
        <v>0.12378662</v>
      </c>
    </row>
    <row r="173">
      <c r="A173" s="108" t="s">
        <v>663</v>
      </c>
      <c r="B173" s="128" t="s">
        <v>1783</v>
      </c>
      <c r="C173" s="140">
        <v>0.06622126</v>
      </c>
      <c r="D173" s="140" t="str">
        <f>IF(C173="","","ND2")</f>
        <v>ND2</v>
      </c>
      <c r="E173" s="140"/>
      <c r="F173" s="140">
        <f>IF(C173="","",C173)</f>
        <v>0.06622126</v>
      </c>
    </row>
    <row r="174">
      <c r="A174" s="108" t="s">
        <v>665</v>
      </c>
      <c r="B174" s="128" t="s">
        <v>1784</v>
      </c>
      <c r="C174" s="140">
        <v>0.45953818</v>
      </c>
      <c r="D174" s="140" t="str">
        <f>IF(C174="","","ND2")</f>
        <v>ND2</v>
      </c>
      <c r="E174" s="140"/>
      <c r="F174" s="140">
        <f>IF(C174="","",C174)</f>
        <v>0.45953818</v>
      </c>
    </row>
    <row r="175" outlineLevel="1">
      <c r="A175" s="108" t="s">
        <v>667</v>
      </c>
      <c r="B175" s="125" t="s">
        <v>1776</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0.00049342</v>
      </c>
      <c r="D180" s="140" t="str">
        <f>IF(C180="","","ND2")</f>
        <v>ND2</v>
      </c>
      <c r="E180" s="141"/>
      <c r="F180" s="140">
        <f>IF(C180="","",C180)</f>
        <v>0.00049342</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106.66278026944272</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1785</v>
      </c>
      <c r="C190" s="166">
        <v>70.02094557</v>
      </c>
      <c r="D190" s="169">
        <v>5213</v>
      </c>
      <c r="E190" s="133"/>
      <c r="F190" s="165">
        <f>IF($C$214=0,"",IF(C190="[for completion]","",IF(C190="","",C190/$C$214)))</f>
        <v>0.0024394033807478449</v>
      </c>
      <c r="G190" s="165">
        <f>IF($D$214=0,"",IF(D190="[for completion]","",IF(D190="","",D190/$D$214)))</f>
        <v>0.019371188840292666</v>
      </c>
    </row>
    <row r="191">
      <c r="A191" s="108" t="s">
        <v>686</v>
      </c>
      <c r="B191" s="127" t="s">
        <v>1786</v>
      </c>
      <c r="C191" s="166">
        <v>244.50018964</v>
      </c>
      <c r="D191" s="169">
        <v>7868</v>
      </c>
      <c r="E191" s="133"/>
      <c r="F191" s="165">
        <f>IF($C$214=0,"",IF(C191="[for completion]","",IF(C191="","",C191/$C$214)))</f>
        <v>0.0085179453711468241</v>
      </c>
      <c r="G191" s="165">
        <f>IF($D$214=0,"",IF(D191="[for completion]","",IF(D191="","",D191/$D$214)))</f>
        <v>0.029237006291084347</v>
      </c>
    </row>
    <row r="192">
      <c r="A192" s="108" t="s">
        <v>687</v>
      </c>
      <c r="B192" s="127" t="s">
        <v>1787</v>
      </c>
      <c r="C192" s="166">
        <v>415.0823961</v>
      </c>
      <c r="D192" s="169">
        <v>9488</v>
      </c>
      <c r="E192" s="133"/>
      <c r="F192" s="165">
        <f>IF($C$214=0,"",IF(C192="[for completion]","",IF(C192="","",C192/$C$214)))</f>
        <v>0.014460721603980705</v>
      </c>
      <c r="G192" s="165">
        <f>IF($D$214=0,"",IF(D192="[for completion]","",IF(D192="","",D192/$D$214)))</f>
        <v>0.035256827108516561</v>
      </c>
    </row>
    <row r="193">
      <c r="A193" s="108" t="s">
        <v>688</v>
      </c>
      <c r="B193" s="127" t="s">
        <v>1788</v>
      </c>
      <c r="C193" s="166">
        <v>765.00647609</v>
      </c>
      <c r="D193" s="169">
        <v>13555</v>
      </c>
      <c r="E193" s="133"/>
      <c r="F193" s="165">
        <f>IF($C$214=0,"",IF(C193="[for completion]","",IF(C193="","",C193/$C$214)))</f>
        <v>0.026651445062282689</v>
      </c>
      <c r="G193" s="165">
        <f>IF($D$214=0,"",IF(D193="[for completion]","",IF(D193="","",D193/$D$214)))</f>
        <v>0.050369550111292363</v>
      </c>
    </row>
    <row r="194">
      <c r="A194" s="108" t="s">
        <v>689</v>
      </c>
      <c r="B194" s="127" t="s">
        <v>1789</v>
      </c>
      <c r="C194" s="166">
        <v>3336.17795554</v>
      </c>
      <c r="D194" s="169">
        <v>45536</v>
      </c>
      <c r="E194" s="133"/>
      <c r="F194" s="165">
        <f>IF($C$214=0,"",IF(C194="[for completion]","",IF(C194="","",C194/$C$214)))</f>
        <v>0.11622641935597484</v>
      </c>
      <c r="G194" s="165">
        <f>IF($D$214=0,"",IF(D194="[for completion]","",IF(D194="","",D194/$D$214)))</f>
        <v>0.16920898811271184</v>
      </c>
    </row>
    <row r="195">
      <c r="A195" s="108" t="s">
        <v>690</v>
      </c>
      <c r="B195" s="127" t="s">
        <v>1790</v>
      </c>
      <c r="C195" s="166">
        <v>5113.25841982</v>
      </c>
      <c r="D195" s="169">
        <v>56039</v>
      </c>
      <c r="E195" s="133"/>
      <c r="F195" s="165">
        <f>IF($C$214=0,"",IF(C195="[for completion]","",IF(C195="","",C195/$C$214)))</f>
        <v>0.17813669573308921</v>
      </c>
      <c r="G195" s="165">
        <f>IF($D$214=0,"",IF(D195="[for completion]","",IF(D195="","",D195/$D$214)))</f>
        <v>0.20823749307906403</v>
      </c>
    </row>
    <row r="196">
      <c r="A196" s="108" t="s">
        <v>691</v>
      </c>
      <c r="B196" s="127" t="s">
        <v>1791</v>
      </c>
      <c r="C196" s="166">
        <v>5107.75677615</v>
      </c>
      <c r="D196" s="169">
        <v>46549</v>
      </c>
      <c r="E196" s="133"/>
      <c r="F196" s="165">
        <f>IF($C$214=0,"",IF(C196="[for completion]","",IF(C196="","",C196/$C$214)))</f>
        <v>0.17794502839613716</v>
      </c>
      <c r="G196" s="165">
        <f>IF($D$214=0,"",IF(D196="[for completion]","",IF(D196="","",D196/$D$214)))</f>
        <v>0.17297323409299509</v>
      </c>
    </row>
    <row r="197">
      <c r="A197" s="108" t="s">
        <v>692</v>
      </c>
      <c r="B197" s="127" t="s">
        <v>1792</v>
      </c>
      <c r="C197" s="166">
        <v>3879.03258328</v>
      </c>
      <c r="D197" s="169">
        <v>30822</v>
      </c>
      <c r="E197" s="133"/>
      <c r="F197" s="165">
        <f>IF($C$214=0,"",IF(C197="[for completion]","",IF(C197="","",C197/$C$214)))</f>
        <v>0.13513849492684418</v>
      </c>
      <c r="G197" s="165">
        <f>IF($D$214=0,"",IF(D197="[for completion]","",IF(D197="","",D197/$D$214)))</f>
        <v>0.11453266495981212</v>
      </c>
    </row>
    <row r="198">
      <c r="A198" s="108" t="s">
        <v>693</v>
      </c>
      <c r="B198" s="127" t="s">
        <v>1793</v>
      </c>
      <c r="C198" s="166">
        <v>2599.61179335</v>
      </c>
      <c r="D198" s="169">
        <v>18084</v>
      </c>
      <c r="E198" s="133"/>
      <c r="F198" s="165">
        <f>IF($C$214=0,"",IF(C198="[for completion]","",IF(C198="","",C198/$C$214)))</f>
        <v>0.090565783505313469</v>
      </c>
      <c r="G198" s="165">
        <f>IF($D$214=0,"",IF(D198="[for completion]","",IF(D198="","",D198/$D$214)))</f>
        <v>0.0671990368286692</v>
      </c>
    </row>
    <row r="199">
      <c r="A199" s="108" t="s">
        <v>694</v>
      </c>
      <c r="B199" s="127" t="s">
        <v>1794</v>
      </c>
      <c r="C199" s="166">
        <v>1897.98923649</v>
      </c>
      <c r="D199" s="169">
        <v>11797</v>
      </c>
      <c r="E199" s="127"/>
      <c r="F199" s="165">
        <f>IF($C$214=0,"",IF(C199="[for completion]","",IF(C199="","",C199/$C$214)))</f>
        <v>0.066122519803565788</v>
      </c>
      <c r="G199" s="165">
        <f>IF($D$214=0,"",IF(D199="[for completion]","",IF(D199="","",D199/$D$214)))</f>
        <v>0.043836929742745556</v>
      </c>
    </row>
    <row r="200">
      <c r="A200" s="108" t="s">
        <v>695</v>
      </c>
      <c r="B200" s="127" t="s">
        <v>1795</v>
      </c>
      <c r="C200" s="166">
        <v>1312.73528092</v>
      </c>
      <c r="D200" s="169">
        <v>7350</v>
      </c>
      <c r="E200" s="127"/>
      <c r="F200" s="165">
        <f>IF($C$214=0,"",IF(C200="[for completion]","",IF(C200="","",C200/$C$214)))</f>
        <v>0.045733328166810985</v>
      </c>
      <c r="G200" s="165">
        <f>IF($D$214=0,"",IF(D200="[for completion]","",IF(D200="","",D200/$D$214)))</f>
        <v>0.027312150005016519</v>
      </c>
    </row>
    <row r="201">
      <c r="A201" s="108" t="s">
        <v>696</v>
      </c>
      <c r="B201" s="127" t="s">
        <v>1796</v>
      </c>
      <c r="C201" s="166">
        <v>970.23509083</v>
      </c>
      <c r="D201" s="169">
        <v>4934</v>
      </c>
      <c r="E201" s="127"/>
      <c r="F201" s="165">
        <f>IF($C$214=0,"",IF(C201="[for completion]","",IF(C201="","",C201/$C$214)))</f>
        <v>0.033801239635143282</v>
      </c>
      <c r="G201" s="165">
        <f>IF($D$214=0,"",IF(D201="[for completion]","",IF(D201="","",D201/$D$214)))</f>
        <v>0.018334441921734897</v>
      </c>
    </row>
    <row r="202">
      <c r="A202" s="108" t="s">
        <v>697</v>
      </c>
      <c r="B202" s="127" t="s">
        <v>1797</v>
      </c>
      <c r="C202" s="166">
        <v>675.69220689</v>
      </c>
      <c r="D202" s="169">
        <v>3180</v>
      </c>
      <c r="E202" s="127"/>
      <c r="F202" s="165">
        <f>IF($C$214=0,"",IF(C202="[for completion]","",IF(C202="","",C202/$C$214)))</f>
        <v>0.023539897103855095</v>
      </c>
      <c r="G202" s="165">
        <f>IF($D$214=0,"",IF(D202="[for completion]","",IF(D202="","",D202/$D$214)))</f>
        <v>0.01181668530829286</v>
      </c>
    </row>
    <row r="203">
      <c r="A203" s="108" t="s">
        <v>698</v>
      </c>
      <c r="B203" s="127" t="s">
        <v>1798</v>
      </c>
      <c r="C203" s="166">
        <v>566.29977674</v>
      </c>
      <c r="D203" s="169">
        <v>2484</v>
      </c>
      <c r="E203" s="127"/>
      <c r="F203" s="165">
        <f>IF($C$214=0,"",IF(C203="[for completion]","",IF(C203="","",C203/$C$214)))</f>
        <v>0.019728862251871267</v>
      </c>
      <c r="G203" s="165">
        <f>IF($D$214=0,"",IF(D203="[for completion]","",IF(D203="","",D203/$D$214)))</f>
        <v>0.0092303919200627249</v>
      </c>
    </row>
    <row r="204">
      <c r="A204" s="108" t="s">
        <v>699</v>
      </c>
      <c r="B204" s="127" t="s">
        <v>1799</v>
      </c>
      <c r="C204" s="166">
        <v>434.88638278</v>
      </c>
      <c r="D204" s="169">
        <v>1797</v>
      </c>
      <c r="E204" s="127"/>
      <c r="F204" s="165">
        <f>IF($C$214=0,"",IF(C204="[for completion]","",IF(C204="","",C204/$C$214)))</f>
        <v>0.015150656760757214</v>
      </c>
      <c r="G204" s="165">
        <f>IF($D$214=0,"",IF(D204="[for completion]","",IF(D204="","",D204/$D$214)))</f>
        <v>0.0066775419808183236</v>
      </c>
    </row>
    <row r="205">
      <c r="A205" s="108" t="s">
        <v>700</v>
      </c>
      <c r="B205" s="127" t="s">
        <v>1800</v>
      </c>
      <c r="C205" s="166">
        <v>345.7036787</v>
      </c>
      <c r="D205" s="169">
        <v>1312</v>
      </c>
      <c r="F205" s="165">
        <f>IF($C$214=0,"",IF(C205="[for completion]","",IF(C205="","",C205/$C$214)))</f>
        <v>0.012043692293682157</v>
      </c>
      <c r="G205" s="165">
        <f>IF($D$214=0,"",IF(D205="[for completion]","",IF(D205="","",D205/$D$214)))</f>
        <v>0.0048753116743648532</v>
      </c>
    </row>
    <row r="206">
      <c r="A206" s="108" t="s">
        <v>701</v>
      </c>
      <c r="B206" s="127" t="s">
        <v>1801</v>
      </c>
      <c r="C206" s="166">
        <v>262.46074287</v>
      </c>
      <c r="D206" s="169">
        <v>949</v>
      </c>
      <c r="E206" s="122"/>
      <c r="F206" s="165">
        <f>IF($C$214=0,"",IF(C206="[for completion]","",IF(C206="","",C206/$C$214)))</f>
        <v>0.00914365863326728</v>
      </c>
      <c r="G206" s="165">
        <f>IF($D$214=0,"",IF(D206="[for completion]","",IF(D206="","",D206/$D$214)))</f>
        <v>0.0035264258986068948</v>
      </c>
    </row>
    <row r="207">
      <c r="A207" s="108" t="s">
        <v>702</v>
      </c>
      <c r="B207" s="127" t="s">
        <v>1802</v>
      </c>
      <c r="C207" s="166">
        <v>198.59888719</v>
      </c>
      <c r="D207" s="169">
        <v>677</v>
      </c>
      <c r="E207" s="122"/>
      <c r="F207" s="165">
        <f>IF($C$214=0,"",IF(C207="[for completion]","",IF(C207="","",C207/$C$214)))</f>
        <v>0.006918826829319635</v>
      </c>
      <c r="G207" s="165">
        <f>IF($D$214=0,"",IF(D207="[for completion]","",IF(D207="","",D207/$D$214)))</f>
        <v>0.002515690551482474</v>
      </c>
    </row>
    <row r="208">
      <c r="A208" s="108" t="s">
        <v>703</v>
      </c>
      <c r="B208" s="127" t="s">
        <v>1803</v>
      </c>
      <c r="C208" s="166">
        <v>142.21980532</v>
      </c>
      <c r="D208" s="169">
        <v>483</v>
      </c>
      <c r="E208" s="122"/>
      <c r="F208" s="165">
        <f>IF($C$214=0,"",IF(C208="[for completion]","",IF(C208="","",C208/$C$214)))</f>
        <v>0.004954681361166148</v>
      </c>
      <c r="G208" s="165">
        <f>IF($D$214=0,"",IF(D208="[for completion]","",IF(D208="","",D208/$D$214)))</f>
        <v>0.0017947984289010854</v>
      </c>
    </row>
    <row r="209">
      <c r="A209" s="108" t="s">
        <v>704</v>
      </c>
      <c r="B209" s="127" t="s">
        <v>1804</v>
      </c>
      <c r="C209" s="166">
        <v>140.08192969</v>
      </c>
      <c r="D209" s="169">
        <v>426</v>
      </c>
      <c r="E209" s="122"/>
      <c r="F209" s="165">
        <f>IF($C$214=0,"",IF(C209="[for completion]","",IF(C209="","",C209/$C$214)))</f>
        <v>0.0048802016323223427</v>
      </c>
      <c r="G209" s="165">
        <f>IF($D$214=0,"",IF(D209="[for completion]","",IF(D209="","",D209/$D$214)))</f>
        <v>0.0015829899186581003</v>
      </c>
    </row>
    <row r="210">
      <c r="A210" s="108" t="s">
        <v>705</v>
      </c>
      <c r="B210" s="127" t="s">
        <v>1805</v>
      </c>
      <c r="C210" s="166">
        <v>104.77245443</v>
      </c>
      <c r="D210" s="169">
        <v>276</v>
      </c>
      <c r="E210" s="122"/>
      <c r="F210" s="165">
        <f>IF($C$214=0,"",IF(C210="[for completion]","",IF(C210="","",C210/$C$214)))</f>
        <v>0.0036500832353125777</v>
      </c>
      <c r="G210" s="165">
        <f>IF($D$214=0,"",IF(D210="[for completion]","",IF(D210="","",D210/$D$214)))</f>
        <v>0.0010255991022291918</v>
      </c>
    </row>
    <row r="211">
      <c r="A211" s="108" t="s">
        <v>706</v>
      </c>
      <c r="B211" s="127" t="s">
        <v>1806</v>
      </c>
      <c r="C211" s="166">
        <v>122.0044527</v>
      </c>
      <c r="D211" s="169">
        <v>292</v>
      </c>
      <c r="E211" s="122"/>
      <c r="F211" s="165">
        <f>IF($C$214=0,"",IF(C211="[for completion]","",IF(C211="","",C211/$C$214)))</f>
        <v>0.0042504149574093012</v>
      </c>
      <c r="G211" s="165">
        <f>IF($D$214=0,"",IF(D211="[for completion]","",IF(D211="","",D211/$D$214)))</f>
        <v>0.0010850541226482752</v>
      </c>
    </row>
    <row r="212">
      <c r="A212" s="108" t="s">
        <v>707</v>
      </c>
      <c r="B212" s="127" t="s">
        <v>1807</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28704.12746109</v>
      </c>
      <c r="D214" s="170">
        <f>SUM(D190:D213)</f>
        <v>269111</v>
      </c>
      <c r="E214" s="122"/>
      <c r="F214" s="171">
        <f>SUM(F190:F213)</f>
        <v>1.0000000000000002</v>
      </c>
      <c r="G214" s="171">
        <f>SUM(G190:G213)</f>
        <v>1</v>
      </c>
    </row>
    <row r="215" customHeight="1">
      <c r="A215" s="117"/>
      <c r="B215" s="118" t="s">
        <v>710</v>
      </c>
      <c r="C215" s="117" t="s">
        <v>679</v>
      </c>
      <c r="D215" s="117" t="s">
        <v>680</v>
      </c>
      <c r="E215" s="124"/>
      <c r="F215" s="117" t="s">
        <v>507</v>
      </c>
      <c r="G215" s="117" t="s">
        <v>681</v>
      </c>
    </row>
    <row r="216">
      <c r="A216" s="108" t="s">
        <v>711</v>
      </c>
      <c r="B216" s="108" t="s">
        <v>712</v>
      </c>
      <c r="C216" s="140">
        <v>0.72662292</v>
      </c>
      <c r="F216" s="168"/>
      <c r="G216" s="168"/>
    </row>
    <row r="217">
      <c r="F217" s="168"/>
      <c r="G217" s="168"/>
    </row>
    <row r="218">
      <c r="B218" s="127" t="s">
        <v>713</v>
      </c>
      <c r="F218" s="168"/>
      <c r="G218" s="168"/>
    </row>
    <row r="219">
      <c r="A219" s="108" t="s">
        <v>714</v>
      </c>
      <c r="B219" s="108" t="s">
        <v>1808</v>
      </c>
      <c r="C219" s="166">
        <v>2541.35235163</v>
      </c>
      <c r="D219" s="169">
        <v>44563</v>
      </c>
      <c r="F219" s="165">
        <f>IF($C$227=0,"",IF(C219="[for completion]","",C219/$C$227))</f>
        <v>0.088536129693366952</v>
      </c>
      <c r="G219" s="165">
        <f>IF($D$227=0,"",IF(D219="[for completion]","",D219/$D$227))</f>
        <v>0.16559337968347634</v>
      </c>
    </row>
    <row r="220">
      <c r="A220" s="108" t="s">
        <v>716</v>
      </c>
      <c r="B220" s="108" t="s">
        <v>1809</v>
      </c>
      <c r="C220" s="166">
        <v>1878.4507662</v>
      </c>
      <c r="D220" s="169">
        <v>20675</v>
      </c>
      <c r="F220" s="165">
        <f>IF($C$227=0,"",IF(C220="[for completion]","",C220/$C$227))</f>
        <v>0.0654418347586542</v>
      </c>
      <c r="G220" s="165">
        <f>IF($D$227=0,"",IF(D220="[for completion]","",D220/$D$227))</f>
        <v>0.076827034197784555</v>
      </c>
    </row>
    <row r="221">
      <c r="A221" s="108" t="s">
        <v>718</v>
      </c>
      <c r="B221" s="108" t="s">
        <v>1810</v>
      </c>
      <c r="C221" s="166">
        <v>2823.86631723</v>
      </c>
      <c r="D221" s="169">
        <v>28313</v>
      </c>
      <c r="F221" s="165">
        <f>IF($C$227=0,"",IF(C221="[for completion]","",C221/$C$227))</f>
        <v>0.098378406417610281</v>
      </c>
      <c r="G221" s="165">
        <f>IF($D$227=0,"",IF(D221="[for completion]","",D221/$D$227))</f>
        <v>0.10520937457034459</v>
      </c>
    </row>
    <row r="222">
      <c r="A222" s="108" t="s">
        <v>720</v>
      </c>
      <c r="B222" s="108" t="s">
        <v>1811</v>
      </c>
      <c r="C222" s="166">
        <v>4032.64336963</v>
      </c>
      <c r="D222" s="169">
        <v>37528</v>
      </c>
      <c r="F222" s="165">
        <f>IF($C$227=0,"",IF(C222="[for completion]","",C222/$C$227))</f>
        <v>0.14049001751042481</v>
      </c>
      <c r="G222" s="165">
        <f>IF($D$227=0,"",IF(D222="[for completion]","",D222/$D$227))</f>
        <v>0.13945175039296054</v>
      </c>
    </row>
    <row r="223">
      <c r="A223" s="108" t="s">
        <v>722</v>
      </c>
      <c r="B223" s="108" t="s">
        <v>1812</v>
      </c>
      <c r="C223" s="166">
        <v>5180.89258027</v>
      </c>
      <c r="D223" s="169">
        <v>45446</v>
      </c>
      <c r="F223" s="165">
        <f>IF($C$227=0,"",IF(C223="[for completion]","",C223/$C$227))</f>
        <v>0.18049294782755476</v>
      </c>
      <c r="G223" s="165">
        <f>IF($D$227=0,"",IF(D223="[for completion]","",D223/$D$227))</f>
        <v>0.1688745536228545</v>
      </c>
    </row>
    <row r="224">
      <c r="A224" s="108" t="s">
        <v>724</v>
      </c>
      <c r="B224" s="108" t="s">
        <v>1813</v>
      </c>
      <c r="C224" s="166">
        <v>5850.64008011</v>
      </c>
      <c r="D224" s="169">
        <v>46644</v>
      </c>
      <c r="F224" s="165">
        <f>IF($C$227=0,"",IF(C224="[for completion]","",C224/$C$227))</f>
        <v>0.20382574206587048</v>
      </c>
      <c r="G224" s="165">
        <f>IF($D$227=0,"",IF(D224="[for completion]","",D224/$D$227))</f>
        <v>0.1733262482767334</v>
      </c>
    </row>
    <row r="225">
      <c r="A225" s="108" t="s">
        <v>726</v>
      </c>
      <c r="B225" s="108" t="s">
        <v>1814</v>
      </c>
      <c r="C225" s="166">
        <v>4607.39851795</v>
      </c>
      <c r="D225" s="169">
        <v>32913</v>
      </c>
      <c r="F225" s="165">
        <f>IF($C$227=0,"",IF(C225="[for completion]","",C225/$C$227))</f>
        <v>0.16051344964920386</v>
      </c>
      <c r="G225" s="165">
        <f>IF($D$227=0,"",IF(D225="[for completion]","",D225/$D$227))</f>
        <v>0.12230269294083111</v>
      </c>
    </row>
    <row r="226">
      <c r="A226" s="108" t="s">
        <v>728</v>
      </c>
      <c r="B226" s="108" t="s">
        <v>729</v>
      </c>
      <c r="C226" s="166">
        <v>1788.88347807</v>
      </c>
      <c r="D226" s="169">
        <v>13029</v>
      </c>
      <c r="F226" s="165">
        <f>IF($C$227=0,"",IF(C226="[for completion]","",C226/$C$227))</f>
        <v>0.062321472077314609</v>
      </c>
      <c r="G226" s="165">
        <f>IF($D$227=0,"",IF(D226="[for completion]","",D226/$D$227))</f>
        <v>0.048414966315015</v>
      </c>
    </row>
    <row r="227">
      <c r="A227" s="108" t="s">
        <v>730</v>
      </c>
      <c r="B227" s="136" t="s">
        <v>99</v>
      </c>
      <c r="C227" s="166">
        <f>SUM(C219:C226)</f>
        <v>28704.12746109</v>
      </c>
      <c r="D227" s="169">
        <f>SUM(D219:D226)</f>
        <v>269111</v>
      </c>
      <c r="F227" s="140">
        <f>SUM(F219:F226)</f>
        <v>1</v>
      </c>
      <c r="G227" s="140">
        <f>SUM(G219:G226)</f>
        <v>0.99999999999999989</v>
      </c>
    </row>
    <row r="228" outlineLevel="1">
      <c r="A228" s="108" t="s">
        <v>731</v>
      </c>
      <c r="B228" s="123" t="s">
        <v>1815</v>
      </c>
      <c r="C228" s="166">
        <v>1627.53688382</v>
      </c>
      <c r="D228" s="169">
        <v>11696</v>
      </c>
      <c r="F228" s="165">
        <f>IF($C$227=0,"",IF(C228="[for completion]","",C228/$C$227))</f>
        <v>0.056700447906880794</v>
      </c>
      <c r="G228" s="165">
        <f>IF($D$227=0,"",IF(D228="[for completion]","",D228/$D$227))</f>
        <v>0.043461619926350094</v>
      </c>
    </row>
    <row r="229" outlineLevel="1">
      <c r="A229" s="108" t="s">
        <v>733</v>
      </c>
      <c r="B229" s="123" t="s">
        <v>1816</v>
      </c>
      <c r="C229" s="166">
        <v>114.12466798</v>
      </c>
      <c r="D229" s="169">
        <v>948</v>
      </c>
      <c r="F229" s="165">
        <f>IF($C$227=0,"",IF(C229="[for completion]","",C229/$C$227))</f>
        <v>0.00397589747797428</v>
      </c>
      <c r="G229" s="165">
        <f>IF($D$227=0,"",IF(D229="[for completion]","",D229/$D$227))</f>
        <v>0.0035227099598307016</v>
      </c>
    </row>
    <row r="230" outlineLevel="1">
      <c r="A230" s="108" t="s">
        <v>735</v>
      </c>
      <c r="B230" s="123" t="s">
        <v>1817</v>
      </c>
      <c r="C230" s="166">
        <v>24.16603022</v>
      </c>
      <c r="D230" s="169">
        <v>181</v>
      </c>
      <c r="F230" s="165">
        <f>IF($C$227=0,"",IF(C230="[for completion]","",C230/$C$227))</f>
        <v>0.00084190088177243374</v>
      </c>
      <c r="G230" s="165">
        <f>IF($D$227=0,"",IF(D230="[for completion]","",D230/$D$227))</f>
        <v>0.0006725849184908829</v>
      </c>
    </row>
    <row r="231" outlineLevel="1">
      <c r="A231" s="108" t="s">
        <v>737</v>
      </c>
      <c r="B231" s="123" t="s">
        <v>1818</v>
      </c>
      <c r="C231" s="166">
        <v>7.16843012</v>
      </c>
      <c r="D231" s="169">
        <v>65</v>
      </c>
      <c r="F231" s="165">
        <f>IF($C$227=0,"",IF(C231="[for completion]","",C231/$C$227))</f>
        <v>0.00024973516891315354</v>
      </c>
      <c r="G231" s="165">
        <f>IF($D$227=0,"",IF(D231="[for completion]","",D231/$D$227))</f>
        <v>0.00024153602045252703</v>
      </c>
    </row>
    <row r="232" outlineLevel="1">
      <c r="A232" s="108" t="s">
        <v>739</v>
      </c>
      <c r="B232" s="123" t="s">
        <v>1819</v>
      </c>
      <c r="C232" s="166">
        <v>6.69718619</v>
      </c>
      <c r="D232" s="169">
        <v>57</v>
      </c>
      <c r="F232" s="165">
        <f>IF($C$227=0,"",IF(C232="[for completion]","",C232/$C$227))</f>
        <v>0.0002333178808196974</v>
      </c>
      <c r="G232" s="165">
        <f>IF($D$227=0,"",IF(D232="[for completion]","",D232/$D$227))</f>
        <v>0.00021180851024298525</v>
      </c>
    </row>
    <row r="233" outlineLevel="1">
      <c r="A233" s="108" t="s">
        <v>741</v>
      </c>
      <c r="B233" s="123" t="s">
        <v>1820</v>
      </c>
      <c r="C233" s="166">
        <v>9.19027974</v>
      </c>
      <c r="D233" s="169">
        <v>82</v>
      </c>
      <c r="F233" s="165">
        <f>IF($C$227=0,"",IF(C233="[for completion]","",C233/$C$227))</f>
        <v>0.00032017276095425373</v>
      </c>
      <c r="G233" s="165">
        <f>IF($D$227=0,"",IF(D233="[for completion]","",D233/$D$227))</f>
        <v>0.00030470697964780333</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0.70055419</v>
      </c>
      <c r="F238" s="168"/>
      <c r="G238" s="168"/>
    </row>
    <row r="239">
      <c r="F239" s="168"/>
      <c r="G239" s="168"/>
    </row>
    <row r="240">
      <c r="B240" s="127" t="s">
        <v>713</v>
      </c>
      <c r="F240" s="168"/>
      <c r="G240" s="168"/>
    </row>
    <row r="241">
      <c r="A241" s="108" t="s">
        <v>748</v>
      </c>
      <c r="B241" s="108" t="s">
        <v>1821</v>
      </c>
      <c r="C241" s="166">
        <v>2766.505586</v>
      </c>
      <c r="D241" s="169">
        <v>47200</v>
      </c>
      <c r="F241" s="165">
        <f>IF($C$249=0,"",IF(C241="[Mark as ND1 if not relevant]","",C241/$C$249))</f>
        <v>0.096380062057282473</v>
      </c>
      <c r="G241" s="165">
        <f>IF($D$249=0,"",IF(D241="[Mark as ND1 if not relevant]","",D241/$D$249))</f>
        <v>0.17539231023629653</v>
      </c>
    </row>
    <row r="242">
      <c r="A242" s="108" t="s">
        <v>749</v>
      </c>
      <c r="B242" s="108" t="s">
        <v>1822</v>
      </c>
      <c r="C242" s="166">
        <v>2090.23155428</v>
      </c>
      <c r="D242" s="169">
        <v>22671</v>
      </c>
      <c r="F242" s="165">
        <f>IF($C$249=0,"",IF(C242="[Mark as ND1 if not relevant]","",C242/$C$249))</f>
        <v>0.072819895226337125</v>
      </c>
      <c r="G242" s="165">
        <f>IF($D$249=0,"",IF(D242="[Mark as ND1 if not relevant]","",D242/$D$249))</f>
        <v>0.084244047995065227</v>
      </c>
    </row>
    <row r="243">
      <c r="A243" s="108" t="s">
        <v>750</v>
      </c>
      <c r="B243" s="108" t="s">
        <v>1823</v>
      </c>
      <c r="C243" s="166">
        <v>3199.63909911</v>
      </c>
      <c r="D243" s="169">
        <v>31367</v>
      </c>
      <c r="F243" s="165">
        <f>IF($C$249=0,"",IF(C243="[Mark as ND1 if not relevant]","",C243/$C$249))</f>
        <v>0.11146965200204341</v>
      </c>
      <c r="G243" s="165">
        <f>IF($D$249=0,"",IF(D243="[Mark as ND1 if not relevant]","",D243/$D$249))</f>
        <v>0.11655785159283716</v>
      </c>
    </row>
    <row r="244">
      <c r="A244" s="108" t="s">
        <v>751</v>
      </c>
      <c r="B244" s="108" t="s">
        <v>1824</v>
      </c>
      <c r="C244" s="166">
        <v>4472.12977235</v>
      </c>
      <c r="D244" s="169">
        <v>41164</v>
      </c>
      <c r="F244" s="165">
        <f>IF($C$249=0,"",IF(C244="[Mark as ND1 if not relevant]","",C244/$C$249))</f>
        <v>0.15580093066449116</v>
      </c>
      <c r="G244" s="165">
        <f>IF($D$249=0,"",IF(D244="[Mark as ND1 if not relevant]","",D244/$D$249))</f>
        <v>0.15296290378319727</v>
      </c>
    </row>
    <row r="245">
      <c r="A245" s="108" t="s">
        <v>752</v>
      </c>
      <c r="B245" s="108" t="s">
        <v>1825</v>
      </c>
      <c r="C245" s="166">
        <v>5622.07969412</v>
      </c>
      <c r="D245" s="169">
        <v>48352</v>
      </c>
      <c r="F245" s="165">
        <f>IF($C$249=0,"",IF(C245="[Mark as ND1 if not relevant]","",C245/$C$249))</f>
        <v>0.19586311068821141</v>
      </c>
      <c r="G245" s="165">
        <f>IF($D$249=0,"",IF(D245="[Mark as ND1 if not relevant]","",D245/$D$249))</f>
        <v>0.17967307170647057</v>
      </c>
    </row>
    <row r="246">
      <c r="A246" s="108" t="s">
        <v>753</v>
      </c>
      <c r="B246" s="108" t="s">
        <v>1826</v>
      </c>
      <c r="C246" s="166">
        <v>6027.57033995</v>
      </c>
      <c r="D246" s="169">
        <v>46103</v>
      </c>
      <c r="F246" s="165">
        <f>IF($C$249=0,"",IF(C246="[Mark as ND1 if not relevant]","",C246/$C$249))</f>
        <v>0.20998967302248425</v>
      </c>
      <c r="G246" s="165">
        <f>IF($D$249=0,"",IF(D246="[Mark as ND1 if not relevant]","",D246/$D$249))</f>
        <v>0.17131592539881313</v>
      </c>
    </row>
    <row r="247">
      <c r="A247" s="108" t="s">
        <v>754</v>
      </c>
      <c r="B247" s="108" t="s">
        <v>1827</v>
      </c>
      <c r="C247" s="166">
        <v>3584.25340961</v>
      </c>
      <c r="D247" s="169">
        <v>25378</v>
      </c>
      <c r="F247" s="165">
        <f>IF($C$249=0,"",IF(C247="[Mark as ND1 if not relevant]","",C247/$C$249))</f>
        <v>0.12486892048778175</v>
      </c>
      <c r="G247" s="165">
        <f>IF($D$249=0,"",IF(D247="[Mark as ND1 if not relevant]","",D247/$D$249))</f>
        <v>0.094303094262218931</v>
      </c>
    </row>
    <row r="248">
      <c r="A248" s="108" t="s">
        <v>755</v>
      </c>
      <c r="B248" s="108" t="s">
        <v>729</v>
      </c>
      <c r="C248" s="166">
        <v>941.71800567</v>
      </c>
      <c r="D248" s="169">
        <v>6876</v>
      </c>
      <c r="F248" s="165">
        <f>IF($C$249=0,"",IF(C248="[Mark as ND1 if not relevant]","",C248/$C$249))</f>
        <v>0.032807755851368407</v>
      </c>
      <c r="G248" s="165">
        <f>IF($D$249=0,"",IF(D248="[Mark as ND1 if not relevant]","",D248/$D$249))</f>
        <v>0.025550795025101165</v>
      </c>
    </row>
    <row r="249">
      <c r="A249" s="108" t="s">
        <v>756</v>
      </c>
      <c r="B249" s="136" t="s">
        <v>99</v>
      </c>
      <c r="C249" s="166">
        <f>SUM(C241:C248)</f>
        <v>28704.12746109</v>
      </c>
      <c r="D249" s="169">
        <f>SUM(D241:D248)</f>
        <v>269111</v>
      </c>
      <c r="F249" s="140">
        <f>SUM(F241:F248)</f>
        <v>1</v>
      </c>
      <c r="G249" s="140">
        <f>SUM(G241:G248)</f>
        <v>1</v>
      </c>
    </row>
    <row r="250" outlineLevel="1">
      <c r="A250" s="108" t="s">
        <v>757</v>
      </c>
      <c r="B250" s="123" t="s">
        <v>1815</v>
      </c>
      <c r="C250" s="166">
        <v>844.442499</v>
      </c>
      <c r="D250" s="169">
        <v>6046</v>
      </c>
      <c r="F250" s="165">
        <f>IF($C$249=0,"",IF(C250="[for completion]","",C250/$C$249))</f>
        <v>0.029418852746689046</v>
      </c>
      <c r="G250" s="165">
        <f>IF($D$249=0,"",IF(D250="[for completion]","",D250/$D$249))</f>
        <v>0.022466565840861204</v>
      </c>
    </row>
    <row r="251" outlineLevel="1">
      <c r="A251" s="108" t="s">
        <v>758</v>
      </c>
      <c r="B251" s="123" t="s">
        <v>1816</v>
      </c>
      <c r="C251" s="166">
        <v>68.09792882</v>
      </c>
      <c r="D251" s="169">
        <v>576</v>
      </c>
      <c r="F251" s="165">
        <f>IF($C$249=0,"",IF(C251="[for completion]","",C251/$C$249))</f>
        <v>0.0023724089475393542</v>
      </c>
      <c r="G251" s="165">
        <f>IF($D$249=0,"",IF(D251="[for completion]","",D251/$D$249))</f>
        <v>0.0021403807350870085</v>
      </c>
    </row>
    <row r="252" outlineLevel="1">
      <c r="A252" s="108" t="s">
        <v>759</v>
      </c>
      <c r="B252" s="123" t="s">
        <v>1817</v>
      </c>
      <c r="C252" s="166">
        <v>10.00314381</v>
      </c>
      <c r="D252" s="169">
        <v>87</v>
      </c>
      <c r="F252" s="165">
        <f>IF($C$249=0,"",IF(C252="[for completion]","",C252/$C$249))</f>
        <v>0.00034849147822241949</v>
      </c>
      <c r="G252" s="165">
        <f>IF($D$249=0,"",IF(D252="[for completion]","",D252/$D$249))</f>
        <v>0.00032328667352876693</v>
      </c>
    </row>
    <row r="253" outlineLevel="1">
      <c r="A253" s="108" t="s">
        <v>760</v>
      </c>
      <c r="B253" s="123" t="s">
        <v>1818</v>
      </c>
      <c r="C253" s="166">
        <v>7.03302631</v>
      </c>
      <c r="D253" s="169">
        <v>61</v>
      </c>
      <c r="F253" s="165">
        <f>IF($C$249=0,"",IF(C253="[for completion]","",C253/$C$249))</f>
        <v>0.00024501794452848807</v>
      </c>
      <c r="G253" s="165">
        <f>IF($D$249=0,"",IF(D253="[for completion]","",D253/$D$249))</f>
        <v>0.00022667226534775614</v>
      </c>
    </row>
    <row r="254" outlineLevel="1">
      <c r="A254" s="108" t="s">
        <v>761</v>
      </c>
      <c r="B254" s="123" t="s">
        <v>1819</v>
      </c>
      <c r="C254" s="166">
        <v>4.52190701</v>
      </c>
      <c r="D254" s="169">
        <v>37</v>
      </c>
      <c r="F254" s="165">
        <f>IF($C$249=0,"",IF(C254="[for completion]","",C254/$C$249))</f>
        <v>0.00015753507979400139</v>
      </c>
      <c r="G254" s="165">
        <f>IF($D$249=0,"",IF(D254="[for completion]","",D254/$D$249))</f>
        <v>0.00013748973471913077</v>
      </c>
    </row>
    <row r="255" outlineLevel="1">
      <c r="A255" s="108" t="s">
        <v>762</v>
      </c>
      <c r="B255" s="123" t="s">
        <v>1828</v>
      </c>
      <c r="C255" s="166">
        <v>7.61950072</v>
      </c>
      <c r="D255" s="169">
        <v>69</v>
      </c>
      <c r="F255" s="165">
        <f>IF($C$249=0,"",IF(C255="[for completion]","",C255/$C$249))</f>
        <v>0.0002654496545950977</v>
      </c>
      <c r="G255" s="165">
        <f>IF($D$249=0,"",IF(D255="[for completion]","",D255/$D$249))</f>
        <v>0.00025639977555729794</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1829</v>
      </c>
      <c r="C277" s="140">
        <v>0.72562187</v>
      </c>
      <c r="E277" s="103"/>
      <c r="F277" s="103"/>
    </row>
    <row r="278">
      <c r="A278" s="108" t="s">
        <v>788</v>
      </c>
      <c r="B278" s="108" t="s">
        <v>1830</v>
      </c>
      <c r="C278" s="140">
        <v>0.27437813</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1843</v>
      </c>
    </row>
    <row r="7">
      <c r="A7" s="1" t="s">
        <v>1298</v>
      </c>
      <c r="B7" s="39" t="s">
        <v>1299</v>
      </c>
      <c r="C7" s="25" t="s">
        <v>1845</v>
      </c>
    </row>
    <row r="8">
      <c r="A8" s="1" t="s">
        <v>1300</v>
      </c>
      <c r="B8" s="39" t="s">
        <v>1301</v>
      </c>
      <c r="C8" s="25" t="s">
        <v>1844</v>
      </c>
    </row>
    <row r="9">
      <c r="A9" s="1" t="s">
        <v>1302</v>
      </c>
      <c r="B9" s="39" t="s">
        <v>1303</v>
      </c>
      <c r="C9" s="25" t="s">
        <v>1833</v>
      </c>
    </row>
    <row r="10" ht="44.25" customHeight="1">
      <c r="A10" s="1" t="s">
        <v>1304</v>
      </c>
      <c r="B10" s="39" t="s">
        <v>1838</v>
      </c>
      <c r="C10" s="25" t="s">
        <v>1839</v>
      </c>
    </row>
    <row r="11" ht="54.75" customHeight="1">
      <c r="A11" s="1" t="s">
        <v>1305</v>
      </c>
      <c r="B11" s="39" t="s">
        <v>1840</v>
      </c>
      <c r="C11" s="25" t="s">
        <v>1841</v>
      </c>
    </row>
    <row r="12">
      <c r="A12" s="1" t="s">
        <v>1306</v>
      </c>
      <c r="B12" s="39" t="s">
        <v>1307</v>
      </c>
      <c r="C12" s="25" t="s">
        <v>1836</v>
      </c>
    </row>
    <row r="13">
      <c r="A13" s="1" t="s">
        <v>1308</v>
      </c>
      <c r="B13" s="39" t="s">
        <v>1309</v>
      </c>
      <c r="C13" s="25" t="s">
        <v>1835</v>
      </c>
    </row>
    <row r="14" ht="30">
      <c r="A14" s="1" t="s">
        <v>1310</v>
      </c>
      <c r="B14" s="39" t="s">
        <v>1311</v>
      </c>
      <c r="C14" s="25" t="s">
        <v>1834</v>
      </c>
    </row>
    <row r="15">
      <c r="A15" s="1" t="s">
        <v>1312</v>
      </c>
      <c r="B15" s="39" t="s">
        <v>1313</v>
      </c>
      <c r="C15" s="25" t="s">
        <v>1837</v>
      </c>
    </row>
    <row r="16" ht="30">
      <c r="A16" s="1" t="s">
        <v>1314</v>
      </c>
      <c r="B16" s="43" t="s">
        <v>1315</v>
      </c>
      <c r="C16" s="25" t="s">
        <v>1831</v>
      </c>
    </row>
    <row r="17" ht="30" customHeight="1">
      <c r="A17" s="1" t="s">
        <v>1316</v>
      </c>
      <c r="B17" s="43" t="s">
        <v>1317</v>
      </c>
      <c r="C17" s="25" t="s">
        <v>1832</v>
      </c>
    </row>
    <row r="18">
      <c r="A18" s="1" t="s">
        <v>1318</v>
      </c>
      <c r="B18" s="43" t="s">
        <v>1319</v>
      </c>
      <c r="C18" s="25" t="s">
        <v>1842</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253" t="s">
        <v>1678</v>
      </c>
      <c r="E3" s="253"/>
      <c r="F3" s="253"/>
      <c r="G3" s="253"/>
      <c r="H3" s="253"/>
      <c r="I3" s="182"/>
      <c r="J3" s="183"/>
    </row>
    <row r="4" ht="48.75" customHeight="1">
      <c r="B4" s="181"/>
      <c r="C4" s="182"/>
      <c r="D4" s="253"/>
      <c r="E4" s="253"/>
      <c r="F4" s="253"/>
      <c r="G4" s="253"/>
      <c r="H4" s="253"/>
      <c r="I4" s="182"/>
      <c r="J4" s="183"/>
    </row>
    <row r="5">
      <c r="B5" s="181"/>
      <c r="C5" s="182"/>
      <c r="D5" s="182"/>
      <c r="E5" s="184"/>
      <c r="F5" s="185"/>
      <c r="G5" s="182"/>
      <c r="H5" s="182"/>
      <c r="I5" s="182"/>
      <c r="J5" s="183"/>
    </row>
    <row r="6">
      <c r="B6" s="181"/>
      <c r="C6" s="182"/>
      <c r="D6" s="252" t="s">
        <v>1846</v>
      </c>
      <c r="E6" s="252"/>
      <c r="F6" s="252"/>
      <c r="G6" s="252"/>
      <c r="H6" s="252"/>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54" t="s">
        <v>1627</v>
      </c>
      <c r="B1" s="254"/>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1718</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1847</v>
      </c>
      <c r="D14" s="108"/>
      <c r="E14" s="31"/>
      <c r="F14" s="31"/>
      <c r="G14" s="31"/>
      <c r="H14" s="23"/>
      <c r="L14" s="23"/>
      <c r="M14" s="23"/>
    </row>
    <row r="15">
      <c r="A15" s="25" t="s">
        <v>1533</v>
      </c>
      <c r="B15" s="42" t="s">
        <v>1848</v>
      </c>
      <c r="C15" s="25" t="s">
        <v>1720</v>
      </c>
      <c r="D15" s="25" t="s">
        <v>1849</v>
      </c>
      <c r="E15" s="31"/>
      <c r="F15" s="31"/>
      <c r="G15" s="31"/>
      <c r="H15" s="23"/>
      <c r="L15" s="23"/>
      <c r="M15" s="23"/>
    </row>
    <row r="16">
      <c r="A16" s="25" t="s">
        <v>1534</v>
      </c>
      <c r="B16" s="42" t="s">
        <v>1523</v>
      </c>
      <c r="C16" s="25" t="s">
        <v>1847</v>
      </c>
      <c r="E16" s="31"/>
      <c r="F16" s="31"/>
      <c r="G16" s="31"/>
      <c r="H16" s="23"/>
      <c r="L16" s="23"/>
      <c r="M16" s="23"/>
    </row>
    <row r="17">
      <c r="A17" s="25" t="s">
        <v>1535</v>
      </c>
      <c r="B17" s="42" t="s">
        <v>1524</v>
      </c>
      <c r="C17" s="25" t="s">
        <v>1847</v>
      </c>
      <c r="E17" s="31"/>
      <c r="F17" s="31"/>
      <c r="G17" s="31"/>
      <c r="H17" s="23"/>
      <c r="L17" s="23"/>
      <c r="M17" s="23"/>
    </row>
    <row r="18">
      <c r="A18" s="25" t="s">
        <v>1536</v>
      </c>
      <c r="B18" s="42" t="s">
        <v>1850</v>
      </c>
      <c r="C18" s="25" t="s">
        <v>1720</v>
      </c>
      <c r="D18" s="25" t="s">
        <v>1849</v>
      </c>
      <c r="E18" s="31"/>
      <c r="F18" s="31"/>
      <c r="G18" s="31"/>
      <c r="H18" s="23"/>
      <c r="L18" s="23"/>
      <c r="M18" s="23"/>
    </row>
    <row r="19">
      <c r="A19" s="25" t="s">
        <v>1537</v>
      </c>
      <c r="B19" s="42" t="s">
        <v>1525</v>
      </c>
      <c r="C19" s="25" t="s">
        <v>1847</v>
      </c>
      <c r="E19" s="31"/>
      <c r="F19" s="31"/>
      <c r="G19" s="31"/>
      <c r="H19" s="23"/>
      <c r="L19" s="23"/>
      <c r="M19" s="23"/>
    </row>
    <row r="20">
      <c r="A20" s="25" t="s">
        <v>1538</v>
      </c>
      <c r="B20" s="42" t="s">
        <v>1526</v>
      </c>
      <c r="C20" s="25" t="s">
        <v>1720</v>
      </c>
      <c r="D20" s="25" t="s">
        <v>1849</v>
      </c>
      <c r="E20" s="31"/>
      <c r="F20" s="31"/>
      <c r="G20" s="31"/>
      <c r="H20" s="23"/>
      <c r="L20" s="23"/>
      <c r="M20" s="23"/>
    </row>
    <row r="21">
      <c r="A21" s="25" t="s">
        <v>1539</v>
      </c>
      <c r="B21" s="42" t="s">
        <v>1527</v>
      </c>
      <c r="C21" s="25" t="s">
        <v>1847</v>
      </c>
      <c r="E21" s="31"/>
      <c r="F21" s="31"/>
      <c r="G21" s="31"/>
      <c r="H21" s="23"/>
      <c r="L21" s="23"/>
      <c r="M21" s="23"/>
    </row>
    <row r="22">
      <c r="A22" s="25" t="s">
        <v>1540</v>
      </c>
      <c r="B22" s="42" t="s">
        <v>1528</v>
      </c>
      <c r="C22" s="25" t="s">
        <v>1847</v>
      </c>
      <c r="E22" s="31"/>
      <c r="F22" s="31"/>
      <c r="G22" s="31"/>
      <c r="H22" s="23"/>
      <c r="L22" s="23"/>
      <c r="M22" s="23"/>
    </row>
    <row r="23">
      <c r="A23" s="25" t="s">
        <v>1541</v>
      </c>
      <c r="B23" s="42" t="s">
        <v>1607</v>
      </c>
      <c r="C23" s="25" t="s">
        <v>1755</v>
      </c>
      <c r="E23" s="31"/>
      <c r="F23" s="31"/>
      <c r="G23" s="31"/>
      <c r="H23" s="23"/>
      <c r="L23" s="23"/>
      <c r="M23" s="23"/>
    </row>
    <row r="24">
      <c r="A24" s="25" t="s">
        <v>1609</v>
      </c>
      <c r="B24" s="42" t="s">
        <v>1608</v>
      </c>
      <c r="C24" s="25" t="s">
        <v>1720</v>
      </c>
      <c r="D24" s="25" t="s">
        <v>1849</v>
      </c>
      <c r="E24" s="31"/>
      <c r="F24" s="31"/>
      <c r="G24" s="31"/>
      <c r="H24" s="23"/>
      <c r="L24" s="23"/>
      <c r="M24" s="23"/>
    </row>
    <row r="25" outlineLevel="1">
      <c r="A25" s="25" t="s">
        <v>1542</v>
      </c>
      <c r="B25" s="40" t="s">
        <v>1741</v>
      </c>
      <c r="C25" s="25" t="s">
        <v>1720</v>
      </c>
      <c r="D25" s="25" t="s">
        <v>1849</v>
      </c>
      <c r="E25" s="31"/>
      <c r="F25" s="31"/>
      <c r="G25" s="31"/>
      <c r="H25" s="23"/>
      <c r="L25" s="23"/>
      <c r="M25" s="23"/>
    </row>
    <row r="26" outlineLevel="1">
      <c r="A26" s="25" t="s">
        <v>1545</v>
      </c>
      <c r="B26" s="40" t="s">
        <v>1729</v>
      </c>
      <c r="C26" s="25" t="s">
        <v>1720</v>
      </c>
      <c r="D26" s="25" t="s">
        <v>1849</v>
      </c>
      <c r="E26" s="31"/>
      <c r="F26" s="31"/>
      <c r="G26" s="31"/>
      <c r="H26" s="23"/>
      <c r="L26" s="23"/>
      <c r="M26" s="23"/>
    </row>
    <row r="27" outlineLevel="1">
      <c r="A27" s="25" t="s">
        <v>1546</v>
      </c>
      <c r="B27" s="40" t="s">
        <v>1742</v>
      </c>
      <c r="C27" s="25" t="s">
        <v>1720</v>
      </c>
      <c r="D27" s="25" t="s">
        <v>1849</v>
      </c>
      <c r="E27" s="31"/>
      <c r="F27" s="31"/>
      <c r="G27" s="31"/>
      <c r="H27" s="23"/>
      <c r="L27" s="23"/>
      <c r="M27" s="23"/>
    </row>
    <row r="28" outlineLevel="1">
      <c r="A28" s="25" t="s">
        <v>1547</v>
      </c>
      <c r="B28" s="40" t="s">
        <v>1759</v>
      </c>
      <c r="C28" s="25" t="s">
        <v>1760</v>
      </c>
      <c r="E28" s="31"/>
      <c r="F28" s="31"/>
      <c r="G28" s="31"/>
      <c r="H28" s="23"/>
      <c r="L28" s="23"/>
      <c r="M28" s="23"/>
    </row>
    <row r="29" outlineLevel="1">
      <c r="A29" s="25" t="s">
        <v>1548</v>
      </c>
      <c r="B29" s="40" t="s">
        <v>1737</v>
      </c>
      <c r="C29" s="25" t="s">
        <v>1720</v>
      </c>
      <c r="D29" s="25" t="s">
        <v>1849</v>
      </c>
      <c r="E29" s="31"/>
      <c r="F29" s="31"/>
      <c r="G29" s="31"/>
      <c r="H29" s="23"/>
      <c r="L29" s="23"/>
      <c r="M29" s="23"/>
    </row>
    <row r="30" outlineLevel="1">
      <c r="A30" s="25" t="s">
        <v>1549</v>
      </c>
      <c r="B30" s="40" t="s">
        <v>1735</v>
      </c>
      <c r="C30" s="25" t="s">
        <v>1720</v>
      </c>
      <c r="D30" s="25" t="s">
        <v>1849</v>
      </c>
      <c r="E30" s="31"/>
      <c r="F30" s="31"/>
      <c r="G30" s="31"/>
      <c r="H30" s="23"/>
      <c r="L30" s="23"/>
      <c r="M30" s="23"/>
    </row>
    <row r="31" outlineLevel="1">
      <c r="A31" s="25" t="s">
        <v>1550</v>
      </c>
      <c r="B31" s="40" t="s">
        <v>1731</v>
      </c>
      <c r="C31" s="25" t="s">
        <v>1720</v>
      </c>
      <c r="D31" s="25" t="s">
        <v>1849</v>
      </c>
      <c r="E31" s="31"/>
      <c r="F31" s="31"/>
      <c r="G31" s="31"/>
      <c r="H31" s="23"/>
      <c r="L31" s="23"/>
      <c r="M31" s="23"/>
    </row>
    <row r="32" outlineLevel="1">
      <c r="A32" s="25" t="s">
        <v>1551</v>
      </c>
      <c r="B32" s="40" t="s">
        <v>1730</v>
      </c>
      <c r="C32" s="25" t="s">
        <v>1720</v>
      </c>
      <c r="D32" s="25" t="s">
        <v>1849</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1851</v>
      </c>
      <c r="C35" s="108" t="s">
        <v>1333</v>
      </c>
      <c r="D35" s="108" t="s">
        <v>1849</v>
      </c>
      <c r="E35" s="108" t="s">
        <v>1852</v>
      </c>
      <c r="F35" s="99"/>
      <c r="G35" s="99"/>
      <c r="H35" s="23"/>
      <c r="L35" s="23"/>
      <c r="M35" s="23"/>
    </row>
    <row r="36">
      <c r="A36" s="25" t="s">
        <v>1568</v>
      </c>
      <c r="B36" s="42" t="s">
        <v>1720</v>
      </c>
      <c r="C36" s="25" t="s">
        <v>1333</v>
      </c>
      <c r="D36" s="25" t="s">
        <v>1849</v>
      </c>
      <c r="E36" s="25" t="s">
        <v>1852</v>
      </c>
      <c r="H36" s="23"/>
      <c r="L36" s="23"/>
      <c r="M36" s="23"/>
    </row>
    <row r="37">
      <c r="A37" s="25" t="s">
        <v>1569</v>
      </c>
      <c r="B37" s="42" t="s">
        <v>1720</v>
      </c>
      <c r="C37" s="25" t="s">
        <v>1333</v>
      </c>
      <c r="D37" s="25" t="s">
        <v>1849</v>
      </c>
      <c r="E37" s="25" t="s">
        <v>1853</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78.6</v>
      </c>
      <c r="H75" s="23"/>
    </row>
    <row r="76">
      <c r="A76" s="25" t="s">
        <v>1593</v>
      </c>
      <c r="B76" s="25" t="s">
        <v>1622</v>
      </c>
      <c r="C76" s="148">
        <v>277.2</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1854</v>
      </c>
      <c r="C82" s="168">
        <v>0.00446447</v>
      </c>
      <c r="D82" s="108" t="str">
        <f>IF(C82="","","ND2")</f>
        <v>ND2</v>
      </c>
      <c r="E82" s="108" t="str">
        <f>IF(C82="","","ND2")</f>
        <v>ND2</v>
      </c>
      <c r="F82" s="108" t="str">
        <f>IF(C82="","","ND2")</f>
        <v>ND2</v>
      </c>
      <c r="G82" s="168">
        <f>IF(C82="","",C82)</f>
        <v>0.00446447</v>
      </c>
      <c r="H82" s="23"/>
    </row>
    <row r="83">
      <c r="A83" s="25" t="s">
        <v>1600</v>
      </c>
      <c r="B83" s="25" t="s">
        <v>1855</v>
      </c>
      <c r="C83" s="190">
        <v>0.00172063</v>
      </c>
      <c r="D83" s="25" t="str">
        <f>IF(C83="","","ND2")</f>
        <v>ND2</v>
      </c>
      <c r="E83" s="25" t="str">
        <f>IF(C83="","","ND2")</f>
        <v>ND2</v>
      </c>
      <c r="F83" s="25" t="str">
        <f>IF(C83="","","ND2")</f>
        <v>ND2</v>
      </c>
      <c r="G83" s="190">
        <f>IF(C83="","",C83)</f>
        <v>0.00172063</v>
      </c>
      <c r="H83" s="23"/>
    </row>
    <row r="84">
      <c r="A84" s="25" t="s">
        <v>1601</v>
      </c>
      <c r="B84" s="25" t="s">
        <v>1856</v>
      </c>
      <c r="C84" s="190">
        <v>0.00082526</v>
      </c>
      <c r="D84" s="25" t="str">
        <f>IF(C84="","","ND2")</f>
        <v>ND2</v>
      </c>
      <c r="E84" s="25" t="str">
        <f>IF(C84="","","ND2")</f>
        <v>ND2</v>
      </c>
      <c r="F84" s="25" t="str">
        <f>IF(C84="","","ND2")</f>
        <v>ND2</v>
      </c>
      <c r="G84" s="190">
        <f>IF(C84="","",C84)</f>
        <v>0.00082526</v>
      </c>
      <c r="H84" s="23"/>
    </row>
    <row r="85">
      <c r="A85" s="25" t="s">
        <v>1602</v>
      </c>
      <c r="B85" s="25" t="s">
        <v>1857</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1858</v>
      </c>
      <c r="C87" s="190">
        <v>0.99298965</v>
      </c>
      <c r="D87" s="25" t="str">
        <f>IF(C87="","","ND2")</f>
        <v>ND2</v>
      </c>
      <c r="E87" s="25" t="str">
        <f>IF(C87="","","ND2")</f>
        <v>ND2</v>
      </c>
      <c r="F87" s="25" t="str">
        <f>IF(C87="","","ND2")</f>
        <v>ND2</v>
      </c>
      <c r="G87" s="190">
        <f>IF(C87="","",C87)</f>
        <v>0.99298965</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10</vt:i4>
      </vt:variant>
    </vt:vector>
  </HeadingPairs>
  <TitlesOfParts>
    <vt:vector baseType="lpstr" size="10">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2020-08-12T11:32:49Z</dcterms:created>
  <dcterms:modified xsi:type="dcterms:W3CDTF">2020-08-12T11:32:49Z</dcterms:modified>
</cp:coreProperties>
</file>