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<sst xmlns="http://schemas.openxmlformats.org/spreadsheetml/2006/main" count="3812" uniqueCount="2727">
  <si>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</si>
  <si>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</si>
  <si>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</si>
  <si>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</si>
  <si>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</si>
  <si>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</si>
  <si>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</si>
  <si>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</si>
  <si>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</si>
  <si>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</si>
  <si>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</si>
  <si>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</si>
  <si>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</si>
  <si>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</si>
  <si>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</si>
  <si>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</si>
  <si>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</si>
  <si>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</si>
  <si>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</si>
  <si>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</si>
  <si>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</si>
  <si>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</si>
  <si>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</si>
  <si>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</si>
  <si>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</si>
  <si>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</si>
  <si>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</si>
  <si>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</si>
  <si>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</si>
  <si>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</si>
  <si>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</si>
  <si>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</si>
  <si>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</si>
  <si>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</si>
  <si>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</si>
  <si>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</si>
  <si>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</si>
  <si>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</si>
  <si>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</si>
  <si>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</si>
  <si>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</si>
  <si>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</si>
  <si>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</si>
  <si>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</si>
  <si>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</si>
  <si>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</si>
  <si>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</si>
  <si>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</si>
  <si>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</si>
  <si>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</si>
  <si>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</si>
  <si>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</si>
  <si>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</si>
  <si>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</si>
  <si>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</si>
  <si>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</si>
  <si>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</si>
  <si>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</si>
  <si>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</si>
  <si>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</si>
  <si>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</si>
  <si>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</si>
  <si>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</si>
  <si>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</si>
  <si>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</si>
  <si>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</si>
  <si>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</si>
  <si>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</si>
  <si>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</si>
  <si>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</si>
  <si>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</si>
  <si>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</si>
  <si>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</si>
  <si>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</si>
  <si>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</si>
  <si>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</si>
  <si>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</si>
  <si>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</si>
  <si>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</si>
  <si>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</si>
  <si>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</si>
  <si>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</si>
  <si>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</si>
  <si>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</si>
  <si>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</si>
  <si>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</si>
  <si>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</si>
  <si>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</si>
  <si>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</si>
  <si>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</si>
  <si>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</si>
  <si>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</si>
  <si>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</si>
  <si>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</si>
  <si>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</si>
  <si>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</si>
  <si>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</si>
  <si>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</si>
  <si>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</si>
  <si>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</si>
  <si>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</si>
  <si>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</si>
  <si>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</si>
  <si>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</si>
  <si>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</si>
  <si>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</si>
  <si>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</si>
  <si>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</si>
  <si>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</si>
  <si>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</si>
  <si>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</si>
  <si>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</si>
  <si>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</si>
  <si>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</si>
  <si>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</si>
  <si>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</si>
  <si>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</si>
  <si>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</si>
  <si>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</si>
  <si>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</si>
  <si>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</si>
  <si>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</si>
  <si>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</si>
  <si>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</si>
  <si>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</si>
  <si>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</si>
  <si>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</si>
  <si>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</si>
  <si>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</si>
  <si>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</si>
  <si>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</si>
  <si>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</si>
  <si>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</si>
  <si>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</si>
  <si>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</si>
  <si>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</si>
  <si>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</si>
  <si>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</si>
  <si>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</si>
  <si>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</si>
  <si>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</si>
  <si>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</si>
  <si>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</si>
  <si>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</si>
  <si>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</si>
  <si>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</si>
  <si>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</si>
  <si>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</si>
  <si>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</si>
  <si>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</si>
  <si>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</si>
  <si>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</si>
  <si>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</si>
  <si>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</si>
  <si>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</si>
  <si>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</si>
  <si>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</si>
  <si>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</si>
  <si>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</si>
  <si>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</si>
  <si>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</si>
  <si>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</si>
  <si>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</si>
  <si>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</si>
  <si>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</si>
  <si>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</si>
  <si>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</si>
  <si>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</si>
  <si>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</si>
  <si>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</si>
  <si>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</si>
  <si>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</si>
  <si>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</si>
  <si>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</si>
  <si>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</si>
  <si>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</si>
  <si>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</si>
  <si>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</si>
  <si>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</si>
  <si>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</si>
  <si>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</si>
  <si>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</si>
  <si>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</si>
  <si>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</si>
  <si>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</si>
  <si>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</si>
  <si>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</si>
  <si>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</si>
  <si>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</si>
  <si>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</si>
  <si>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</si>
  <si>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</si>
  <si>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</si>
  <si>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</si>
  <si>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</si>
  <si>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</si>
  <si>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</si>
  <si>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</si>
  <si>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</si>
  <si>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</si>
  <si>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</si>
  <si>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</si>
  <si>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</si>
  <si>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</si>
  <si>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</si>
  <si>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</si>
  <si>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</si>
  <si>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</si>
  <si>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</si>
  <si>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</si>
  <si>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</si>
  <si>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</si>
  <si>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</si>
  <si>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</si>
  <si>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</si>
  <si>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</si>
  <si>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</si>
  <si>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</si>
  <si>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</si>
  <si>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</si>
  <si>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</si>
  <si>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</si>
  <si>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</si>
  <si>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</si>
  <si>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</si>
  <si>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</si>
  <si>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</si>
  <si>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</si>
  <si>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</si>
  <si>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</si>
  <si>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</si>
  <si>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</si>
  <si>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</si>
  <si>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</si>
  <si>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</si>
  <si>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</si>
  <si>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</si>
  <si>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</si>
  <si>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</si>
  <si>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</si>
  <si>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</si>
  <si>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</si>
  <si>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</si>
  <si>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</si>
  <si>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</si>
  <si>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</si>
  <si>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</si>
  <si>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</si>
  <si>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</si>
  <si>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</si>
  <si>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</si>
  <si>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</si>
  <si>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</si>
  <si>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</si>
  <si>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</si>
  <si>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</si>
  <si>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</si>
  <si>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</si>
  <si>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</si>
  <si>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</si>
  <si>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</si>
  <si>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</si>
  <si>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</si>
  <si>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</si>
  <si>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</si>
  <si>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</si>
  <si>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</si>
  <si>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</si>
  <si>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</si>
  <si>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</si>
  <si>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</si>
  <si>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</si>
  <si>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</si>
  <si>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</si>
  <si>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</si>
  <si>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</si>
  <si>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</si>
  <si>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</si>
  <si>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</si>
  <si>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</si>
  <si>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</si>
  <si>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</si>
  <si>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</si>
  <si>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</si>
  <si>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</si>
  <si>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</si>
  <si>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</si>
  <si>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</si>
  <si>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</si>
  <si>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</si>
  <si>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</si>
  <si>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</si>
  <si>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</si>
  <si>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</si>
  <si>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</si>
  <si>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</si>
  <si>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</si>
  <si>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</si>
  <si>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</si>
  <si>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</si>
  <si>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</si>
  <si>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</si>
  <si>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</si>
  <si>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</si>
  <si>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</si>
  <si>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</si>
  <si>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</si>
  <si>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</si>
  <si>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</si>
  <si>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</si>
  <si>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</si>
  <si>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</si>
  <si>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</si>
  <si>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</si>
  <si>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</si>
  <si>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</si>
  <si>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</si>
  <si>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</si>
  <si>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</si>
  <si>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</si>
  <si>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</si>
  <si>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</si>
  <si>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</si>
  <si>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</si>
  <si>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</si>
  <si>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</si>
  <si>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</si>
  <si>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</si>
  <si>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</si>
  <si>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</si>
  <si>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</si>
  <si>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</si>
  <si>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</si>
  <si>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</si>
  <si>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</si>
  <si>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</si>
  <si>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</si>
  <si>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</si>
  <si>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</si>
  <si>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</si>
  <si>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</si>
  <si>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</si>
  <si>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</si>
  <si>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</si>
  <si>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</si>
  <si>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</si>
  <si>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</si>
  <si>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</si>
  <si>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</si>
  <si>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</si>
  <si>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</si>
  <si>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</si>
  <si>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</si>
  <si>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</si>
  <si>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</si>
  <si>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</si>
  <si>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</si>
  <si>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</si>
  <si>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</si>
  <si>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</si>
  <si>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</si>
  <si>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</si>
  <si>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</si>
  <si>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</si>
  <si>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</si>
  <si>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</si>
  <si>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</si>
  <si>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</si>
  <si>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</si>
  <si>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</si>
  <si>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</si>
  <si>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</si>
  <si>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</si>
  <si>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</si>
  <si>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</si>
  <si>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</si>
  <si>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</si>
  <si>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</si>
  <si>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</si>
  <si>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</si>
  <si>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</si>
  <si>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</si>
  <si>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</si>
  <si>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</si>
  <si>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</si>
  <si>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</si>
  <si>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</si>
  <si>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</si>
  <si>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</si>
  <si>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</si>
  <si>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</si>
  <si>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</si>
  <si>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</si>
  <si>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</si>
  <si>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</si>
  <si>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</si>
  <si>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</si>
  <si>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</si>
  <si>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</si>
  <si>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</si>
  <si>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</si>
  <si>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</si>
  <si>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</si>
  <si>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</si>
  <si>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</si>
  <si>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</si>
  <si>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</si>
  <si>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</si>
  <si>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</si>
  <si>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</si>
  <si>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</si>
  <si>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</si>
  <si>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</si>
  <si>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</si>
  <si>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</si>
  <si>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</si>
  <si>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</si>
  <si>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</si>
  <si>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</si>
  <si>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</si>
  <si>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</si>
  <si>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</si>
  <si>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</si>
  <si>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</si>
  <si>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</si>
  <si>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</si>
  <si>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</si>
  <si>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</si>
  <si>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</si>
  <si>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</si>
  <si>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</si>
  <si>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</si>
  <si>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</si>
  <si>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</si>
  <si>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</si>
  <si>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</si>
  <si>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</si>
  <si>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</si>
  <si>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</si>
  <si>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</si>
  <si>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</si>
  <si>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</si>
  <si>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</si>
  <si>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</si>
  <si>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</si>
  <si>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</si>
  <si>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</si>
  <si>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</si>
  <si>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</si>
  <si>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</si>
  <si>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</si>
  <si>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</si>
  <si>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</si>
  <si>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</si>
  <si>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</si>
  <si>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</si>
  <si>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</si>
  <si>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</si>
  <si>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</si>
  <si>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</si>
  <si>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</si>
  <si>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</si>
  <si>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</si>
  <si>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</si>
  <si>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</si>
  <si>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</si>
  <si>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</si>
  <si>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</si>
  <si>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</si>
  <si>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</si>
  <si>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</si>
  <si>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</si>
  <si>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</si>
  <si>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</si>
  <si>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</si>
  <si>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</si>
  <si>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</si>
  <si>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</si>
  <si>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</si>
  <si>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</si>
  <si>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</si>
  <si>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</si>
  <si>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</si>
  <si>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</si>
  <si>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</si>
  <si>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</si>
  <si>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</si>
  <si>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</si>
  <si>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</si>
  <si>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</si>
  <si>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</si>
  <si>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</si>
  <si>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</si>
  <si>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</si>
  <si>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</si>
  <si>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</si>
  <si>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</si>
  <si>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</si>
  <si>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</si>
  <si>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</si>
  <si>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</si>
  <si>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</si>
  <si>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</si>
  <si>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</si>
  <si>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</si>
  <si>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</si>
  <si>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</si>
  <si>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</si>
  <si>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</si>
  <si>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</si>
  <si>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</si>
  <si>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</si>
  <si>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</si>
  <si>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</si>
  <si>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</si>
  <si>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</si>
  <si>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</si>
  <si>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</si>
  <si>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</si>
  <si>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</si>
  <si>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</si>
  <si>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</si>
  <si>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</si>
  <si>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</si>
  <si>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</si>
  <si>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</si>
  <si>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</si>
  <si>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</si>
  <si>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</si>
  <si>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</si>
  <si>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</si>
  <si>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</si>
  <si>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</si>
  <si>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</si>
  <si>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</si>
  <si>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</si>
  <si>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</si>
  <si>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</si>
  <si>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</si>
  <si>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</si>
  <si>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</si>
  <si>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</si>
  <si>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</si>
  <si>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</si>
  <si>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</si>
  <si>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</si>
  <si>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</si>
  <si>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</si>
  <si>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</si>
  <si>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</si>
  <si>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</si>
  <si>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</si>
  <si>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</si>
  <si>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</si>
  <si>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</si>
  <si>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</si>
  <si>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</si>
  <si>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</si>
  <si>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</si>
  <si>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</si>
  <si>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</si>
  <si>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</si>
  <si>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</si>
  <si>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</si>
  <si>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</si>
  <si>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</si>
  <si>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</si>
  <si>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</si>
  <si>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</si>
  <si>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</si>
  <si>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</si>
  <si>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</si>
  <si>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</si>
  <si>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</si>
  <si>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</si>
  <si>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</si>
  <si>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</si>
  <si>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</si>
  <si>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</si>
  <si>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</si>
  <si>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</si>
  <si>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</si>
  <si>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</si>
  <si>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</si>
  <si>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</si>
  <si>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</si>
  <si>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</si>
  <si>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</si>
  <si>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</si>
  <si>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</si>
  <si>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</si>
  <si>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</si>
  <si>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</si>
  <si>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</si>
  <si>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</si>
  <si>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</si>
  <si>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</si>
  <si>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</si>
  <si>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</si>
  <si>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</si>
  <si>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</si>
  <si>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</si>
  <si>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</si>
  <si>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</si>
  <si>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</si>
  <si>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</si>
  <si>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</si>
  <si>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</si>
  <si>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</si>
  <si>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</si>
  <si>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</si>
  <si>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</si>
  <si>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</si>
  <si>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</si>
  <si>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</si>
  <si>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</si>
  <si>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</si>
  <si>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</si>
  <si>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</si>
  <si>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</si>
  <si>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</si>
  <si>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</si>
  <si>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</si>
  <si>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</si>
  <si>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</si>
  <si>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</si>
  <si>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</si>
  <si>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</si>
  <si>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</si>
  <si>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</si>
  <si>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</si>
  <si>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</si>
  <si>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</si>
  <si>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</si>
  <si>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</si>
  <si>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</si>
  <si>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</si>
  <si>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</si>
  <si>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</si>
  <si>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</si>
  <si>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</si>
  <si>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</si>
  <si>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</si>
  <si>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</si>
  <si>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</si>
  <si>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</si>
  <si>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</si>
  <si>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</si>
  <si>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</si>
  <si>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</si>
  <si>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</si>
  <si>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</si>
  <si>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</si>
  <si>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</si>
  <si>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</si>
  <si>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</si>
  <si>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</si>
  <si>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</si>
  <si>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</si>
  <si>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</si>
  <si>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</si>
  <si>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</si>
  <si>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</si>
  <si>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</si>
  <si>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</si>
  <si>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</si>
  <si>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</si>
  <si>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</si>
  <si>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</si>
  <si>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</si>
  <si>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</si>
  <si>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</si>
  <si>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</si>
  <si>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</si>
  <si>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</si>
  <si>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</si>
  <si>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</si>
  <si>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</si>
  <si>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</si>
  <si>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</si>
  <si>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</si>
  <si>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</si>
  <si>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</si>
  <si>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</si>
  <si>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</si>
  <si>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</si>
  <si>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</si>
  <si>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</si>
  <si>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</si>
  <si>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</si>
  <si>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</si>
  <si>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</si>
  <si>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</si>
  <si>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</si>
  <si>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</si>
  <si>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</si>
  <si>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</si>
  <si>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</si>
  <si>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</si>
  <si>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</si>
  <si>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</si>
  <si>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</si>
  <si>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</si>
  <si>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</si>
  <si>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</si>
  <si>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</si>
  <si>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</si>
  <si>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</si>
  <si>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</si>
  <si>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</si>
  <si>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</si>
  <si>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</si>
  <si>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</si>
  <si>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</si>
  <si>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</si>
  <si>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</si>
  <si>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</si>
  <si>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</si>
  <si>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</si>
  <si>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</si>
  <si>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</si>
  <si>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</si>
  <si>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</si>
  <si>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</si>
  <si>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</si>
  <si>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</si>
  <si>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</si>
  <si>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</si>
  <si>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</si>
  <si>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</si>
  <si>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</si>
  <si>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</si>
  <si>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</si>
  <si>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</si>
  <si>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</si>
  <si>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</si>
  <si>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</si>
  <si>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</si>
  <si>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</si>
  <si>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</si>
  <si>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</si>
  <si>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</si>
  <si>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</si>
  <si>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</si>
  <si>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</si>
  <si>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</si>
  <si>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</si>
  <si>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</si>
  <si>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</si>
  <si>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</si>
  <si>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</si>
  <si>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</si>
  <si>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</si>
  <si>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</si>
  <si>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</si>
  <si>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</si>
  <si>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</si>
  <si>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</si>
  <si>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</si>
  <si>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</si>
  <si>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</si>
  <si>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</si>
  <si>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</si>
  <si>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</si>
  <si>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</si>
  <si>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</si>
  <si>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</si>
  <si>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</si>
  <si>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</si>
  <si>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</si>
  <si>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</si>
  <si>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</si>
  <si>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</si>
  <si>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</si>
  <si>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</si>
  <si>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</si>
  <si>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</si>
  <si>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</si>
  <si>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</si>
  <si>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</si>
  <si>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</si>
  <si>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</si>
  <si>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</si>
  <si>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</si>
  <si>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</si>
  <si>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</si>
  <si>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</si>
  <si>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</si>
  <si>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</si>
  <si>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</si>
  <si>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</si>
  <si>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</si>
  <si>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</si>
  <si>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</si>
  <si>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</si>
  <si>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</si>
  <si>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</si>
  <si>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</si>
  <si>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</si>
  <si>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</si>
  <si>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</si>
  <si>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</si>
  <si>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</si>
  <si>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</si>
  <si>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</si>
  <si>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</si>
  <si>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</si>
  <si>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</si>
  <si>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</si>
  <si>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</si>
  <si>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</si>
  <si>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</si>
  <si>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</si>
  <si>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</si>
  <si>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</si>
  <si>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</si>
  <si>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</si>
  <si>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</si>
  <si>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</si>
  <si>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</si>
  <si>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</si>
  <si>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</si>
  <si>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</si>
  <si>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</si>
  <si>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</si>
  <si>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</si>
  <si>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</si>
  <si>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</si>
  <si>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</si>
  <si>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</si>
  <si>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</si>
  <si>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</si>
  <si>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</si>
  <si>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</si>
  <si>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</si>
  <si>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</si>
  <si>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</si>
  <si>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</si>
  <si>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</si>
  <si>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</si>
  <si>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</si>
  <si>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</si>
  <si>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</si>
  <si>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</si>
  <si>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</si>
  <si>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</si>
  <si>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</si>
  <si>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</si>
  <si>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</si>
  <si>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</si>
  <si>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</si>
  <si>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</si>
  <si>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</si>
  <si>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</si>
  <si>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</si>
  <si>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</si>
  <si>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</si>
  <si>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</si>
  <si>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</si>
  <si>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</si>
  <si>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</si>
  <si>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</si>
  <si>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</si>
  <si>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</si>
  <si>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</si>
  <si>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</si>
  <si>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</si>
  <si>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</si>
  <si>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</si>
  <si>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</si>
  <si>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</si>
  <si>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</si>
  <si>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</si>
  <si>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</si>
  <si>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</si>
  <si>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</si>
  <si>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</si>
  <si>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</si>
  <si>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</si>
  <si>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</si>
  <si>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</si>
  <si>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</si>
  <si>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</si>
  <si>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</si>
  <si>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</si>
  <si>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</si>
  <si>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</si>
  <si>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</si>
  <si>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</si>
  <si>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</si>
  <si>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</si>
  <si>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</si>
  <si>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</si>
  <si>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</si>
  <si>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</si>
  <si>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</si>
  <si>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</si>
  <si>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</si>
  <si>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</si>
  <si>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</si>
  <si>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</si>
  <si>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</si>
  <si>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</si>
  <si>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</si>
  <si>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</si>
  <si>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</si>
  <si>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</si>
  <si>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</si>
  <si>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</si>
  <si>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</si>
  <si>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</si>
  <si>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</si>
  <si>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</si>
  <si>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</si>
  <si>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</si>
  <si>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</si>
  <si>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</si>
  <si>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</si>
  <si>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</si>
  <si>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</si>
  <si>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</si>
  <si>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</si>
  <si>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</si>
  <si>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</si>
  <si>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</si>
  <si>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</si>
  <si>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</si>
  <si>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</si>
  <si>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</si>
  <si>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</si>
  <si>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</si>
  <si>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</si>
  <si>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</si>
  <si>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</si>
  <si>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</si>
  <si>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</si>
  <si>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</si>
  <si>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</si>
  <si>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</si>
  <si>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</si>
  <si>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</si>
  <si>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</si>
  <si>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</si>
  <si>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</si>
  <si>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</si>
  <si>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</si>
  <si>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</si>
  <si>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</si>
  <si>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</si>
  <si>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</si>
  <si>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</si>
  <si>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</si>
  <si>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</si>
  <si>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</si>
  <si>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</si>
  <si>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</si>
  <si>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</si>
  <si>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</si>
  <si>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</si>
  <si>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</si>
  <si>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</si>
  <si>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</si>
  <si>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</si>
  <si>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</si>
  <si>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</si>
  <si>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</si>
  <si>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</si>
  <si>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</si>
  <si>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</si>
  <si>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</si>
  <si>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</si>
  <si>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</si>
  <si>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</si>
  <si>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</si>
  <si>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</si>
  <si>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</si>
  <si>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</si>
  <si>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</si>
  <si>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</si>
  <si>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</si>
  <si>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</si>
  <si>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</si>
  <si>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</si>
  <si>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</si>
  <si>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</si>
  <si>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</si>
  <si>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</si>
  <si>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</si>
  <si>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</si>
  <si>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</si>
  <si>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</si>
  <si>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</si>
  <si>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</si>
  <si>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</si>
  <si>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</si>
  <si>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</si>
  <si>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</si>
  <si>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</si>
  <si>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</si>
  <si>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</si>
  <si>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</si>
  <si>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</si>
  <si>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</si>
  <si>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</si>
  <si>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</si>
  <si>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</si>
  <si>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</si>
  <si>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</si>
  <si>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</si>
  <si>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</si>
  <si>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</si>
  <si>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</si>
  <si>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</si>
  <si>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</si>
  <si>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</si>
  <si>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</si>
  <si>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</si>
  <si>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</si>
  <si>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</si>
  <si>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</si>
  <si>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</si>
  <si>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</si>
  <si>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</si>
  <si>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</si>
  <si>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</si>
  <si>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</si>
  <si>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</si>
  <si>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</si>
  <si>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</si>
  <si>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</si>
  <si>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</si>
  <si>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</si>
  <si>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</si>
  <si>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</si>
  <si>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</si>
  <si>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</si>
  <si>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</si>
  <si>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</si>
  <si>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</si>
  <si>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</si>
  <si>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</si>
  <si>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</si>
  <si>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</si>
  <si>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</si>
  <si>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</si>
  <si>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</si>
  <si>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</si>
  <si>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</si>
  <si>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</si>
  <si>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</si>
  <si>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</si>
  <si>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</si>
  <si>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</si>
  <si>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</si>
  <si>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</si>
  <si>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</si>
  <si>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</si>
  <si>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</si>
  <si>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</si>
  <si>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</si>
  <si>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</si>
  <si>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</si>
  <si>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</si>
  <si>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</si>
  <si>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</si>
  <si>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</si>
  <si>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</si>
  <si>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</si>
  <si>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</si>
  <si>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</si>
  <si>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</si>
  <si>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</si>
  <si>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</si>
  <si>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</si>
  <si>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</si>
  <si>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</si>
  <si>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</si>
  <si>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</si>
  <si>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</si>
  <si>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</si>
  <si>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</si>
  <si>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</si>
  <si>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</si>
  <si>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</si>
  <si>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</si>
  <si>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</si>
  <si>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</si>
  <si>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</si>
  <si>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</si>
  <si>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</si>
  <si>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</si>
  <si>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</si>
  <si>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</si>
  <si>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</si>
  <si>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</si>
  <si>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</si>
  <si>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</si>
  <si>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</si>
  <si>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</si>
  <si>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</si>
  <si>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</si>
  <si>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</si>
  <si>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</si>
  <si>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</si>
  <si>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</si>
  <si>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</si>
  <si>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</si>
  <si>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</si>
  <si>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</si>
  <si>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</si>
  <si>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</si>
  <si>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</si>
  <si>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</si>
  <si>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</si>
  <si>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</si>
  <si>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</si>
  <si>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</si>
  <si>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</si>
  <si>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</si>
  <si>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</si>
  <si>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</si>
  <si>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</si>
  <si>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</si>
  <si>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</si>
  <si>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</si>
  <si>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</si>
  <si>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</si>
  <si>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</si>
  <si>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</si>
  <si>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</si>
  <si>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</si>
  <si>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</si>
  <si>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</si>
  <si>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</si>
  <si>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</si>
  <si>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</si>
  <si>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</si>
  <si>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</si>
  <si>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</si>
  <si>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</si>
  <si>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</si>
  <si>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</si>
  <si>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</si>
  <si>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</si>
  <si>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</si>
  <si>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</si>
  <si>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</si>
  <si>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</si>
  <si>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</si>
  <si>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</si>
  <si>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</si>
  <si>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</si>
  <si>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</si>
  <si>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</si>
  <si>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</si>
  <si>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</si>
  <si>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</si>
  <si>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</si>
  <si>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</si>
  <si>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</si>
  <si>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</si>
  <si>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</si>
  <si>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</si>
  <si>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</si>
  <si>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</si>
  <si>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</si>
  <si>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</si>
  <si>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</si>
  <si>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</si>
  <si>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</si>
  <si>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</si>
  <si>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</si>
  <si>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</si>
  <si>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</si>
  <si>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</si>
  <si>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</si>
  <si>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</si>
  <si>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</si>
  <si>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</si>
  <si>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</si>
  <si>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</si>
  <si>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</si>
  <si>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</si>
  <si>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</si>
  <si>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</si>
  <si>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</si>
  <si>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</si>
  <si>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</si>
  <si>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</si>
  <si>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</si>
  <si>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</si>
  <si>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</si>
  <si>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</si>
  <si>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</si>
  <si>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</si>
  <si>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</si>
  <si>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</si>
  <si>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</si>
  <si>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</si>
  <si>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</si>
  <si>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</si>
  <si>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</si>
  <si>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</si>
  <si>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</si>
  <si>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</si>
  <si>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</si>
  <si>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</si>
  <si>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</si>
  <si>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</si>
  <si>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</si>
  <si>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</si>
  <si>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</si>
  <si>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</si>
  <si>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</si>
  <si>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</si>
  <si>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</si>
  <si>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</si>
  <si>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</si>
  <si>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</si>
  <si>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</si>
  <si>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</si>
  <si>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</si>
  <si>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</si>
  <si>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</si>
  <si>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</si>
  <si>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</si>
  <si>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</si>
  <si>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</si>
  <si>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</si>
  <si>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</si>
  <si>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</si>
  <si>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</si>
  <si>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</si>
  <si>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</si>
  <si>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</si>
  <si>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</si>
  <si>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</si>
  <si>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</si>
  <si>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</si>
  <si>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</si>
  <si>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</si>
  <si>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</si>
  <si>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</si>
  <si>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</si>
  <si>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</si>
  <si>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</si>
  <si>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</si>
  <si>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</si>
  <si>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</si>
  <si>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</si>
  <si>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</si>
  <si>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</si>
  <si>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</si>
  <si>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</si>
  <si>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</si>
  <si>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</si>
  <si>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</si>
  <si>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</si>
  <si>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</si>
  <si>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</si>
  <si>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</si>
  <si>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</si>
  <si>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</si>
  <si>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</si>
  <si>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</si>
  <si>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</si>
  <si>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</si>
  <si>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</si>
  <si>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</si>
  <si>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</si>
  <si>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</si>
  <si>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</si>
  <si>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</si>
  <si>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</si>
  <si>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</si>
  <si>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</si>
  <si>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</si>
  <si>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</si>
  <si>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</si>
  <si>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</si>
  <si>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</si>
  <si>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</si>
  <si>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</si>
  <si>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</si>
  <si>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</si>
  <si>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</si>
  <si>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</si>
  <si>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</si>
  <si>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</si>
  <si>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</si>
  <si>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</si>
  <si>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</si>
  <si>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</si>
  <si>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</si>
  <si>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</si>
  <si>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</si>
  <si>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</si>
  <si>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</si>
  <si>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</si>
  <si>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</si>
  <si>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</si>
  <si>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</si>
  <si>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</si>
  <si>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</si>
  <si>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</si>
  <si>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</si>
  <si>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</si>
  <si>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</si>
  <si>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</si>
  <si>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</si>
  <si>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</si>
  <si>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</si>
  <si>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</si>
  <si>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</si>
  <si>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</si>
  <si>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</si>
  <si>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</si>
  <si>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</si>
  <si>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</si>
  <si>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</si>
  <si>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</si>
  <si>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</si>
  <si>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</si>
  <si>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</si>
  <si>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</si>
  <si>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</si>
  <si>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</si>
  <si>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</si>
  <si>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</si>
  <si>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</si>
  <si>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</si>
  <si>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</si>
  <si>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</si>
  <si>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</si>
  <si>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</si>
  <si>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</si>
  <si>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</si>
  <si>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</si>
  <si>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</si>
  <si>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</si>
  <si>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</si>
  <si>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</si>
  <si>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</si>
  <si>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</si>
  <si>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</si>
  <si>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</si>
  <si>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</si>
  <si>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</si>
  <si>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</si>
  <si>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</si>
  <si>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</si>
  <si>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</si>
  <si>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</si>
  <si>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</si>
  <si>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</si>
  <si>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</si>
  <si>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</si>
  <si>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</si>
  <si>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</si>
  <si>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</si>
  <si>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</si>
  <si>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</si>
  <si>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</si>
  <si>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</si>
  <si>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</si>
  <si>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</si>
  <si>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</si>
  <si>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</si>
  <si>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</si>
  <si>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</si>
  <si>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</si>
  <si>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</si>
  <si>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</si>
  <si>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</si>
  <si>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</si>
  <si>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</si>
  <si>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</si>
  <si>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</si>
  <si>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</si>
  <si>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</si>
  <si>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</si>
  <si>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</si>
  <si>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</si>
  <si>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</si>
  <si>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</si>
  <si>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</si>
  <si>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</si>
  <si>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</si>
  <si>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</si>
  <si>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</si>
  <si>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</si>
  <si>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</si>
  <si>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</si>
  <si>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</si>
  <si>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</si>
  <si>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</si>
  <si>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</si>
  <si>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</si>
  <si>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</si>
  <si>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</si>
  <si>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</si>
  <si>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</si>
  <si>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</si>
  <si>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</si>
  <si>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</si>
  <si>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</si>
  <si>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</si>
  <si>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</si>
  <si>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</si>
  <si>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</si>
  <si>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</si>
  <si>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</si>
  <si>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</si>
  <si>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</si>
  <si>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</si>
  <si>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</si>
  <si>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</si>
  <si>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</si>
  <si>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</si>
  <si>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</si>
  <si>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</si>
  <si>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</si>
  <si>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</si>
  <si>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</si>
  <si>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</si>
  <si>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</si>
  <si>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</si>
  <si>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</si>
  <si>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</si>
  <si>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</si>
  <si>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</si>
  <si>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</si>
  <si>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</si>
  <si>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</si>
  <si>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</si>
  <si>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</si>
  <si>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</si>
  <si>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</si>
  <si>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</si>
  <si>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</si>
  <si>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</si>
  <si>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</si>
  <si>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</si>
  <si>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</si>
  <si>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</si>
  <si>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</si>
  <si>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</si>
  <si>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</si>
  <si>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</si>
  <si>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</si>
  <si>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</si>
  <si>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</si>
  <si>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</si>
  <si>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</si>
  <si>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</si>
  <si>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</si>
  <si>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</si>
  <si>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</si>
  <si>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</si>
  <si>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</si>
  <si>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</si>
  <si>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</si>
  <si>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</si>
  <si>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</si>
  <si>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</si>
  <si>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</si>
  <si>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</si>
  <si>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</si>
  <si>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</si>
  <si>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</si>
  <si>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</si>
  <si>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</si>
  <si>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</si>
  <si>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</si>
  <si>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</si>
  <si>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</si>
  <si>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</si>
  <si>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</si>
  <si>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</si>
  <si>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</si>
  <si>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</si>
  <si>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</si>
  <si>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</si>
  <si>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</si>
  <si>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</si>
  <si>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</si>
  <si>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</si>
  <si>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</si>
  <si>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</si>
  <si>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</si>
  <si>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</si>
  <si>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</si>
  <si>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</si>
  <si>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</si>
  <si>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</si>
  <si>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</si>
  <si>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</si>
  <si>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</si>
  <si>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</si>
  <si>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</si>
  <si>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</si>
  <si>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</si>
  <si>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</si>
  <si>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</si>
  <si>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</si>
  <si>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</si>
  <si>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</si>
  <si>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</si>
  <si>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</si>
  <si>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</si>
  <si>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</si>
  <si>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</si>
  <si>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</si>
  <si>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</si>
  <si>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</si>
  <si>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</si>
  <si>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</si>
  <si>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</si>
  <si>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</si>
  <si>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</si>
  <si>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</si>
  <si>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</si>
  <si>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</si>
  <si>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</si>
  <si>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</si>
  <si>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</si>
  <si>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</si>
  <si>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</si>
  <si>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</si>
  <si>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</si>
  <si>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</si>
  <si>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</si>
  <si>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</si>
  <si>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</si>
  <si>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</si>
  <si>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</si>
  <si>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</si>
  <si>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</si>
  <si>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</si>
  <si>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</si>
  <si>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</si>
  <si>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</si>
  <si>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</si>
  <si>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</si>
  <si>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</si>
  <si>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</si>
  <si>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</si>
  <si>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</si>
  <si>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</si>
  <si>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</si>
  <si>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</si>
  <si>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</si>
  <si>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</si>
  <si>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</si>
  <si>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</si>
  <si>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</si>
  <si>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</si>
  <si>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</si>
  <si>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</si>
  <si>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</si>
  <si>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</si>
  <si>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</si>
  <si>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</si>
  <si>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</si>
  <si>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</si>
  <si>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</si>
  <si>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</si>
  <si>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</si>
  <si>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</si>
  <si>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</si>
  <si>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</si>
  <si>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</si>
  <si>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</si>
  <si>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</si>
  <si>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</si>
  <si>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</si>
  <si>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</si>
  <si>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</si>
  <si>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</si>
  <si>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</si>
  <si>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</si>
  <si>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</si>
  <si>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</si>
  <si>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</si>
  <si>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</si>
  <si>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</si>
  <si>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</si>
  <si>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</si>
  <si>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</si>
  <si>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</si>
  <si>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</si>
  <si>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</si>
  <si>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</si>
  <si>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</si>
  <si>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</si>
  <si>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</si>
  <si>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</si>
  <si>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</si>
  <si>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</si>
  <si>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</si>
  <si>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</si>
  <si>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</si>
  <si>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</si>
  <si>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</si>
  <si>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</si>
  <si>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</si>
  <si>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</si>
  <si>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</si>
  <si>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</si>
  <si>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</si>
  <si>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</si>
  <si>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</si>
  <si>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</si>
  <si>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</si>
  <si>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</si>
  <si>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</si>
  <si>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</si>
  <si>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</si>
  <si>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</si>
  <si>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</si>
  <si>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</si>
  <si>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</si>
  <si>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</si>
  <si>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</si>
  <si>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</si>
  <si>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</si>
  <si>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</si>
  <si>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</si>
  <si>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</si>
  <si>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</si>
  <si>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</si>
  <si>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</si>
  <si>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</si>
  <si>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</si>
  <si>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</si>
  <si>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</si>
  <si>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</si>
  <si>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</si>
  <si>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</si>
  <si>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</si>
  <si>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</si>
  <si>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</si>
  <si>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</si>
  <si>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</si>
  <si>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</si>
  <si>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</si>
  <si>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</si>
  <si>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</si>
  <si>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</si>
  <si>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</si>
  <si>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</si>
  <si>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</si>
  <si>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</si>
  <si>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</si>
  <si>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</si>
  <si>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</si>
  <si>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</si>
  <si>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</si>
  <si>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</si>
  <si>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</si>
  <si>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</si>
  <si>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</si>
  <si>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</si>
  <si>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</si>
  <si>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</si>
  <si>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</si>
  <si>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</si>
  <si>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</si>
  <si>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</si>
  <si>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</si>
  <si>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</si>
  <si>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</si>
  <si>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</si>
  <si>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</si>
  <si>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</si>
  <si>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</si>
  <si>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</si>
  <si>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</si>
  <si>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</si>
  <si>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</si>
  <si>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</si>
  <si>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</si>
  <si>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</si>
  <si>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</si>
  <si>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</si>
  <si>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</si>
  <si>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</si>
  <si>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</si>
  <si>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</si>
  <si>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</si>
  <si>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</si>
  <si>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</si>
  <si>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</si>
  <si>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</si>
  <si>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</si>
  <si>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</si>
  <si>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</si>
  <si>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</si>
  <si>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</si>
  <si>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</si>
  <si>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</si>
  <si>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</si>
  <si>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</si>
  <si>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</si>
  <si>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</si>
  <si>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</si>
  <si>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</si>
  <si>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</si>
  <si>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</si>
  <si>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</si>
  <si>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</si>
  <si>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</si>
  <si>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</si>
  <si>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</si>
  <si>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</si>
  <si>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</si>
  <si>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</si>
  <si>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</si>
  <si>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</si>
  <si>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</si>
  <si>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</si>
  <si>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</si>
  <si>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</si>
  <si>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</si>
  <si>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</si>
  <si>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</si>
  <si>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</si>
  <si>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</si>
  <si>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</si>
  <si>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</si>
  <si>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</si>
  <si>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</si>
  <si>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</si>
  <si>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</si>
  <si>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</si>
  <si>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</si>
  <si>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</si>
  <si>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</si>
  <si>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</si>
  <si>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</si>
  <si>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</si>
  <si>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</si>
  <si>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</si>
  <si>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</si>
  <si>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</si>
  <si>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</si>
  <si>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</si>
  <si>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</si>
  <si>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</si>
  <si>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</si>
  <si>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</si>
  <si>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</si>
  <si>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</si>
  <si>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</si>
  <si>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</si>
  <si>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</si>
  <si>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</si>
  <si>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</si>
  <si>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</si>
  <si>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</si>
  <si>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</si>
  <si>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</si>
  <si>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</si>
  <si>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</si>
  <si>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</si>
  <si>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</si>
  <si>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</si>
  <si>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</si>
  <si>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</si>
  <si>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</si>
  <si>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</si>
  <si>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</si>
  <si>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</si>
  <si>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</si>
  <si>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</si>
  <si>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</si>
  <si>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</si>
  <si>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</si>
  <si>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</si>
  <si>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</si>
  <si>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</si>
  <si>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</si>
  <si>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</si>
  <si>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</si>
  <si>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</si>
  <si>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</si>
  <si>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</si>
  <si>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</si>
  <si>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</si>
  <si>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</si>
  <si>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</si>
  <si>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</si>
  <si>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</si>
  <si>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</si>
  <si>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</si>
  <si>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</si>
  <si>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</si>
  <si>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</si>
  <si>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</si>
  <si>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</si>
  <si>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</si>
  <si>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</si>
  <si>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</si>
  <si>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</si>
  <si>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</si>
  <si>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</si>
  <si>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</si>
  <si>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</si>
  <si>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</si>
  <si>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</si>
  <si>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</si>
  <si>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</si>
  <si>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</si>
  <si>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</si>
  <si>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</si>
  <si>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</si>
  <si>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</si>
  <si>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</si>
  <si>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</si>
  <si>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</si>
  <si>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</si>
  <si>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</si>
  <si>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</si>
  <si>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</si>
  <si>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</si>
  <si>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</si>
  <si>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</si>
  <si>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</si>
  <si>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</si>
  <si>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</si>
  <si>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</si>
  <si>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</si>
  <si>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</si>
  <si>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</si>
  <si>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</si>
  <si>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</si>
  <si>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</si>
  <si>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</si>
  <si>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</si>
  <si>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</si>
  <si>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</si>
  <si>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</si>
  <si>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</si>
  <si>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</si>
  <si>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</si>
  <si>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</si>
  <si>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</si>
  <si>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</si>
  <si>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</si>
  <si>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</si>
  <si>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</si>
  <si>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</si>
  <si>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</si>
  <si>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</si>
  <si>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</si>
  <si>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</si>
  <si>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</si>
  <si>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</si>
  <si>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</si>
  <si>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</si>
  <si>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</si>
  <si>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</si>
  <si>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</si>
  <si>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</si>
  <si>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</si>
  <si>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</si>
  <si>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</si>
  <si>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</si>
  <si>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</si>
  <si>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</si>
  <si>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</si>
  <si>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</si>
  <si>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</si>
  <si>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</si>
  <si>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</si>
  <si>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</si>
  <si>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</si>
  <si>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</si>
  <si>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</si>
  <si>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</si>
  <si>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</si>
  <si>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</si>
  <si>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</si>
  <si>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</si>
  <si>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</si>
  <si>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</si>
  <si>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</si>
  <si>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</si>
  <si>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</si>
  <si>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</si>
  <si>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</si>
  <si>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</si>
  <si>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</si>
  <si>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</si>
  <si>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</si>
  <si>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</si>
  <si>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</si>
  <si>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</si>
  <si>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</si>
  <si>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</si>
  <si>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</si>
  <si>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</si>
  <si>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</si>
  <si>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</si>
  <si>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</si>
  <si>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</si>
  <si>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</si>
  <si>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</si>
  <si>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</si>
  <si>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</si>
  <si>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</si>
  <si>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</si>
  <si>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</si>
  <si>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</si>
  <si>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</si>
  <si>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</si>
  <si>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</si>
  <si>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</si>
  <si>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</si>
  <si>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</si>
  <si>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</si>
  <si>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</si>
  <si>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</si>
  <si>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</si>
  <si>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</si>
  <si>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</si>
  <si>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</si>
  <si>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</si>
  <si>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</si>
  <si>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</si>
  <si>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</si>
  <si>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</si>
  <si>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</si>
  <si>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</si>
  <si>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</si>
  <si>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</si>
  <si>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</si>
  <si>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</si>
  <si>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</si>
  <si>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</si>
  <si>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</si>
  <si>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</si>
  <si>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</si>
  <si>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</si>
  <si>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</si>
  <si>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</si>
  <si>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</si>
  <si>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</si>
  <si>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</si>
  <si>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</si>
  <si>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</si>
  <si>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</si>
  <si>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</si>
  <si>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</si>
  <si>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</si>
  <si>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</si>
  <si>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</si>
  <si>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</si>
  <si>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</si>
  <si>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</si>
  <si>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</si>
  <si>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</si>
  <si>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</si>
  <si>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</si>
  <si>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</si>
  <si>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</si>
  <si>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</si>
  <si>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</si>
  <si>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</si>
  <si>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</si>
  <si>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</si>
  <si>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</si>
  <si>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</si>
  <si>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</si>
  <si>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</si>
  <si>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</si>
  <si>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</si>
  <si>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</si>
  <si>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</si>
  <si>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</si>
  <si>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</si>
  <si>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</si>
  <si>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</si>
  <si>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</si>
  <si>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</si>
  <si>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</si>
  <si>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</si>
  <si>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</si>
  <si>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</si>
  <si>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</si>
  <si>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</si>
  <si>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</si>
  <si>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</si>
  <si>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</si>
  <si>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</si>
  <si>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</si>
  <si>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</si>
  <si>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</si>
  <si>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</si>
  <si>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</si>
  <si>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</si>
  <si>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</si>
  <si>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</si>
  <si>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</si>
  <si>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</si>
  <si>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</si>
  <si>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</si>
  <si>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</si>
  <si>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</si>
  <si>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</si>
  <si>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</si>
  <si>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</si>
  <si>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</si>
  <si>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</si>
  <si>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</si>
  <si>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</si>
  <si>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</si>
  <si>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</si>
  <si>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</si>
  <si>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</si>
  <si>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</si>
  <si>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</si>
  <si>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</si>
  <si>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</si>
  <si>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</si>
  <si>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</si>
  <si>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</si>
  <si>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</si>
  <si>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</si>
  <si>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</si>
  <si>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</si>
  <si>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</si>
  <si>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</si>
  <si>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</si>
  <si>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</si>
  <si>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</si>
  <si>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</si>
  <si>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</si>
  <si>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</si>
  <si>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</si>
  <si>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</si>
  <si>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</si>
  <si>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</si>
  <si>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</si>
  <si>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</si>
  <si>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</si>
  <si>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</si>
  <si>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</si>
  <si>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</si>
  <si>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</si>
  <si>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</si>
  <si>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</si>
  <si>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</si>
  <si>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</si>
  <si>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</si>
  <si>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</si>
  <si>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</si>
  <si>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</si>
  <si>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</si>
  <si>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</si>
  <si>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</si>
  <si>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</si>
  <si>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</si>
  <si>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</si>
  <si>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</si>
  <si>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</si>
  <si>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</si>
  <si>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</si>
  <si>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</si>
  <si>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</si>
  <si>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</si>
  <si>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</si>
  <si>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</si>
  <si>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</si>
  <si>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</si>
  <si>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</si>
  <si>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</si>
  <si>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</si>
  <si>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</si>
  <si>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</si>
  <si>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</si>
  <si>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</si>
  <si>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</si>
  <si>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</si>
  <si>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</si>
  <si>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</si>
  <si>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</si>
  <si>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</si>
  <si>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</si>
  <si>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</si>
  <si>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</si>
  <si>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</si>
  <si>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</si>
  <si>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</si>
  <si>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</si>
  <si>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</si>
  <si>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</si>
  <si>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</si>
  <si>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</si>
  <si>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</si>
  <si>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</si>
  <si>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</si>
  <si>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</si>
  <si>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</si>
  <si>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</si>
  <si>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</si>
  <si>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</si>
  <si>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</si>
  <si>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</si>
  <si>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</si>
  <si>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</si>
  <si>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</si>
  <si>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</si>
  <si>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</si>
  <si>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</si>
  <si>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</si>
  <si>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</si>
  <si>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</si>
  <si>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</si>
  <si>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</si>
  <si>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</si>
  <si>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</si>
  <si>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</si>
  <si>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</si>
  <si>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</si>
  <si>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</si>
  <si>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</si>
  <si>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</si>
  <si>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</si>
  <si>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</si>
  <si>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</si>
  <si>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</si>
  <si>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</si>
  <si>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</si>
  <si>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</si>
  <si>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</si>
  <si>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</si>
  <si>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</si>
  <si>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</si>
  <si>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</si>
  <si>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</si>
  <si>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</si>
  <si>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</si>
  <si>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</si>
  <si>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</si>
  <si>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</si>
  <si>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</si>
  <si>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</si>
  <si>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</si>
  <si>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</si>
  <si>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</si>
  <si>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</si>
  <si>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</si>
  <si>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</si>
  <si>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</si>
  <si>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</si>
  <si>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</si>
  <si>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</si>
  <si>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</si>
  <si>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</si>
  <si>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</si>
  <si>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</si>
  <si>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</si>
  <si>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</si>
  <si>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</si>
  <si>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</si>
  <si>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</si>
  <si>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</si>
  <si>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</si>
  <si>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</si>
  <si>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</si>
  <si>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</si>
  <si>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</si>
  <si>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</si>
  <si>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</si>
  <si>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</si>
  <si>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</si>
  <si>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</si>
  <si>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</si>
  <si>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</si>
  <si>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</si>
  <si>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</si>
  <si>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</si>
  <si>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</si>
  <si>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</si>
  <si>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</si>
  <si>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</si>
  <si>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</si>
  <si>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</si>
  <si>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</si>
  <si>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</si>
  <si>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</si>
  <si>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</si>
  <si>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</si>
  <si>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</si>
  <si>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</si>
  <si>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</si>
  <si>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</si>
  <si>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</si>
  <si>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</si>
  <si>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</si>
  <si>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</si>
  <si>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</si>
  <si>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</si>
  <si>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</si>
  <si>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</si>
  <si>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</si>
  <si>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</si>
  <si>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</si>
  <si>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</si>
  <si>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</si>
  <si>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</si>
  <si>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</si>
  <si>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</si>
  <si>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</si>
  <si>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</si>
  <si>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</si>
  <si>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</si>
  <si>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</si>
  <si>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</si>
  <si>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</si>
  <si>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</si>
  <si>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</si>
  <si>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</si>
  <si>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</si>
  <si>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</si>
  <si>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</si>
  <si>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</si>
  <si>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</si>
  <si>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</si>
  <si>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</si>
  <si>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</si>
  <si>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</si>
  <si>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</si>
  <si>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</si>
  <si>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</si>
  <si>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</si>
  <si>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</si>
  <si>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</si>
  <si>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</si>
  <si>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</si>
  <si>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</si>
  <si>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</si>
  <si>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</si>
  <si>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</si>
  <si>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</si>
  <si>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</si>
  <si>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</si>
  <si>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</si>
  <si>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</si>
  <si>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</si>
  <si>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</si>
  <si>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</si>
  <si>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</si>
  <si>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</si>
  <si>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</si>
  <si>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</si>
  <si>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</si>
  <si>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</si>
  <si>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</si>
  <si>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</si>
  <si>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</si>
  <si>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</si>
  <si>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</si>
  <si>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</si>
  <si>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</si>
  <si>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</si>
  <si>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</si>
  <si>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</si>
  <si>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</si>
  <si>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</si>
  <si>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</si>
  <si>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</si>
  <si>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</si>
  <si>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</si>
  <si>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</si>
  <si>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</si>
  <si>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</si>
  <si>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</si>
  <si>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</si>
  <si>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</si>
  <si>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</si>
  <si>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</si>
  <si>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</si>
  <si>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</si>
  <si>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</si>
  <si>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</si>
  <si>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</si>
  <si>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</si>
  <si>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</si>
  <si>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</si>
  <si>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</si>
  <si>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</si>
  <si>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</si>
  <si>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</si>
  <si>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</si>
  <si>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</si>
  <si>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</si>
  <si>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</si>
  <si>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</si>
  <si>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</si>
  <si>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</si>
  <si>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</si>
  <si>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</si>
  <si>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</si>
  <si>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</si>
  <si>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</si>
  <si>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</si>
  <si>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</si>
  <si>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</si>
  <si>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</si>
  <si>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</si>
  <si>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</si>
  <si>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</si>
  <si>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</si>
  <si>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</si>
  <si>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</si>
  <si>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</si>
  <si>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</si>
  <si>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</si>
  <si>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</si>
  <si>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</si>
  <si>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</si>
  <si>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</si>
  <si>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</si>
  <si>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</si>
  <si>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</si>
  <si>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</si>
  <si>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</si>
  <si>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</si>
  <si>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</si>
  <si>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</si>
  <si>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</si>
  <si>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</si>
  <si>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</si>
  <si>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</si>
  <si>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</si>
  <si>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</si>
  <si>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</si>
  <si>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</si>
  <si>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</si>
  <si>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</si>
  <si>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</si>
  <si>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</si>
  <si>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</si>
  <si>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</si>
  <si>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</si>
  <si>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</si>
  <si>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</si>
  <si>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</si>
  <si>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</si>
  <si>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</si>
  <si>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</si>
  <si>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</si>
  <si>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</si>
  <si>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</si>
  <si>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</si>
  <si>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</si>
  <si>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</si>
  <si>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</si>
  <si>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</si>
  <si>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</si>
  <si>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</si>
  <si>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</si>
  <si>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</si>
  <si>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</si>
  <si>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</si>
  <si>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</si>
  <si>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</si>
  <si>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</si>
  <si>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</si>
  <si>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</si>
  <si>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</si>
  <si>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</si>
  <si>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</si>
  <si>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</si>
  <si>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</si>
  <si>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</si>
  <si>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</si>
  <si>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</si>
  <si>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</si>
  <si>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</si>
  <si>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</si>
  <si>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</si>
  <si>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</si>
  <si>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</si>
  <si>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</si>
  <si>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</si>
  <si>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</si>
  <si>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</si>
  <si>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</si>
  <si>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</si>
  <si>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</si>
  <si>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</si>
  <si>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</si>
  <si>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</si>
  <si>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</si>
  <si>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</si>
  <si>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</si>
  <si>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</si>
  <si>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</si>
  <si>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</si>
  <si>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</si>
  <si>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</si>
  <si>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</si>
  <si>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</si>
  <si>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</si>
  <si>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</si>
  <si>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</si>
  <si>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</si>
  <si>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</si>
  <si>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</si>
  <si>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</si>
  <si>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</si>
  <si>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</si>
  <si>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</si>
  <si>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</si>
  <si>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</si>
  <si>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</si>
  <si>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</si>
  <si>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</si>
  <si>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</si>
  <si>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</si>
  <si>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</si>
  <si>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</si>
  <si>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</si>
  <si>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</si>
  <si>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</si>
  <si>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</si>
  <si>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</si>
  <si>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</si>
  <si>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</si>
  <si>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</si>
  <si>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</si>
  <si>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</si>
  <si>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</si>
  <si>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</si>
  <si>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</si>
  <si>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</si>
  <si>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</si>
  <si>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</si>
  <si>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</si>
  <si>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</si>
  <si>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</si>
  <si>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</si>
  <si>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</si>
  <si>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</si>
  <si>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</si>
  <si>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</si>
  <si>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</si>
  <si>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</si>
  <si>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</si>
  <si>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</si>
  <si>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</si>
  <si>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</si>
  <si>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</si>
  <si>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</si>
  <si>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</si>
  <si>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</si>
  <si>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</si>
  <si>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</si>
  <si>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</si>
  <si>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</si>
  <si>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</si>
  <si>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</si>
  <si>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</si>
  <si>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</si>
  <si>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</si>
  <si>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</si>
  <si>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</si>
  <si>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</si>
  <si>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</si>
  <si>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</si>
  <si>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</si>
  <si>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</si>
  <si>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</si>
  <si>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</si>
  <si>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</si>
  <si>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</si>
  <si>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</si>
  <si>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</si>
  <si>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</si>
  <si>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</si>
  <si>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</si>
  <si>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</si>
  <si>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</si>
  <si>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</si>
  <si>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</si>
  <si>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</si>
  <si>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</si>
  <si>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</si>
  <si>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</si>
  <si>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</si>
  <si>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</si>
  <si>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</si>
  <si>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</si>
  <si>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</si>
  <si>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</si>
  <si>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</si>
  <si>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</si>
  <si>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</si>
  <si>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</si>
  <si>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</si>
  <si>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</si>
  <si>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</si>
  <si>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</si>
  <si>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</si>
  <si>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</si>
  <si>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</si>
  <si>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</si>
  <si>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</si>
  <si>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</si>
  <si>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</si>
  <si>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</si>
  <si>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</si>
  <si>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</si>
  <si>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</si>
  <si>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</si>
  <si>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</si>
  <si>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</si>
  <si>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</si>
  <si>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</si>
  <si>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</si>
  <si>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</si>
  <si>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</si>
  <si>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</si>
  <si>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</si>
  <si>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</si>
  <si>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</si>
  <si>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</si>
  <si>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</si>
  <si>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</si>
  <si>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</si>
  <si>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</si>
  <si>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</si>
  <si>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</si>
  <si>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</si>
  <si>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</si>
  <si>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</si>
  <si>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</si>
  <si>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</si>
  <si>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</si>
  <si>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</si>
  <si>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</si>
  <si>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</si>
  <si>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</si>
  <si>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</si>
  <si>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</si>
  <si>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</si>
  <si>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</si>
  <si>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</si>
  <si>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</si>
  <si>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</si>
  <si>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</si>
  <si>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</si>
  <si>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</si>
  <si>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</si>
  <si>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</si>
  <si>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</si>
  <si>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</si>
  <si>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</si>
  <si>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</si>
  <si>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</si>
  <si>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</si>
  <si>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</si>
  <si>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</si>
  <si>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</si>
  <si>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</si>
  <si>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</si>
  <si>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</si>
  <si>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</si>
  <si>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</si>
  <si>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</si>
  <si>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</si>
  <si>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</si>
  <si>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</si>
  <si>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</si>
  <si>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</si>
  <si>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</si>
  <si>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</si>
  <si>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</si>
  <si>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</si>
  <si>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</si>
  <si>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</si>
  <si>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</si>
  <si>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</si>
  <si>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</si>
  <si>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</si>
  <si>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</si>
  <si>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</si>
  <si>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</si>
  <si>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</si>
  <si>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</si>
  <si>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</si>
  <si>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</si>
  <si>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</si>
  <si>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</si>
  <si>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</si>
  <si>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</si>
  <si>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</si>
  <si>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</si>
  <si>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</si>
  <si>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</si>
  <si>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</si>
  <si>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</si>
  <si>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</si>
  <si>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</si>
  <si>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</si>
  <si>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</si>
  <si>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</si>
  <si>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</si>
  <si>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</si>
  <si>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</si>
  <si>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</si>
  <si>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</si>
  <si>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</si>
  <si>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</si>
  <si>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</si>
  <si>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</si>
  <si>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</si>
  <si>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</si>
  <si>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</si>
  <si>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</si>
  <si>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</si>
  <si>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</si>
  <si>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</si>
  <si>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</si>
  <si>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</si>
  <si>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</si>
  <si>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</si>
  <si>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</si>
  <si>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</si>
  <si>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</si>
  <si>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</si>
  <si>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</si>
  <si>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</si>
  <si>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</si>
  <si>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</si>
  <si>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</si>
  <si>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</si>
  <si>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</si>
  <si>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</si>
  <si>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</si>
  <si>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</si>
  <si>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</si>
  <si>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</si>
  <si>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</si>
  <si>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</si>
  <si>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</si>
  <si>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</si>
  <si>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</si>
  <si>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</si>
  <si>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</si>
  <si>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</si>
  <si>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</si>
  <si>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</si>
  <si>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</si>
  <si>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</si>
  <si>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</si>
  <si>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</si>
  <si>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</si>
  <si>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</si>
  <si>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</si>
  <si>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</si>
  <si>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</si>
  <si>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</si>
  <si>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</si>
  <si>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</si>
  <si>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</si>
  <si>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</si>
  <si>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</si>
  <si>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</si>
  <si>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</si>
  <si>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</si>
  <si>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</si>
  <si>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</si>
  <si>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</si>
  <si>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</si>
  <si>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</si>
  <si>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</si>
  <si>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</si>
  <si>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</si>
  <si>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</si>
  <si>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</si>
  <si>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</si>
  <si>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</si>
  <si>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</si>
  <si>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</si>
  <si>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</si>
  <si>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</si>
  <si>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</si>
  <si>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</si>
  <si>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</si>
  <si>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</si>
  <si>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</si>
  <si>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</si>
  <si>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</si>
  <si>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</si>
  <si>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</si>
  <si>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</si>
  <si>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</si>
  <si>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</si>
  <si>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</si>
  <si>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</si>
  <si>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</si>
  <si>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</si>
  <si>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</si>
  <si>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</si>
  <si>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</si>
  <si>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</si>
  <si>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</si>
  <si>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</si>
  <si>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</si>
  <si>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</si>
  <si>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</si>
  <si>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</si>
  <si>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</si>
  <si>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</si>
  <si>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</si>
  <si>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</si>
  <si>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</si>
  <si>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</si>
  <si>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</si>
  <si>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</si>
  <si>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</si>
  <si>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22/08/2022</t>
  </si>
  <si>
    <t>Cut-off Date: 31/07/2022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</si>
</sst>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2725</v>
      </c>
      <c r="G9" s="7"/>
      <c r="H9" s="7"/>
      <c r="I9" s="7"/>
      <c r="J9" s="8"/>
    </row>
    <row r="10" ht="21">
      <c r="B10" s="6"/>
      <c r="C10" s="7"/>
      <c r="D10" s="7"/>
      <c r="E10" s="7"/>
      <c r="F10" s="12" t="s">
        <v>2726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44773</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C29" s="26" t="s">
        <v>2591</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6131.8884135200005</v>
      </c>
      <c r="F38" s="43"/>
      <c r="H38" s="24"/>
      <c r="L38" s="24"/>
      <c r="M38" s="24"/>
    </row>
    <row r="39">
      <c r="A39" s="26" t="s">
        <v>66</v>
      </c>
      <c r="B39" s="43" t="s">
        <v>67</v>
      </c>
      <c r="C39" s="263">
        <v>4925</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0.2450534849786803</v>
      </c>
      <c r="E45" s="146"/>
      <c r="F45" s="146">
        <v>0.025</v>
      </c>
      <c r="G45" s="26" t="s">
        <v>2592</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6131.8884135200005</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6131.8884135200005</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14.40055405</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5.82071</v>
      </c>
      <c r="D70" s="152" t="s">
        <v>1187</v>
      </c>
      <c r="E70" s="22"/>
      <c r="F70" s="159">
        <f>IF($C$77=0,"",IF(C70="[for completion]","",C70/$C$77))</f>
        <v>0.0009492524341372918</v>
      </c>
      <c r="G70" s="159" t="str">
        <f>IF($D$66="ND2","ND2",IF(OR(D70="ND2",D70=""),"",D70/$D$77))</f>
        <v>ND2</v>
      </c>
      <c r="H70" s="24"/>
      <c r="L70" s="24"/>
      <c r="M70" s="24"/>
      <c r="N70" s="56"/>
    </row>
    <row r="71">
      <c r="A71" s="26" t="s">
        <v>114</v>
      </c>
      <c r="B71" s="142" t="s">
        <v>1501</v>
      </c>
      <c r="C71" s="152">
        <v>15.894276</v>
      </c>
      <c r="D71" s="152" t="s">
        <v>1187</v>
      </c>
      <c r="E71" s="22"/>
      <c r="F71" s="159">
        <f>IF($C$77=0,"",IF(C71="[for completion]","",C71/$C$77))</f>
        <v>0.0025920686964047233</v>
      </c>
      <c r="G71" s="159" t="str">
        <f>IF($D$66="ND2","ND2",IF(OR(D71="ND2",D71=""),"",D71/$D$77))</f>
        <v>ND2</v>
      </c>
      <c r="H71" s="24"/>
      <c r="L71" s="24"/>
      <c r="M71" s="24"/>
      <c r="N71" s="56"/>
    </row>
    <row r="72">
      <c r="A72" s="26" t="s">
        <v>115</v>
      </c>
      <c r="B72" s="141" t="s">
        <v>1502</v>
      </c>
      <c r="C72" s="152">
        <v>19.477313</v>
      </c>
      <c r="D72" s="152" t="s">
        <v>1187</v>
      </c>
      <c r="E72" s="22"/>
      <c r="F72" s="159">
        <f>IF($C$77=0,"",IF(C72="[for completion]","",C72/$C$77))</f>
        <v>0.0031763971707410117</v>
      </c>
      <c r="G72" s="159" t="str">
        <f>IF($D$66="ND2","ND2",IF(OR(D72="ND2",D72=""),"",D72/$D$77))</f>
        <v>ND2</v>
      </c>
      <c r="H72" s="24"/>
      <c r="L72" s="24"/>
      <c r="M72" s="24"/>
      <c r="N72" s="56"/>
    </row>
    <row r="73">
      <c r="A73" s="26" t="s">
        <v>116</v>
      </c>
      <c r="B73" s="141" t="s">
        <v>1503</v>
      </c>
      <c r="C73" s="152">
        <v>28.204576</v>
      </c>
      <c r="D73" s="152" t="s">
        <v>1187</v>
      </c>
      <c r="E73" s="22"/>
      <c r="F73" s="159">
        <f>IF($C$77=0,"",IF(C73="[for completion]","",C73/$C$77))</f>
        <v>0.004599655784570995</v>
      </c>
      <c r="G73" s="159" t="str">
        <f>IF($D$66="ND2","ND2",IF(OR(D73="ND2",D73=""),"",D73/$D$77))</f>
        <v>ND2</v>
      </c>
      <c r="H73" s="24"/>
      <c r="L73" s="24"/>
      <c r="M73" s="24"/>
      <c r="N73" s="56"/>
    </row>
    <row r="74">
      <c r="A74" s="26" t="s">
        <v>117</v>
      </c>
      <c r="B74" s="141" t="s">
        <v>1504</v>
      </c>
      <c r="C74" s="152">
        <v>48.289565</v>
      </c>
      <c r="D74" s="152" t="s">
        <v>1187</v>
      </c>
      <c r="E74" s="22"/>
      <c r="F74" s="159">
        <f>IF($C$77=0,"",IF(C74="[for completion]","",C74/$C$77))</f>
        <v>0.007875153910722398</v>
      </c>
      <c r="G74" s="159" t="str">
        <f>IF($D$66="ND2","ND2",IF(OR(D74="ND2",D74=""),"",D74/$D$77))</f>
        <v>ND2</v>
      </c>
      <c r="H74" s="24"/>
      <c r="L74" s="24"/>
      <c r="M74" s="24"/>
      <c r="N74" s="56"/>
    </row>
    <row r="75">
      <c r="A75" s="26" t="s">
        <v>118</v>
      </c>
      <c r="B75" s="141" t="s">
        <v>1505</v>
      </c>
      <c r="C75" s="152">
        <v>649.022954</v>
      </c>
      <c r="D75" s="152" t="s">
        <v>1187</v>
      </c>
      <c r="E75" s="22"/>
      <c r="F75" s="159">
        <f>IF($C$77=0,"",IF(C75="[for completion]","",C75/$C$77))</f>
        <v>0.10584389514259868</v>
      </c>
      <c r="G75" s="159" t="str">
        <f>IF($D$66="ND2","ND2",IF(OR(D75="ND2",D75=""),"",D75/$D$77))</f>
        <v>ND2</v>
      </c>
      <c r="H75" s="24"/>
      <c r="L75" s="24"/>
      <c r="M75" s="24"/>
      <c r="N75" s="56"/>
    </row>
    <row r="76">
      <c r="A76" s="26" t="s">
        <v>119</v>
      </c>
      <c r="B76" s="141" t="s">
        <v>1506</v>
      </c>
      <c r="C76" s="152">
        <v>5365.179017</v>
      </c>
      <c r="D76" s="152" t="s">
        <v>1187</v>
      </c>
      <c r="E76" s="22"/>
      <c r="F76" s="159">
        <f>IF($C$77=0,"",IF(C76="[for completion]","",C76/$C$77))</f>
        <v>0.8749635768608249</v>
      </c>
      <c r="G76" s="159" t="str">
        <f>IF($D$66="ND2","ND2",IF(OR(D76="ND2",D76=""),"",D76/$D$77))</f>
        <v>ND2</v>
      </c>
      <c r="H76" s="24"/>
      <c r="L76" s="24"/>
      <c r="M76" s="24"/>
      <c r="N76" s="56"/>
    </row>
    <row r="77">
      <c r="A77" s="26" t="s">
        <v>120</v>
      </c>
      <c r="B77" s="60" t="s">
        <v>99</v>
      </c>
      <c r="C77" s="154">
        <f>SUM(C70:C76)</f>
        <v>6131.888411</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1.780859</v>
      </c>
      <c r="D79" s="154" t="s">
        <v>1187</v>
      </c>
      <c r="E79" s="43"/>
      <c r="F79" s="159">
        <f>IF($C$77=0,"",IF(C79="","",C79/$C$77))</f>
        <v>0.0002904258656770915</v>
      </c>
      <c r="G79" s="159" t="str">
        <f>IF($D$66="ND2","ND2",IF(OR(D79="ND2",D79=""),"",D79/$D$77))</f>
        <v>ND2</v>
      </c>
      <c r="H79" s="24"/>
      <c r="L79" s="24"/>
      <c r="M79" s="24"/>
      <c r="N79" s="56"/>
    </row>
    <row r="80" outlineLevel="1">
      <c r="A80" s="26" t="s">
        <v>125</v>
      </c>
      <c r="B80" s="61" t="s">
        <v>126</v>
      </c>
      <c r="C80" s="154">
        <v>4.039851</v>
      </c>
      <c r="D80" s="154" t="s">
        <v>1187</v>
      </c>
      <c r="E80" s="43"/>
      <c r="F80" s="159">
        <f>IF($C$77=0,"",IF(C80="","",C80/$C$77))</f>
        <v>0.0006588265684602002</v>
      </c>
      <c r="G80" s="159" t="str">
        <f>IF($D$66="ND2","ND2",IF(OR(D80="ND2",D80=""),"",D80/$D$77))</f>
        <v>ND2</v>
      </c>
      <c r="H80" s="24"/>
      <c r="L80" s="24"/>
      <c r="M80" s="24"/>
      <c r="N80" s="56"/>
    </row>
    <row r="81" outlineLevel="1">
      <c r="A81" s="26" t="s">
        <v>127</v>
      </c>
      <c r="B81" s="61" t="s">
        <v>128</v>
      </c>
      <c r="C81" s="154">
        <v>6.282416</v>
      </c>
      <c r="D81" s="154" t="s">
        <v>1187</v>
      </c>
      <c r="E81" s="43"/>
      <c r="F81" s="159">
        <f>IF($C$77=0,"",IF(C81="","",C81/$C$77))</f>
        <v>0.0010245483249059079</v>
      </c>
      <c r="G81" s="159" t="str">
        <f>IF($D$66="ND2","ND2",IF(OR(D81="ND2",D81=""),"",D81/$D$77))</f>
        <v>ND2</v>
      </c>
      <c r="H81" s="24"/>
      <c r="L81" s="24"/>
      <c r="M81" s="24"/>
      <c r="N81" s="56"/>
    </row>
    <row r="82" outlineLevel="1">
      <c r="A82" s="26" t="s">
        <v>129</v>
      </c>
      <c r="B82" s="61" t="s">
        <v>130</v>
      </c>
      <c r="C82" s="154">
        <v>9.611859</v>
      </c>
      <c r="D82" s="154" t="s">
        <v>1187</v>
      </c>
      <c r="E82" s="43"/>
      <c r="F82" s="159">
        <f>IF($C$77=0,"",IF(C82="","",C82/$C$77))</f>
        <v>0.0015675202084169174</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3.2736</v>
      </c>
      <c r="D89" s="156">
        <v>4.2736</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v>425</v>
      </c>
      <c r="D93" s="152" t="s">
        <v>1187</v>
      </c>
      <c r="E93" s="22"/>
      <c r="F93" s="159">
        <f>IF($C$100=0,"",IF(C93="[for completion]","",IF(C93="","",C93/$C$100)))</f>
        <v>0.08629441624365482</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0.40609137055837563</v>
      </c>
      <c r="G95" s="159" t="str">
        <f>IF($D$100=0,"",IF(D95="[Mark as ND1 if not relevant]","",IF(D95="","",D95/$D$100)))</f>
        <v/>
      </c>
      <c r="H95" s="24"/>
      <c r="L95" s="24"/>
      <c r="M95" s="24"/>
      <c r="N95" s="56"/>
    </row>
    <row r="96">
      <c r="A96" s="26" t="s">
        <v>144</v>
      </c>
      <c r="B96" s="142" t="s">
        <v>1503</v>
      </c>
      <c r="C96" s="152">
        <v>1000</v>
      </c>
      <c r="D96" s="152" t="s">
        <v>1187</v>
      </c>
      <c r="E96" s="22"/>
      <c r="F96" s="159">
        <f>IF($C$100=0,"",IF(C96="[for completion]","",IF(C96="","",C96/$C$100)))</f>
        <v>0.20304568527918782</v>
      </c>
      <c r="G96" s="159" t="str">
        <f>IF($D$100=0,"",IF(D96="[Mark as ND1 if not relevant]","",IF(D96="","",D96/$D$100)))</f>
        <v/>
      </c>
      <c r="H96" s="24"/>
      <c r="L96" s="24"/>
      <c r="M96" s="24"/>
      <c r="N96" s="56"/>
    </row>
    <row r="97">
      <c r="A97" s="26" t="s">
        <v>145</v>
      </c>
      <c r="B97" s="142" t="s">
        <v>1504</v>
      </c>
      <c r="C97" s="152">
        <v>1500</v>
      </c>
      <c r="D97" s="152" t="s">
        <v>1187</v>
      </c>
      <c r="E97" s="22"/>
      <c r="F97" s="159">
        <f>IF($C$100=0,"",IF(C97="[for completion]","",IF(C97="","",C97/$C$100)))</f>
        <v>0.30456852791878175</v>
      </c>
      <c r="G97" s="159" t="str">
        <f>IF($D$100=0,"",IF(D97="[Mark as ND1 if not relevant]","",IF(D97="","",D97/$D$100)))</f>
        <v/>
      </c>
      <c r="H97" s="24"/>
      <c r="L97" s="24"/>
      <c r="M97" s="24"/>
    </row>
    <row r="98">
      <c r="A98" s="26" t="s">
        <v>146</v>
      </c>
      <c r="B98" s="142" t="s">
        <v>1505</v>
      </c>
      <c r="C98" s="152"/>
      <c r="D98" s="152" t="s">
        <v>1187</v>
      </c>
      <c r="E98" s="22"/>
      <c r="F98" s="159" t="str">
        <f>IF($C$100=0,"",IF(C98="[for completion]","",IF(C98="","",C98/$C$100)))</f>
        <v/>
      </c>
      <c r="G98" s="159" t="str">
        <f>IF($D$100=0,"",IF(D98="[Mark as ND1 if not relevant]","",IF(D98="","",D98/$D$100)))</f>
        <v/>
      </c>
      <c r="H98" s="24"/>
      <c r="L98" s="24"/>
      <c r="M98" s="24"/>
    </row>
    <row r="99">
      <c r="A99" s="26" t="s">
        <v>147</v>
      </c>
      <c r="B99" s="142" t="s">
        <v>1506</v>
      </c>
      <c r="C99" s="152"/>
      <c r="D99" s="152" t="s">
        <v>1187</v>
      </c>
      <c r="E99" s="22"/>
      <c r="F99" s="159" t="str">
        <f>IF($C$100=0,"",IF(C99="[for completion]","",IF(C99="","",C99/$C$100)))</f>
        <v/>
      </c>
      <c r="G99" s="159" t="str">
        <f>IF($D$100=0,"",IF(D99="[Mark as ND1 if not relevant]","",IF(D99="","",D99/$D$100)))</f>
        <v/>
      </c>
      <c r="H99" s="24"/>
      <c r="L99" s="24"/>
      <c r="M99" s="24"/>
    </row>
    <row r="100">
      <c r="A100" s="26" t="s">
        <v>148</v>
      </c>
      <c r="B100" s="60" t="s">
        <v>99</v>
      </c>
      <c r="C100" s="154">
        <f>SUM(C93:C99)</f>
        <v>4925</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v>425</v>
      </c>
      <c r="D103" s="154" t="s">
        <v>1187</v>
      </c>
      <c r="E103" s="43"/>
      <c r="F103" s="159">
        <f>IF($C$100=0,"",IF(C103="","",IF(C103="","",C103/$C$100)))</f>
        <v>0.08629441624365482</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6131.8884</v>
      </c>
      <c r="D112" s="152">
        <v>6131.8884</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6131.8884</v>
      </c>
      <c r="D129" s="152">
        <f>SUM(D112:D128)</f>
        <v>6131.8884</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4925</v>
      </c>
      <c r="D138" s="152">
        <v>4925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4925</v>
      </c>
      <c r="D155" s="152">
        <f>SUM(D138:D154)</f>
        <v>4925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3925</v>
      </c>
      <c r="D164" s="152">
        <v>3925</v>
      </c>
      <c r="E164" s="64"/>
      <c r="F164" s="159">
        <f>IF($C$167=0,"",IF(C164="[for completion]","",IF(C164="","",C164/$C$167)))</f>
        <v>0.7969543147208121</v>
      </c>
      <c r="G164" s="159">
        <f>IF($D$167=0,"",IF(D164="[for completion]","",IF(D164="","",D164/$D$167)))</f>
        <v>0.7969543147208121</v>
      </c>
      <c r="H164" s="24"/>
      <c r="L164" s="24"/>
      <c r="M164" s="24"/>
      <c r="N164" s="56"/>
    </row>
    <row r="165">
      <c r="A165" s="26" t="s">
        <v>223</v>
      </c>
      <c r="B165" s="24" t="s">
        <v>224</v>
      </c>
      <c r="C165" s="152">
        <v>1000</v>
      </c>
      <c r="D165" s="152">
        <v>1000</v>
      </c>
      <c r="E165" s="64"/>
      <c r="F165" s="159">
        <f>IF($C$167=0,"",IF(C165="[for completion]","",IF(C165="","",C165/$C$167)))</f>
        <v>0.20304568527918782</v>
      </c>
      <c r="G165" s="159">
        <f>IF($D$167=0,"",IF(D165="[for completion]","",IF(D165="","",D165/$D$167)))</f>
        <v>0.20304568527918782</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4925</v>
      </c>
      <c r="D167" s="162">
        <f>SUM(D164:D166)</f>
        <v>4925</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2591</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2593</v>
      </c>
      <c r="C323" s="41" t="s">
        <v>2588</v>
      </c>
      <c r="H323" s="24"/>
      <c r="I323" s="56"/>
      <c r="J323" s="56"/>
      <c r="K323" s="56"/>
      <c r="L323" s="56"/>
      <c r="M323" s="56"/>
      <c r="N323" s="56"/>
    </row>
    <row r="324" outlineLevel="1">
      <c r="A324" s="26" t="s">
        <v>378</v>
      </c>
      <c r="B324" s="41" t="s">
        <v>2594</v>
      </c>
      <c r="C324" s="26" t="s">
        <v>2588</v>
      </c>
      <c r="H324" s="24"/>
      <c r="I324" s="56"/>
      <c r="J324" s="56"/>
      <c r="K324" s="56"/>
      <c r="L324" s="56"/>
      <c r="M324" s="56"/>
      <c r="N324" s="56"/>
    </row>
    <row r="325" outlineLevel="1">
      <c r="A325" s="26" t="s">
        <v>379</v>
      </c>
      <c r="B325" s="41" t="s">
        <v>2595</v>
      </c>
      <c r="C325" s="26" t="s">
        <v>2588</v>
      </c>
      <c r="H325" s="24"/>
      <c r="I325" s="56"/>
      <c r="J325" s="56"/>
      <c r="K325" s="56"/>
      <c r="L325" s="56"/>
      <c r="M325" s="56"/>
      <c r="N325" s="56"/>
    </row>
    <row r="326" outlineLevel="1">
      <c r="A326" s="26" t="s">
        <v>380</v>
      </c>
      <c r="B326" s="41" t="s">
        <v>2596</v>
      </c>
      <c r="C326" s="26" t="s">
        <v>2588</v>
      </c>
      <c r="H326" s="24"/>
      <c r="I326" s="56"/>
      <c r="J326" s="56"/>
      <c r="K326" s="56"/>
      <c r="L326" s="56"/>
      <c r="M326" s="56"/>
      <c r="N326" s="56"/>
    </row>
    <row r="327" outlineLevel="1">
      <c r="A327" s="26" t="s">
        <v>381</v>
      </c>
      <c r="B327" s="41" t="s">
        <v>2597</v>
      </c>
      <c r="C327" s="26" t="s">
        <v>2588</v>
      </c>
      <c r="H327" s="24"/>
      <c r="I327" s="56"/>
      <c r="J327" s="56"/>
      <c r="K327" s="56"/>
      <c r="L327" s="56"/>
      <c r="M327" s="56"/>
      <c r="N327" s="56"/>
    </row>
    <row r="328" outlineLevel="1">
      <c r="A328" s="26" t="s">
        <v>382</v>
      </c>
      <c r="B328" s="41" t="s">
        <v>2598</v>
      </c>
      <c r="C328" s="26" t="s">
        <v>2588</v>
      </c>
      <c r="H328" s="24"/>
      <c r="I328" s="56"/>
      <c r="J328" s="56"/>
      <c r="K328" s="56"/>
      <c r="L328" s="56"/>
      <c r="M328" s="56"/>
      <c r="N328" s="56"/>
    </row>
    <row r="329" outlineLevel="1">
      <c r="A329" s="26" t="s">
        <v>383</v>
      </c>
      <c r="B329" s="41" t="s">
        <v>2599</v>
      </c>
      <c r="C329" s="26" t="s">
        <v>2588</v>
      </c>
      <c r="H329" s="24"/>
      <c r="I329" s="56"/>
      <c r="J329" s="56"/>
      <c r="K329" s="56"/>
      <c r="L329" s="56"/>
      <c r="M329" s="56"/>
      <c r="N329" s="56"/>
    </row>
    <row r="330" outlineLevel="1">
      <c r="A330" s="26" t="s">
        <v>384</v>
      </c>
      <c r="B330" s="55" t="s">
        <v>2600</v>
      </c>
      <c r="C330" s="26" t="s">
        <v>2588</v>
      </c>
      <c r="H330" s="24"/>
      <c r="I330" s="56"/>
      <c r="J330" s="56"/>
      <c r="K330" s="56"/>
      <c r="L330" s="56"/>
      <c r="M330" s="56"/>
      <c r="N330" s="56"/>
    </row>
    <row r="331" outlineLevel="1">
      <c r="A331" s="26" t="s">
        <v>386</v>
      </c>
      <c r="B331" s="55" t="s">
        <v>2601</v>
      </c>
      <c r="C331" s="26" t="s">
        <v>2588</v>
      </c>
      <c r="H331" s="24"/>
      <c r="I331" s="56"/>
      <c r="J331" s="56"/>
      <c r="K331" s="56"/>
      <c r="L331" s="56"/>
      <c r="M331" s="56"/>
      <c r="N331" s="56"/>
    </row>
    <row r="332" outlineLevel="1">
      <c r="A332" s="26" t="s">
        <v>387</v>
      </c>
      <c r="B332" s="55" t="s">
        <v>2602</v>
      </c>
      <c r="C332" s="26" t="s">
        <v>2588</v>
      </c>
      <c r="H332" s="24"/>
      <c r="I332" s="56"/>
      <c r="J332" s="56"/>
      <c r="K332" s="56"/>
      <c r="L332" s="56"/>
      <c r="M332" s="56"/>
      <c r="N332" s="56"/>
    </row>
    <row r="333" outlineLevel="1">
      <c r="A333" s="26" t="s">
        <v>388</v>
      </c>
      <c r="B333" s="55" t="s">
        <v>2603</v>
      </c>
      <c r="C333" s="26" t="s">
        <v>2588</v>
      </c>
      <c r="H333" s="24"/>
      <c r="I333" s="56"/>
      <c r="J333" s="56"/>
      <c r="K333" s="56"/>
      <c r="L333" s="56"/>
      <c r="M333" s="56"/>
      <c r="N333" s="56"/>
    </row>
    <row r="334" outlineLevel="1">
      <c r="A334" s="26" t="s">
        <v>389</v>
      </c>
      <c r="B334" s="55" t="s">
        <v>2604</v>
      </c>
      <c r="C334" s="26" t="s">
        <v>2588</v>
      </c>
      <c r="H334" s="24"/>
      <c r="I334" s="56"/>
      <c r="J334" s="56"/>
      <c r="K334" s="56"/>
      <c r="L334" s="56"/>
      <c r="M334" s="56"/>
      <c r="N334" s="56"/>
    </row>
    <row r="335" outlineLevel="1">
      <c r="A335" s="26" t="s">
        <v>390</v>
      </c>
      <c r="B335" s="55" t="s">
        <v>2605</v>
      </c>
      <c r="C335" s="26" t="s">
        <v>2588</v>
      </c>
      <c r="H335" s="24"/>
      <c r="I335" s="56"/>
      <c r="J335" s="56"/>
      <c r="K335" s="56"/>
      <c r="L335" s="56"/>
      <c r="M335" s="56"/>
      <c r="N335" s="56"/>
    </row>
    <row r="336" outlineLevel="1">
      <c r="A336" s="26" t="s">
        <v>391</v>
      </c>
      <c r="B336" s="55" t="s">
        <v>2606</v>
      </c>
      <c r="C336" s="26" t="s">
        <v>2588</v>
      </c>
      <c r="H336" s="24"/>
      <c r="I336" s="56"/>
      <c r="J336" s="56"/>
      <c r="K336" s="56"/>
      <c r="L336" s="56"/>
      <c r="M336" s="56"/>
      <c r="N336" s="56"/>
    </row>
    <row r="337" outlineLevel="1">
      <c r="A337" s="26" t="s">
        <v>392</v>
      </c>
      <c r="B337" s="55" t="s">
        <v>2607</v>
      </c>
      <c r="C337" s="26" t="s">
        <v>2588</v>
      </c>
      <c r="H337" s="24"/>
      <c r="I337" s="56"/>
      <c r="J337" s="56"/>
      <c r="K337" s="56"/>
      <c r="L337" s="56"/>
      <c r="M337" s="56"/>
      <c r="N337" s="56"/>
    </row>
    <row r="338" outlineLevel="1">
      <c r="A338" s="26" t="s">
        <v>393</v>
      </c>
      <c r="B338" s="55" t="s">
        <v>2608</v>
      </c>
      <c r="C338" s="26" t="s">
        <v>2588</v>
      </c>
      <c r="H338" s="24"/>
      <c r="I338" s="56"/>
      <c r="J338" s="56"/>
      <c r="K338" s="56"/>
      <c r="L338" s="56"/>
      <c r="M338" s="56"/>
      <c r="N338" s="56"/>
    </row>
    <row r="339" outlineLevel="1">
      <c r="A339" s="26" t="s">
        <v>394</v>
      </c>
      <c r="B339" s="55" t="s">
        <v>2609</v>
      </c>
      <c r="C339" s="26" t="s">
        <v>2588</v>
      </c>
      <c r="H339" s="24"/>
      <c r="I339" s="56"/>
      <c r="J339" s="56"/>
      <c r="K339" s="56"/>
      <c r="L339" s="56"/>
      <c r="M339" s="56"/>
      <c r="N339" s="56"/>
    </row>
    <row r="340" outlineLevel="1">
      <c r="A340" s="26" t="s">
        <v>395</v>
      </c>
      <c r="B340" s="55" t="s">
        <v>2610</v>
      </c>
      <c r="C340" s="26" t="s">
        <v>2588</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2611</v>
      </c>
      <c r="C343" s="26" t="s">
        <v>2615</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2623</v>
      </c>
      <c r="H348" s="24"/>
      <c r="I348" s="56"/>
      <c r="J348" s="56"/>
      <c r="K348" s="56"/>
      <c r="L348" s="56"/>
      <c r="M348" s="56"/>
      <c r="N348" s="56"/>
    </row>
    <row r="349" outlineLevel="1">
      <c r="A349" s="26" t="s">
        <v>404</v>
      </c>
      <c r="B349" s="55" t="s">
        <v>2625</v>
      </c>
      <c r="C349" s="26" t="s">
        <v>2588</v>
      </c>
      <c r="H349" s="24"/>
      <c r="I349" s="56"/>
      <c r="J349" s="56"/>
      <c r="K349" s="56"/>
      <c r="L349" s="56"/>
      <c r="M349" s="56"/>
      <c r="N349" s="56"/>
    </row>
    <row r="350" outlineLevel="1">
      <c r="A350" s="26" t="s">
        <v>405</v>
      </c>
      <c r="B350" s="55" t="s">
        <v>2626</v>
      </c>
      <c r="C350" s="26" t="s">
        <v>2627</v>
      </c>
      <c r="H350" s="24"/>
      <c r="I350" s="56"/>
      <c r="J350" s="56"/>
      <c r="K350" s="56"/>
      <c r="L350" s="56"/>
      <c r="M350" s="56"/>
      <c r="N350" s="56"/>
    </row>
    <row r="351" outlineLevel="1">
      <c r="A351" s="26" t="s">
        <v>406</v>
      </c>
      <c r="B351" s="55" t="s">
        <v>2628</v>
      </c>
      <c r="C351" s="26" t="s">
        <v>2629</v>
      </c>
      <c r="H351" s="24"/>
      <c r="I351" s="56"/>
      <c r="J351" s="56"/>
      <c r="K351" s="56"/>
      <c r="L351" s="56"/>
      <c r="M351" s="56"/>
      <c r="N351" s="56"/>
    </row>
    <row r="352" outlineLevel="1">
      <c r="A352" s="26" t="s">
        <v>407</v>
      </c>
      <c r="B352" s="55" t="s">
        <v>2630</v>
      </c>
      <c r="C352" s="26" t="s">
        <v>2629</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6131.88841352</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6131.88841352</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37071</v>
      </c>
      <c r="D28" s="273" t="str">
        <f>IF(C28="","","ND2")</f>
        <v>ND2</v>
      </c>
      <c r="F28" s="273">
        <f>IF(C28=0,"",IF(C28="","",C28))</f>
        <v>37071</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0.001612</v>
      </c>
      <c r="D36" s="144" t="str">
        <f>IF(C36="","","ND2")</f>
        <v>ND2</v>
      </c>
      <c r="E36" s="170"/>
      <c r="F36" s="144">
        <f>IF(C36=0,"",C36)</f>
        <v>0.001612</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2631</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2632</v>
      </c>
      <c r="C99" s="144">
        <v>0.02460374</v>
      </c>
      <c r="D99" s="144" t="str">
        <f>IF(C99="","","ND2")</f>
        <v>ND2</v>
      </c>
      <c r="E99" s="144"/>
      <c r="F99" s="144">
        <f>IF(C99="","",C99)</f>
        <v>0.02460374</v>
      </c>
      <c r="G99" s="110"/>
    </row>
    <row r="100">
      <c r="A100" s="110" t="s">
        <v>552</v>
      </c>
      <c r="B100" s="131" t="s">
        <v>2633</v>
      </c>
      <c r="C100" s="144">
        <v>0.03012088</v>
      </c>
      <c r="D100" s="144" t="str">
        <f>IF(C100="","","ND2")</f>
        <v>ND2</v>
      </c>
      <c r="E100" s="144"/>
      <c r="F100" s="144">
        <f>IF(C100="","",C100)</f>
        <v>0.03012088</v>
      </c>
      <c r="G100" s="110"/>
    </row>
    <row r="101">
      <c r="A101" s="110" t="s">
        <v>553</v>
      </c>
      <c r="B101" s="131" t="s">
        <v>2634</v>
      </c>
      <c r="C101" s="144">
        <v>0.02593178</v>
      </c>
      <c r="D101" s="144" t="str">
        <f>IF(C101="","","ND2")</f>
        <v>ND2</v>
      </c>
      <c r="E101" s="144"/>
      <c r="F101" s="144">
        <f>IF(C101="","",C101)</f>
        <v>0.02593178</v>
      </c>
      <c r="G101" s="110"/>
    </row>
    <row r="102">
      <c r="A102" s="110" t="s">
        <v>554</v>
      </c>
      <c r="B102" s="131" t="s">
        <v>2635</v>
      </c>
      <c r="C102" s="144">
        <v>0.05752574</v>
      </c>
      <c r="D102" s="144" t="str">
        <f>IF(C102="","","ND2")</f>
        <v>ND2</v>
      </c>
      <c r="E102" s="144"/>
      <c r="F102" s="144">
        <f>IF(C102="","",C102)</f>
        <v>0.05752574</v>
      </c>
      <c r="G102" s="110"/>
    </row>
    <row r="103">
      <c r="A103" s="110" t="s">
        <v>555</v>
      </c>
      <c r="B103" s="131" t="s">
        <v>2636</v>
      </c>
      <c r="C103" s="144">
        <v>0.12132171</v>
      </c>
      <c r="D103" s="144" t="str">
        <f>IF(C103="","","ND2")</f>
        <v>ND2</v>
      </c>
      <c r="E103" s="144"/>
      <c r="F103" s="144">
        <f>IF(C103="","",C103)</f>
        <v>0.12132171</v>
      </c>
      <c r="G103" s="110"/>
    </row>
    <row r="104">
      <c r="A104" s="110" t="s">
        <v>556</v>
      </c>
      <c r="B104" s="131" t="s">
        <v>2637</v>
      </c>
      <c r="C104" s="144">
        <v>0.23222995</v>
      </c>
      <c r="D104" s="144" t="str">
        <f>IF(C104="","","ND2")</f>
        <v>ND2</v>
      </c>
      <c r="E104" s="144"/>
      <c r="F104" s="144">
        <f>IF(C104="","",C104)</f>
        <v>0.23222995</v>
      </c>
      <c r="G104" s="110"/>
    </row>
    <row r="105">
      <c r="A105" s="110" t="s">
        <v>557</v>
      </c>
      <c r="B105" s="131" t="s">
        <v>2638</v>
      </c>
      <c r="C105" s="144">
        <v>0.22843151</v>
      </c>
      <c r="D105" s="144" t="str">
        <f>IF(C105="","","ND2")</f>
        <v>ND2</v>
      </c>
      <c r="E105" s="144"/>
      <c r="F105" s="144">
        <f>IF(C105="","",C105)</f>
        <v>0.22843151</v>
      </c>
      <c r="G105" s="110"/>
    </row>
    <row r="106">
      <c r="A106" s="110" t="s">
        <v>558</v>
      </c>
      <c r="B106" s="131" t="s">
        <v>2639</v>
      </c>
      <c r="C106" s="144">
        <v>0.01492149</v>
      </c>
      <c r="D106" s="144" t="str">
        <f>IF(C106="","","ND2")</f>
        <v>ND2</v>
      </c>
      <c r="E106" s="144"/>
      <c r="F106" s="144">
        <f>IF(C106="","",C106)</f>
        <v>0.01492149</v>
      </c>
      <c r="G106" s="110"/>
    </row>
    <row r="107">
      <c r="A107" s="110" t="s">
        <v>559</v>
      </c>
      <c r="B107" s="131" t="s">
        <v>2640</v>
      </c>
      <c r="C107" s="144">
        <v>0.11963948</v>
      </c>
      <c r="D107" s="144" t="str">
        <f>IF(C107="","","ND2")</f>
        <v>ND2</v>
      </c>
      <c r="E107" s="144"/>
      <c r="F107" s="144">
        <f>IF(C107="","",C107)</f>
        <v>0.11963948</v>
      </c>
      <c r="G107" s="110"/>
    </row>
    <row r="108">
      <c r="A108" s="110" t="s">
        <v>560</v>
      </c>
      <c r="B108" s="131" t="s">
        <v>2641</v>
      </c>
      <c r="C108" s="144">
        <v>0.08820451</v>
      </c>
      <c r="D108" s="144" t="str">
        <f>IF(C108="","","ND2")</f>
        <v>ND2</v>
      </c>
      <c r="E108" s="144"/>
      <c r="F108" s="144">
        <f>IF(C108="","",C108)</f>
        <v>0.08820451</v>
      </c>
      <c r="G108" s="110"/>
    </row>
    <row r="109">
      <c r="A109" s="110" t="s">
        <v>561</v>
      </c>
      <c r="B109" s="131" t="s">
        <v>2642</v>
      </c>
      <c r="C109" s="144">
        <v>0.03430534</v>
      </c>
      <c r="D109" s="144" t="str">
        <f>IF(C109="","","ND2")</f>
        <v>ND2</v>
      </c>
      <c r="E109" s="144"/>
      <c r="F109" s="144">
        <f>IF(C109="","",C109)</f>
        <v>0.03430534</v>
      </c>
      <c r="G109" s="110"/>
    </row>
    <row r="110">
      <c r="A110" s="110" t="s">
        <v>562</v>
      </c>
      <c r="B110" s="131" t="s">
        <v>2643</v>
      </c>
      <c r="C110" s="144">
        <v>0.02276387</v>
      </c>
      <c r="D110" s="144" t="str">
        <f>IF(C110="","","ND2")</f>
        <v>ND2</v>
      </c>
      <c r="E110" s="144"/>
      <c r="F110" s="144">
        <f>IF(C110="","",C110)</f>
        <v>0.02276387</v>
      </c>
      <c r="G110" s="110"/>
    </row>
    <row r="111">
      <c r="A111" s="110" t="s">
        <v>563</v>
      </c>
      <c r="B111" s="131" t="s">
        <v>2644</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2645</v>
      </c>
      <c r="C150" s="144">
        <v>0.90930414</v>
      </c>
      <c r="D150" s="144" t="str">
        <f>IF(C150="","","ND2")</f>
        <v>ND2</v>
      </c>
      <c r="E150" s="145"/>
      <c r="F150" s="144">
        <f>IF(C150="","",C150)</f>
        <v>0.90930414</v>
      </c>
    </row>
    <row r="151">
      <c r="A151" s="110" t="s">
        <v>585</v>
      </c>
      <c r="B151" s="110" t="s">
        <v>2646</v>
      </c>
      <c r="C151" s="144">
        <v>0.09069586</v>
      </c>
      <c r="D151" s="144" t="str">
        <f>IF(C151="","","ND2")</f>
        <v>ND2</v>
      </c>
      <c r="E151" s="145"/>
      <c r="F151" s="144">
        <f>IF(C151="","",C151)</f>
        <v>0.09069586</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2647</v>
      </c>
      <c r="C160" s="144">
        <v>0.66638205</v>
      </c>
      <c r="D160" s="144" t="str">
        <f>IF(C160="","","ND2")</f>
        <v>ND2</v>
      </c>
      <c r="E160" s="145"/>
      <c r="F160" s="144">
        <f>IF(C160="","",C160)</f>
        <v>0.66638205</v>
      </c>
    </row>
    <row r="161">
      <c r="A161" s="110" t="s">
        <v>597</v>
      </c>
      <c r="B161" s="110" t="s">
        <v>598</v>
      </c>
      <c r="C161" s="144">
        <v>0.17705634</v>
      </c>
      <c r="D161" s="144" t="str">
        <f>IF(C161="","","ND2")</f>
        <v>ND2</v>
      </c>
      <c r="E161" s="145"/>
      <c r="F161" s="144">
        <f>IF(C161="","",C161)</f>
        <v>0.17705634</v>
      </c>
    </row>
    <row r="162">
      <c r="A162" s="110" t="s">
        <v>599</v>
      </c>
      <c r="B162" s="110" t="s">
        <v>97</v>
      </c>
      <c r="C162" s="144">
        <v>0.15656161</v>
      </c>
      <c r="D162" s="144" t="str">
        <f>IF(C162="","","ND2")</f>
        <v>ND2</v>
      </c>
      <c r="E162" s="145"/>
      <c r="F162" s="144">
        <f>IF(C162="","",C162)</f>
        <v>0.15656161</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2648</v>
      </c>
      <c r="C170" s="144">
        <v>0.01570737</v>
      </c>
      <c r="D170" s="144" t="str">
        <f>IF(C170="","","ND2")</f>
        <v>ND2</v>
      </c>
      <c r="E170" s="145"/>
      <c r="F170" s="144">
        <f>IF(C170="","",C170)</f>
        <v>0.01570737</v>
      </c>
    </row>
    <row r="171">
      <c r="A171" s="110" t="s">
        <v>609</v>
      </c>
      <c r="B171" s="132" t="s">
        <v>2649</v>
      </c>
      <c r="C171" s="144">
        <v>0.01883329</v>
      </c>
      <c r="D171" s="144" t="str">
        <f>IF(C171="","","ND2")</f>
        <v>ND2</v>
      </c>
      <c r="E171" s="145"/>
      <c r="F171" s="144">
        <f>IF(C171="","",C171)</f>
        <v>0.01883329</v>
      </c>
    </row>
    <row r="172">
      <c r="A172" s="110" t="s">
        <v>611</v>
      </c>
      <c r="B172" s="132" t="s">
        <v>2650</v>
      </c>
      <c r="C172" s="144">
        <v>0.01327687</v>
      </c>
      <c r="D172" s="144" t="str">
        <f>IF(C172="","","ND2")</f>
        <v>ND2</v>
      </c>
      <c r="E172" s="144"/>
      <c r="F172" s="144">
        <f>IF(C172="","",C172)</f>
        <v>0.01327687</v>
      </c>
    </row>
    <row r="173">
      <c r="A173" s="110" t="s">
        <v>613</v>
      </c>
      <c r="B173" s="132" t="s">
        <v>2651</v>
      </c>
      <c r="C173" s="144">
        <v>0.04778184</v>
      </c>
      <c r="D173" s="144" t="str">
        <f>IF(C173="","","ND2")</f>
        <v>ND2</v>
      </c>
      <c r="E173" s="144"/>
      <c r="F173" s="144">
        <f>IF(C173="","",C173)</f>
        <v>0.04778184</v>
      </c>
    </row>
    <row r="174">
      <c r="A174" s="110" t="s">
        <v>615</v>
      </c>
      <c r="B174" s="132" t="s">
        <v>2652</v>
      </c>
      <c r="C174" s="144">
        <v>0.90440064</v>
      </c>
      <c r="D174" s="144" t="str">
        <f>IF(C174="","","ND2")</f>
        <v>ND2</v>
      </c>
      <c r="E174" s="144"/>
      <c r="F174" s="144">
        <f>IF(C174="","",C174)</f>
        <v>0.90440064</v>
      </c>
    </row>
    <row r="175" outlineLevel="1">
      <c r="A175" s="110" t="s">
        <v>617</v>
      </c>
      <c r="B175" s="129" t="s">
        <v>2644</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165.40930683067626</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2653</v>
      </c>
      <c r="C190" s="168">
        <v>22.61122127</v>
      </c>
      <c r="D190" s="171">
        <v>1594</v>
      </c>
      <c r="E190" s="137"/>
      <c r="F190" s="167">
        <f>IF($C$214=0,"",IF(C190="[for completion]","",IF(C190="","",C190/$C$214)))</f>
        <v>0.0036874808778557117</v>
      </c>
      <c r="G190" s="167">
        <f>IF($D$214=0,"",IF(D190="[for completion]","",IF(D190="","",D190/$D$214)))</f>
        <v>0.04299857031102479</v>
      </c>
    </row>
    <row r="191">
      <c r="A191" s="110" t="s">
        <v>636</v>
      </c>
      <c r="B191" s="131" t="s">
        <v>2654</v>
      </c>
      <c r="C191" s="168">
        <v>101.10083829</v>
      </c>
      <c r="D191" s="171">
        <v>2590</v>
      </c>
      <c r="E191" s="137"/>
      <c r="F191" s="167">
        <f>IF($C$214=0,"",IF(C191="[for completion]","",IF(C191="","",C191/$C$214)))</f>
        <v>0.016487716584516778</v>
      </c>
      <c r="G191" s="167">
        <f>IF($D$214=0,"",IF(D191="[for completion]","",IF(D191="","",D191/$D$214)))</f>
        <v>0.06986593293949449</v>
      </c>
    </row>
    <row r="192">
      <c r="A192" s="110" t="s">
        <v>637</v>
      </c>
      <c r="B192" s="131" t="s">
        <v>2655</v>
      </c>
      <c r="C192" s="168">
        <v>195.87307441</v>
      </c>
      <c r="D192" s="171">
        <v>3081</v>
      </c>
      <c r="E192" s="137"/>
      <c r="F192" s="167">
        <f>IF($C$214=0,"",IF(C192="[for completion]","",IF(C192="","",C192/$C$214)))</f>
        <v>0.031943352716289786</v>
      </c>
      <c r="G192" s="167">
        <f>IF($D$214=0,"",IF(D192="[for completion]","",IF(D192="","",D192/$D$214)))</f>
        <v>0.08311078740794692</v>
      </c>
    </row>
    <row r="193">
      <c r="A193" s="110" t="s">
        <v>638</v>
      </c>
      <c r="B193" s="131" t="s">
        <v>2656</v>
      </c>
      <c r="C193" s="168">
        <v>327.66195589</v>
      </c>
      <c r="D193" s="171">
        <v>3682</v>
      </c>
      <c r="E193" s="137"/>
      <c r="F193" s="167">
        <f>IF($C$214=0,"",IF(C193="[for completion]","",IF(C193="","",C193/$C$214)))</f>
        <v>0.053435733626128745</v>
      </c>
      <c r="G193" s="167">
        <f>IF($D$214=0,"",IF(D193="[for completion]","",IF(D193="","",D193/$D$214)))</f>
        <v>0.09932292088155162</v>
      </c>
    </row>
    <row r="194">
      <c r="A194" s="110" t="s">
        <v>639</v>
      </c>
      <c r="B194" s="131" t="s">
        <v>2657</v>
      </c>
      <c r="C194" s="168">
        <v>1107.95802854</v>
      </c>
      <c r="D194" s="171">
        <v>8813</v>
      </c>
      <c r="E194" s="137"/>
      <c r="F194" s="167">
        <f>IF($C$214=0,"",IF(C194="[for completion]","",IF(C194="","",C194/$C$214)))</f>
        <v>0.1806878980539012</v>
      </c>
      <c r="G194" s="167">
        <f>IF($D$214=0,"",IF(D194="[for completion]","",IF(D194="","",D194/$D$214)))</f>
        <v>0.23773299884006366</v>
      </c>
    </row>
    <row r="195">
      <c r="A195" s="110" t="s">
        <v>640</v>
      </c>
      <c r="B195" s="131" t="s">
        <v>2658</v>
      </c>
      <c r="C195" s="168">
        <v>1219.3664054</v>
      </c>
      <c r="D195" s="171">
        <v>7011</v>
      </c>
      <c r="E195" s="137"/>
      <c r="F195" s="167">
        <f>IF($C$214=0,"",IF(C195="[for completion]","",IF(C195="","",C195/$C$214)))</f>
        <v>0.19885658759077526</v>
      </c>
      <c r="G195" s="167">
        <f>IF($D$214=0,"",IF(D195="[for completion]","",IF(D195="","",D195/$D$214)))</f>
        <v>0.18912357368293276</v>
      </c>
    </row>
    <row r="196">
      <c r="A196" s="110" t="s">
        <v>641</v>
      </c>
      <c r="B196" s="131" t="s">
        <v>2659</v>
      </c>
      <c r="C196" s="168">
        <v>946.35016963</v>
      </c>
      <c r="D196" s="171">
        <v>4236</v>
      </c>
      <c r="E196" s="137"/>
      <c r="F196" s="167">
        <f>IF($C$214=0,"",IF(C196="[for completion]","",IF(C196="","",C196/$C$214)))</f>
        <v>0.15433258171225414</v>
      </c>
      <c r="G196" s="167">
        <f>IF($D$214=0,"",IF(D196="[for completion]","",IF(D196="","",D196/$D$214)))</f>
        <v>0.11426721696204581</v>
      </c>
    </row>
    <row r="197">
      <c r="A197" s="110" t="s">
        <v>642</v>
      </c>
      <c r="B197" s="131" t="s">
        <v>2660</v>
      </c>
      <c r="C197" s="168">
        <v>648.0934808</v>
      </c>
      <c r="D197" s="171">
        <v>2368</v>
      </c>
      <c r="E197" s="137"/>
      <c r="F197" s="167">
        <f>IF($C$214=0,"",IF(C197="[for completion]","",IF(C197="","",C197/$C$214)))</f>
        <v>0.10569231484562565</v>
      </c>
      <c r="G197" s="167">
        <f>IF($D$214=0,"",IF(D197="[for completion]","",IF(D197="","",D197/$D$214)))</f>
        <v>0.06387742440182352</v>
      </c>
    </row>
    <row r="198">
      <c r="A198" s="110" t="s">
        <v>643</v>
      </c>
      <c r="B198" s="131" t="s">
        <v>2661</v>
      </c>
      <c r="C198" s="168">
        <v>426.41551723</v>
      </c>
      <c r="D198" s="171">
        <v>1318</v>
      </c>
      <c r="E198" s="137"/>
      <c r="F198" s="167">
        <f>IF($C$214=0,"",IF(C198="[for completion]","",IF(C198="","",C198/$C$214)))</f>
        <v>0.06954065183081451</v>
      </c>
      <c r="G198" s="167">
        <f>IF($D$214=0,"",IF(D198="[for completion]","",IF(D198="","",D198/$D$214)))</f>
        <v>0.0355533975344609</v>
      </c>
    </row>
    <row r="199">
      <c r="A199" s="110" t="s">
        <v>644</v>
      </c>
      <c r="B199" s="131" t="s">
        <v>2662</v>
      </c>
      <c r="C199" s="168">
        <v>311.4318349</v>
      </c>
      <c r="D199" s="171">
        <v>831</v>
      </c>
      <c r="E199" s="131"/>
      <c r="F199" s="167">
        <f>IF($C$214=0,"",IF(C199="[for completion]","",IF(C199="","",C199/$C$214)))</f>
        <v>0.05078889469243016</v>
      </c>
      <c r="G199" s="167">
        <f>IF($D$214=0,"",IF(D199="[for completion]","",IF(D199="","",D199/$D$214)))</f>
        <v>0.02241644412074128</v>
      </c>
    </row>
    <row r="200">
      <c r="A200" s="110" t="s">
        <v>645</v>
      </c>
      <c r="B200" s="131" t="s">
        <v>2663</v>
      </c>
      <c r="C200" s="168">
        <v>208.21379137</v>
      </c>
      <c r="D200" s="171">
        <v>491</v>
      </c>
      <c r="E200" s="131"/>
      <c r="F200" s="167">
        <f>IF($C$214=0,"",IF(C200="[for completion]","",IF(C200="","",C200/$C$214)))</f>
        <v>0.033955900259195225</v>
      </c>
      <c r="G200" s="167">
        <f>IF($D$214=0,"",IF(D200="[for completion]","",IF(D200="","",D200/$D$214)))</f>
        <v>0.01324485446845243</v>
      </c>
    </row>
    <row r="201">
      <c r="A201" s="110" t="s">
        <v>646</v>
      </c>
      <c r="B201" s="131" t="s">
        <v>2664</v>
      </c>
      <c r="C201" s="168">
        <v>152.2816633</v>
      </c>
      <c r="D201" s="171">
        <v>321</v>
      </c>
      <c r="E201" s="131"/>
      <c r="F201" s="167">
        <f>IF($C$214=0,"",IF(C201="[for completion]","",IF(C201="","",C201/$C$214)))</f>
        <v>0.02483438266166734</v>
      </c>
      <c r="G201" s="167">
        <f>IF($D$214=0,"",IF(D201="[for completion]","",IF(D201="","",D201/$D$214)))</f>
        <v>0.008659059642308004</v>
      </c>
    </row>
    <row r="202">
      <c r="A202" s="110" t="s">
        <v>647</v>
      </c>
      <c r="B202" s="131" t="s">
        <v>2665</v>
      </c>
      <c r="C202" s="168">
        <v>109.9438106</v>
      </c>
      <c r="D202" s="171">
        <v>208</v>
      </c>
      <c r="E202" s="131"/>
      <c r="F202" s="167">
        <f>IF($C$214=0,"",IF(C202="[for completion]","",IF(C202="","",C202/$C$214)))</f>
        <v>0.017929845291637804</v>
      </c>
      <c r="G202" s="167">
        <f>IF($D$214=0,"",IF(D202="[for completion]","",IF(D202="","",D202/$D$214)))</f>
        <v>0.005610854846106121</v>
      </c>
    </row>
    <row r="203">
      <c r="A203" s="110" t="s">
        <v>648</v>
      </c>
      <c r="B203" s="131" t="s">
        <v>2666</v>
      </c>
      <c r="C203" s="168">
        <v>93.75477708</v>
      </c>
      <c r="D203" s="171">
        <v>163</v>
      </c>
      <c r="E203" s="131"/>
      <c r="F203" s="167">
        <f>IF($C$214=0,"",IF(C203="[for completion]","",IF(C203="","",C203/$C$214)))</f>
        <v>0.015289706980525467</v>
      </c>
      <c r="G203" s="167">
        <f>IF($D$214=0,"",IF(D203="[for completion]","",IF(D203="","",D203/$D$214)))</f>
        <v>0.004396967980362008</v>
      </c>
    </row>
    <row r="204">
      <c r="A204" s="110" t="s">
        <v>649</v>
      </c>
      <c r="B204" s="131" t="s">
        <v>2667</v>
      </c>
      <c r="C204" s="168">
        <v>78.29193963</v>
      </c>
      <c r="D204" s="171">
        <v>125</v>
      </c>
      <c r="E204" s="131"/>
      <c r="F204" s="167">
        <f>IF($C$214=0,"",IF(C204="[for completion]","",IF(C204="","",C204/$C$214)))</f>
        <v>0.012767998102734004</v>
      </c>
      <c r="G204" s="167">
        <f>IF($D$214=0,"",IF(D204="[for completion]","",IF(D204="","",D204/$D$214)))</f>
        <v>0.003371907960400313</v>
      </c>
    </row>
    <row r="205">
      <c r="A205" s="110" t="s">
        <v>650</v>
      </c>
      <c r="B205" s="131" t="s">
        <v>2668</v>
      </c>
      <c r="C205" s="168">
        <v>47.43804901</v>
      </c>
      <c r="D205" s="171">
        <v>70</v>
      </c>
      <c r="F205" s="167">
        <f>IF($C$214=0,"",IF(C205="[for completion]","",IF(C205="","",C205/$C$214)))</f>
        <v>0.007736287063770663</v>
      </c>
      <c r="G205" s="167">
        <f>IF($D$214=0,"",IF(D205="[for completion]","",IF(D205="","",D205/$D$214)))</f>
        <v>0.0018882684578241753</v>
      </c>
    </row>
    <row r="206">
      <c r="A206" s="110" t="s">
        <v>651</v>
      </c>
      <c r="B206" s="131" t="s">
        <v>2669</v>
      </c>
      <c r="C206" s="168">
        <v>44.37405966</v>
      </c>
      <c r="D206" s="171">
        <v>61</v>
      </c>
      <c r="E206" s="126"/>
      <c r="F206" s="167">
        <f>IF($C$214=0,"",IF(C206="[for completion]","",IF(C206="","",C206/$C$214)))</f>
        <v>0.007236605865521146</v>
      </c>
      <c r="G206" s="167">
        <f>IF($D$214=0,"",IF(D206="[for completion]","",IF(D206="","",D206/$D$214)))</f>
        <v>0.0016454910846753527</v>
      </c>
    </row>
    <row r="207">
      <c r="A207" s="110" t="s">
        <v>652</v>
      </c>
      <c r="B207" s="131" t="s">
        <v>2670</v>
      </c>
      <c r="C207" s="168">
        <v>33.25791303</v>
      </c>
      <c r="D207" s="171">
        <v>43</v>
      </c>
      <c r="E207" s="126"/>
      <c r="F207" s="167">
        <f>IF($C$214=0,"",IF(C207="[for completion]","",IF(C207="","",C207/$C$214)))</f>
        <v>0.005423763576106621</v>
      </c>
      <c r="G207" s="167">
        <f>IF($D$214=0,"",IF(D207="[for completion]","",IF(D207="","",D207/$D$214)))</f>
        <v>0.0011599363383777077</v>
      </c>
    </row>
    <row r="208">
      <c r="A208" s="110" t="s">
        <v>653</v>
      </c>
      <c r="B208" s="131" t="s">
        <v>2671</v>
      </c>
      <c r="C208" s="168">
        <v>19.06892306</v>
      </c>
      <c r="D208" s="171">
        <v>23</v>
      </c>
      <c r="E208" s="126"/>
      <c r="F208" s="167">
        <f>IF($C$214=0,"",IF(C208="[for completion]","",IF(C208="","",C208/$C$214)))</f>
        <v>0.0031097961629496635</v>
      </c>
      <c r="G208" s="167">
        <f>IF($D$214=0,"",IF(D208="[for completion]","",IF(D208="","",D208/$D$214)))</f>
        <v>0.0006204310647136576</v>
      </c>
    </row>
    <row r="209">
      <c r="A209" s="110" t="s">
        <v>654</v>
      </c>
      <c r="B209" s="131" t="s">
        <v>2672</v>
      </c>
      <c r="C209" s="168">
        <v>19.18242058</v>
      </c>
      <c r="D209" s="171">
        <v>22</v>
      </c>
      <c r="E209" s="126"/>
      <c r="F209" s="167">
        <f>IF($C$214=0,"",IF(C209="[for completion]","",IF(C209="","",C209/$C$214)))</f>
        <v>0.0031283055539147292</v>
      </c>
      <c r="G209" s="167">
        <f>IF($D$214=0,"",IF(D209="[for completion]","",IF(D209="","",D209/$D$214)))</f>
        <v>0.0005934558010304551</v>
      </c>
    </row>
    <row r="210">
      <c r="A210" s="110" t="s">
        <v>655</v>
      </c>
      <c r="B210" s="131" t="s">
        <v>2673</v>
      </c>
      <c r="C210" s="168">
        <v>9.33138928</v>
      </c>
      <c r="D210" s="171">
        <v>10</v>
      </c>
      <c r="E210" s="126"/>
      <c r="F210" s="167">
        <f>IF($C$214=0,"",IF(C210="[for completion]","",IF(C210="","",C210/$C$214)))</f>
        <v>0.00152178067354023</v>
      </c>
      <c r="G210" s="167">
        <f>IF($D$214=0,"",IF(D210="[for completion]","",IF(D210="","",D210/$D$214)))</f>
        <v>0.00026975263683202505</v>
      </c>
    </row>
    <row r="211">
      <c r="A211" s="110" t="s">
        <v>656</v>
      </c>
      <c r="B211" s="131" t="s">
        <v>2674</v>
      </c>
      <c r="C211" s="168">
        <v>9.88715056</v>
      </c>
      <c r="D211" s="171">
        <v>10</v>
      </c>
      <c r="E211" s="126"/>
      <c r="F211" s="167">
        <f>IF($C$214=0,"",IF(C211="[for completion]","",IF(C211="","",C211/$C$214)))</f>
        <v>0.0016124152778449366</v>
      </c>
      <c r="G211" s="167">
        <f>IF($D$214=0,"",IF(D211="[for completion]","",IF(D211="","",D211/$D$214)))</f>
        <v>0.00026975263683202505</v>
      </c>
    </row>
    <row r="212">
      <c r="A212" s="110" t="s">
        <v>657</v>
      </c>
      <c r="B212" s="131" t="s">
        <v>2675</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6131.888413520001</v>
      </c>
      <c r="D214" s="172">
        <f>SUM(D190:D213)</f>
        <v>37071</v>
      </c>
      <c r="E214" s="126"/>
      <c r="F214" s="173">
        <f>SUM(F190:F213)</f>
        <v>0.9999999999999999</v>
      </c>
      <c r="G214" s="173">
        <f>SUM(G190:G213)</f>
        <v>1</v>
      </c>
    </row>
    <row r="215" ht="15" customHeight="1">
      <c r="A215" s="121"/>
      <c r="B215" s="283" t="s">
        <v>660</v>
      </c>
      <c r="C215" s="121" t="s">
        <v>629</v>
      </c>
      <c r="D215" s="121" t="s">
        <v>630</v>
      </c>
      <c r="E215" s="128"/>
      <c r="F215" s="121" t="s">
        <v>459</v>
      </c>
      <c r="G215" s="121" t="s">
        <v>631</v>
      </c>
    </row>
    <row r="216">
      <c r="A216" s="110" t="s">
        <v>661</v>
      </c>
      <c r="B216" s="110" t="s">
        <v>662</v>
      </c>
      <c r="C216" s="144">
        <v>0.47838549</v>
      </c>
      <c r="F216" s="170"/>
      <c r="G216" s="170"/>
    </row>
    <row r="217">
      <c r="F217" s="170"/>
      <c r="G217" s="170"/>
    </row>
    <row r="218">
      <c r="B218" s="131" t="s">
        <v>663</v>
      </c>
      <c r="F218" s="170"/>
      <c r="G218" s="170"/>
    </row>
    <row r="219">
      <c r="A219" s="110" t="s">
        <v>664</v>
      </c>
      <c r="B219" s="110" t="s">
        <v>2676</v>
      </c>
      <c r="C219" s="168">
        <v>1860.13683083</v>
      </c>
      <c r="D219" s="171">
        <v>17669</v>
      </c>
      <c r="F219" s="167">
        <f>IF($C$227=0,"",IF(C219="[for completion]","",C219/$C$227))</f>
        <v>0.30335464466845896</v>
      </c>
      <c r="G219" s="167">
        <f>IF($D$227=0,"",IF(D219="[for completion]","",D219/$D$227))</f>
        <v>0.476625934018505</v>
      </c>
    </row>
    <row r="220">
      <c r="A220" s="110" t="s">
        <v>666</v>
      </c>
      <c r="B220" s="110" t="s">
        <v>2677</v>
      </c>
      <c r="C220" s="168">
        <v>1351.45405717</v>
      </c>
      <c r="D220" s="171">
        <v>7219</v>
      </c>
      <c r="F220" s="167">
        <f>IF($C$227=0,"",IF(C220="[for completion]","",C220/$C$227))</f>
        <v>0.22039769252653443</v>
      </c>
      <c r="G220" s="167">
        <f>IF($D$227=0,"",IF(D220="[for completion]","",D220/$D$227))</f>
        <v>0.19473442852903888</v>
      </c>
    </row>
    <row r="221">
      <c r="A221" s="110" t="s">
        <v>668</v>
      </c>
      <c r="B221" s="110" t="s">
        <v>2678</v>
      </c>
      <c r="C221" s="168">
        <v>1463.01059951</v>
      </c>
      <c r="D221" s="171">
        <v>6702</v>
      </c>
      <c r="F221" s="167">
        <f>IF($C$227=0,"",IF(C221="[for completion]","",C221/$C$227))</f>
        <v>0.23859054517108563</v>
      </c>
      <c r="G221" s="167">
        <f>IF($D$227=0,"",IF(D221="[for completion]","",D221/$D$227))</f>
        <v>0.1807882172048232</v>
      </c>
    </row>
    <row r="222">
      <c r="A222" s="110" t="s">
        <v>670</v>
      </c>
      <c r="B222" s="110" t="s">
        <v>2679</v>
      </c>
      <c r="C222" s="168">
        <v>990.72144469</v>
      </c>
      <c r="D222" s="171">
        <v>3937</v>
      </c>
      <c r="F222" s="167">
        <f>IF($C$227=0,"",IF(C222="[for completion]","",C222/$C$227))</f>
        <v>0.1615687334599225</v>
      </c>
      <c r="G222" s="167">
        <f>IF($D$227=0,"",IF(D222="[for completion]","",D222/$D$227))</f>
        <v>0.10620161312076826</v>
      </c>
    </row>
    <row r="223">
      <c r="A223" s="110" t="s">
        <v>672</v>
      </c>
      <c r="B223" s="110" t="s">
        <v>2680</v>
      </c>
      <c r="C223" s="168">
        <v>364.08128463</v>
      </c>
      <c r="D223" s="171">
        <v>1234</v>
      </c>
      <c r="F223" s="167">
        <f>IF($C$227=0,"",IF(C223="[for completion]","",C223/$C$227))</f>
        <v>0.05937506687617621</v>
      </c>
      <c r="G223" s="167">
        <f>IF($D$227=0,"",IF(D223="[for completion]","",D223/$D$227))</f>
        <v>0.03328747538507189</v>
      </c>
    </row>
    <row r="224">
      <c r="A224" s="110" t="s">
        <v>674</v>
      </c>
      <c r="B224" s="110" t="s">
        <v>2681</v>
      </c>
      <c r="C224" s="168">
        <v>77.84353854</v>
      </c>
      <c r="D224" s="171">
        <v>238</v>
      </c>
      <c r="F224" s="167">
        <f>IF($C$227=0,"",IF(C224="[for completion]","",C224/$C$227))</f>
        <v>0.012694872001970116</v>
      </c>
      <c r="G224" s="167">
        <f>IF($D$227=0,"",IF(D224="[for completion]","",D224/$D$227))</f>
        <v>0.006420112756602196</v>
      </c>
    </row>
    <row r="225">
      <c r="A225" s="110" t="s">
        <v>676</v>
      </c>
      <c r="B225" s="110" t="s">
        <v>2682</v>
      </c>
      <c r="C225" s="168">
        <v>18.85166459</v>
      </c>
      <c r="D225" s="171">
        <v>54</v>
      </c>
      <c r="F225" s="167">
        <f>IF($C$227=0,"",IF(C225="[for completion]","",C225/$C$227))</f>
        <v>0.00307436523933387</v>
      </c>
      <c r="G225" s="167">
        <f>IF($D$227=0,"",IF(D225="[for completion]","",D225/$D$227))</f>
        <v>0.0014566642388929353</v>
      </c>
    </row>
    <row r="226">
      <c r="A226" s="110" t="s">
        <v>678</v>
      </c>
      <c r="B226" s="110" t="s">
        <v>679</v>
      </c>
      <c r="C226" s="168">
        <v>5.78899356</v>
      </c>
      <c r="D226" s="171">
        <v>18</v>
      </c>
      <c r="F226" s="167">
        <f>IF($C$227=0,"",IF(C226="[for completion]","",C226/$C$227))</f>
        <v>0.0009440800565183211</v>
      </c>
      <c r="G226" s="167">
        <f>IF($D$227=0,"",IF(D226="[for completion]","",D226/$D$227))</f>
        <v>0.00048555474629764507</v>
      </c>
    </row>
    <row r="227">
      <c r="A227" s="110" t="s">
        <v>680</v>
      </c>
      <c r="B227" s="140" t="s">
        <v>99</v>
      </c>
      <c r="C227" s="168">
        <f>SUM(C219:C226)</f>
        <v>6131.88841352</v>
      </c>
      <c r="D227" s="171">
        <f>SUM(D219:D226)</f>
        <v>37071</v>
      </c>
      <c r="F227" s="144">
        <f>SUM(F219:F226)</f>
        <v>1</v>
      </c>
      <c r="G227" s="144">
        <f>SUM(G219:G226)</f>
        <v>1</v>
      </c>
    </row>
    <row r="228" outlineLevel="1">
      <c r="A228" s="110" t="s">
        <v>681</v>
      </c>
      <c r="B228" s="127" t="s">
        <v>2683</v>
      </c>
      <c r="C228" s="168">
        <v>3.70151312</v>
      </c>
      <c r="D228" s="171">
        <v>11</v>
      </c>
      <c r="F228" s="167">
        <f>IF($C$227=0,"",IF(C228="[for completion]","",C228/$C$227))</f>
        <v>0.0006036497845979479</v>
      </c>
      <c r="G228" s="167">
        <f>IF($D$227=0,"",IF(D228="[for completion]","",D228/$D$227))</f>
        <v>0.00029672790051522754</v>
      </c>
    </row>
    <row r="229" outlineLevel="1">
      <c r="A229" s="110" t="s">
        <v>683</v>
      </c>
      <c r="B229" s="127" t="s">
        <v>2684</v>
      </c>
      <c r="C229" s="168">
        <v>1.54452337</v>
      </c>
      <c r="D229" s="171">
        <v>5</v>
      </c>
      <c r="F229" s="167">
        <f>IF($C$227=0,"",IF(C229="[for completion]","",C229/$C$227))</f>
        <v>0.00025188380248318467</v>
      </c>
      <c r="G229" s="167">
        <f>IF($D$227=0,"",IF(D229="[for completion]","",D229/$D$227))</f>
        <v>0.00013487631841601252</v>
      </c>
    </row>
    <row r="230" outlineLevel="1">
      <c r="A230" s="110" t="s">
        <v>685</v>
      </c>
      <c r="B230" s="127" t="s">
        <v>2685</v>
      </c>
      <c r="C230" s="168">
        <v>0.54295707</v>
      </c>
      <c r="D230" s="171">
        <v>2</v>
      </c>
      <c r="F230" s="167">
        <f>IF($C$227=0,"",IF(C230="[for completion]","",C230/$C$227))</f>
        <v>8.854646943718868E-05</v>
      </c>
      <c r="G230" s="167">
        <f>IF($D$227=0,"",IF(D230="[for completion]","",D230/$D$227))</f>
        <v>5.3950527366405005E-05</v>
      </c>
    </row>
    <row r="231" outlineLevel="1">
      <c r="A231" s="110" t="s">
        <v>687</v>
      </c>
      <c r="B231" s="127" t="s">
        <v>2686</v>
      </c>
      <c r="C231" s="168">
        <v>0</v>
      </c>
      <c r="D231" s="171">
        <v>0</v>
      </c>
      <c r="F231" s="167">
        <f>IF($C$227=0,"",IF(C231="[for completion]","",C231/$C$227))</f>
        <v>0</v>
      </c>
      <c r="G231" s="167">
        <f>IF($D$227=0,"",IF(D231="[for completion]","",D231/$D$227))</f>
        <v>0</v>
      </c>
    </row>
    <row r="232" outlineLevel="1">
      <c r="A232" s="110" t="s">
        <v>689</v>
      </c>
      <c r="B232" s="127" t="s">
        <v>2687</v>
      </c>
      <c r="C232" s="168">
        <v>0</v>
      </c>
      <c r="D232" s="171">
        <v>0</v>
      </c>
      <c r="F232" s="167">
        <f>IF($C$227=0,"",IF(C232="[for completion]","",C232/$C$227))</f>
        <v>0</v>
      </c>
      <c r="G232" s="167">
        <f>IF($D$227=0,"",IF(D232="[for completion]","",D232/$D$227))</f>
        <v>0</v>
      </c>
    </row>
    <row r="233" outlineLevel="1">
      <c r="A233" s="110" t="s">
        <v>691</v>
      </c>
      <c r="B233" s="127" t="s">
        <v>2688</v>
      </c>
      <c r="C233" s="168">
        <v>0</v>
      </c>
      <c r="D233" s="171">
        <v>0</v>
      </c>
      <c r="F233" s="167">
        <f>IF($C$227=0,"",IF(C233="[for completion]","",C233/$C$227))</f>
        <v>0</v>
      </c>
      <c r="G233" s="167">
        <f>IF($D$227=0,"",IF(D233="[for completion]","",D233/$D$227))</f>
        <v>0</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0.44998317</v>
      </c>
      <c r="F238" s="170"/>
      <c r="G238" s="170"/>
    </row>
    <row r="239">
      <c r="F239" s="170"/>
      <c r="G239" s="170"/>
    </row>
    <row r="240">
      <c r="B240" s="131" t="s">
        <v>663</v>
      </c>
      <c r="F240" s="170"/>
      <c r="G240" s="170"/>
    </row>
    <row r="241">
      <c r="A241" s="110" t="s">
        <v>698</v>
      </c>
      <c r="B241" s="110" t="s">
        <v>2689</v>
      </c>
      <c r="C241" s="168">
        <v>2163.38956933</v>
      </c>
      <c r="D241" s="171">
        <v>19403</v>
      </c>
      <c r="F241" s="167">
        <f>IF($C$249=0,"",IF(C241="[Mark as ND1 if not relevant]","",C241/$C$249))</f>
        <v>0.3528096767971206</v>
      </c>
      <c r="G241" s="167">
        <f>IF($D$249=0,"",IF(D241="[Mark as ND1 if not relevant]","",D241/$D$249))</f>
        <v>0.5234010412451782</v>
      </c>
    </row>
    <row r="242">
      <c r="A242" s="110" t="s">
        <v>699</v>
      </c>
      <c r="B242" s="110" t="s">
        <v>2690</v>
      </c>
      <c r="C242" s="168">
        <v>1523.43955598</v>
      </c>
      <c r="D242" s="171">
        <v>7785</v>
      </c>
      <c r="F242" s="167">
        <f>IF($C$249=0,"",IF(C242="[Mark as ND1 if not relevant]","",C242/$C$249))</f>
        <v>0.2484454140784783</v>
      </c>
      <c r="G242" s="167">
        <f>IF($D$249=0,"",IF(D242="[Mark as ND1 if not relevant]","",D242/$D$249))</f>
        <v>0.2100024277737315</v>
      </c>
    </row>
    <row r="243">
      <c r="A243" s="110" t="s">
        <v>700</v>
      </c>
      <c r="B243" s="110" t="s">
        <v>2691</v>
      </c>
      <c r="C243" s="168">
        <v>1437.24131837</v>
      </c>
      <c r="D243" s="171">
        <v>6273</v>
      </c>
      <c r="F243" s="167">
        <f>IF($C$249=0,"",IF(C243="[Mark as ND1 if not relevant]","",C243/$C$249))</f>
        <v>0.2343880418960452</v>
      </c>
      <c r="G243" s="167">
        <f>IF($D$249=0,"",IF(D243="[Mark as ND1 if not relevant]","",D243/$D$249))</f>
        <v>0.1692158290847293</v>
      </c>
    </row>
    <row r="244">
      <c r="A244" s="110" t="s">
        <v>701</v>
      </c>
      <c r="B244" s="110" t="s">
        <v>2692</v>
      </c>
      <c r="C244" s="168">
        <v>763.69199343</v>
      </c>
      <c r="D244" s="171">
        <v>2844</v>
      </c>
      <c r="F244" s="167">
        <f>IF($C$249=0,"",IF(C244="[Mark as ND1 if not relevant]","",C244/$C$249))</f>
        <v>0.12454433967620163</v>
      </c>
      <c r="G244" s="167">
        <f>IF($D$249=0,"",IF(D244="[Mark as ND1 if not relevant]","",D244/$D$249))</f>
        <v>0.07671764991502791</v>
      </c>
    </row>
    <row r="245">
      <c r="A245" s="110" t="s">
        <v>702</v>
      </c>
      <c r="B245" s="110" t="s">
        <v>2693</v>
      </c>
      <c r="C245" s="168">
        <v>192.68661945</v>
      </c>
      <c r="D245" s="171">
        <v>614</v>
      </c>
      <c r="F245" s="167">
        <f>IF($C$249=0,"",IF(C245="[Mark as ND1 if not relevant]","",C245/$C$249))</f>
        <v>0.031423699593937746</v>
      </c>
      <c r="G245" s="167">
        <f>IF($D$249=0,"",IF(D245="[Mark as ND1 if not relevant]","",D245/$D$249))</f>
        <v>0.016562811901486337</v>
      </c>
    </row>
    <row r="246">
      <c r="A246" s="110" t="s">
        <v>703</v>
      </c>
      <c r="B246" s="110" t="s">
        <v>2694</v>
      </c>
      <c r="C246" s="168">
        <v>41.88240922</v>
      </c>
      <c r="D246" s="171">
        <v>123</v>
      </c>
      <c r="F246" s="167">
        <f>IF($C$249=0,"",IF(C246="[Mark as ND1 if not relevant]","",C246/$C$249))</f>
        <v>0.0068302627829389135</v>
      </c>
      <c r="G246" s="167">
        <f>IF($D$249=0,"",IF(D246="[Mark as ND1 if not relevant]","",D246/$D$249))</f>
        <v>0.003317957433033908</v>
      </c>
    </row>
    <row r="247">
      <c r="A247" s="110" t="s">
        <v>704</v>
      </c>
      <c r="B247" s="110" t="s">
        <v>2695</v>
      </c>
      <c r="C247" s="168">
        <v>6.90523925</v>
      </c>
      <c r="D247" s="171">
        <v>20</v>
      </c>
      <c r="F247" s="167">
        <f>IF($C$249=0,"",IF(C247="[Mark as ND1 if not relevant]","",C247/$C$249))</f>
        <v>0.0011261195221320178</v>
      </c>
      <c r="G247" s="167">
        <f>IF($D$249=0,"",IF(D247="[Mark as ND1 if not relevant]","",D247/$D$249))</f>
        <v>0.0005395052736640501</v>
      </c>
    </row>
    <row r="248">
      <c r="A248" s="110" t="s">
        <v>705</v>
      </c>
      <c r="B248" s="110" t="s">
        <v>679</v>
      </c>
      <c r="C248" s="168">
        <v>2.65170849</v>
      </c>
      <c r="D248" s="171">
        <v>9</v>
      </c>
      <c r="F248" s="167">
        <f>IF($C$249=0,"",IF(C248="[Mark as ND1 if not relevant]","",C248/$C$249))</f>
        <v>0.0004324456531455032</v>
      </c>
      <c r="G248" s="167">
        <f>IF($D$249=0,"",IF(D248="[Mark as ND1 if not relevant]","",D248/$D$249))</f>
        <v>0.00024277737314882253</v>
      </c>
    </row>
    <row r="249">
      <c r="A249" s="110" t="s">
        <v>706</v>
      </c>
      <c r="B249" s="140" t="s">
        <v>99</v>
      </c>
      <c r="C249" s="168">
        <f>SUM(C241:C248)</f>
        <v>6131.8884135200005</v>
      </c>
      <c r="D249" s="171">
        <f>SUM(D241:D248)</f>
        <v>37071</v>
      </c>
      <c r="F249" s="144">
        <f>SUM(F241:F248)</f>
        <v>1</v>
      </c>
      <c r="G249" s="144">
        <f>SUM(G241:G248)</f>
        <v>1</v>
      </c>
    </row>
    <row r="250" outlineLevel="1">
      <c r="A250" s="110" t="s">
        <v>707</v>
      </c>
      <c r="B250" s="127" t="s">
        <v>2683</v>
      </c>
      <c r="C250" s="168">
        <v>2.10875142</v>
      </c>
      <c r="D250" s="171">
        <v>7</v>
      </c>
      <c r="F250" s="167">
        <f>IF($C$249=0,"",IF(C250="[for completion]","",C250/$C$249))</f>
        <v>0.0003438991837083145</v>
      </c>
      <c r="G250" s="167">
        <f>IF($D$249=0,"",IF(D250="[for completion]","",D250/$D$249))</f>
        <v>0.00018882684578241753</v>
      </c>
    </row>
    <row r="251" outlineLevel="1">
      <c r="A251" s="110" t="s">
        <v>708</v>
      </c>
      <c r="B251" s="127" t="s">
        <v>2684</v>
      </c>
      <c r="C251" s="168">
        <v>0.54295707</v>
      </c>
      <c r="D251" s="171">
        <v>2</v>
      </c>
      <c r="F251" s="167">
        <f>IF($C$249=0,"",IF(C251="[for completion]","",C251/$C$249))</f>
        <v>8.854646943718867E-05</v>
      </c>
      <c r="G251" s="167">
        <f>IF($D$249=0,"",IF(D251="[for completion]","",D251/$D$249))</f>
        <v>5.3950527366405005E-05</v>
      </c>
    </row>
    <row r="252" outlineLevel="1">
      <c r="A252" s="110" t="s">
        <v>709</v>
      </c>
      <c r="B252" s="127" t="s">
        <v>2685</v>
      </c>
      <c r="C252" s="168">
        <v>0</v>
      </c>
      <c r="D252" s="171">
        <v>0</v>
      </c>
      <c r="F252" s="167">
        <f>IF($C$249=0,"",IF(C252="[for completion]","",C252/$C$249))</f>
        <v>0</v>
      </c>
      <c r="G252" s="167">
        <f>IF($D$249=0,"",IF(D252="[for completion]","",D252/$D$249))</f>
        <v>0</v>
      </c>
    </row>
    <row r="253" outlineLevel="1">
      <c r="A253" s="110" t="s">
        <v>710</v>
      </c>
      <c r="B253" s="127" t="s">
        <v>2686</v>
      </c>
      <c r="C253" s="168">
        <v>0</v>
      </c>
      <c r="D253" s="171">
        <v>0</v>
      </c>
      <c r="F253" s="167">
        <f>IF($C$249=0,"",IF(C253="[for completion]","",C253/$C$249))</f>
        <v>0</v>
      </c>
      <c r="G253" s="167">
        <f>IF($D$249=0,"",IF(D253="[for completion]","",D253/$D$249))</f>
        <v>0</v>
      </c>
    </row>
    <row r="254" outlineLevel="1">
      <c r="A254" s="110" t="s">
        <v>711</v>
      </c>
      <c r="B254" s="127" t="s">
        <v>2687</v>
      </c>
      <c r="C254" s="168">
        <v>0</v>
      </c>
      <c r="D254" s="171">
        <v>0</v>
      </c>
      <c r="F254" s="167">
        <f>IF($C$249=0,"",IF(C254="[for completion]","",C254/$C$249))</f>
        <v>0</v>
      </c>
      <c r="G254" s="167">
        <f>IF($D$249=0,"",IF(D254="[for completion]","",D254/$D$249))</f>
        <v>0</v>
      </c>
    </row>
    <row r="255" outlineLevel="1">
      <c r="A255" s="110" t="s">
        <v>712</v>
      </c>
      <c r="B255" s="127" t="s">
        <v>2696</v>
      </c>
      <c r="C255" s="168">
        <v>0</v>
      </c>
      <c r="D255" s="171">
        <v>0</v>
      </c>
      <c r="F255" s="167">
        <f>IF($C$249=0,"",IF(C255="[for completion]","",C255/$C$249))</f>
        <v>0</v>
      </c>
      <c r="G255" s="167">
        <f>IF($D$249=0,"",IF(D255="[for completion]","",D255/$D$249))</f>
        <v>0</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2697</v>
      </c>
      <c r="C277" s="144">
        <v>0.81962412</v>
      </c>
      <c r="E277" s="105"/>
      <c r="F277" s="105"/>
    </row>
    <row r="278">
      <c r="A278" s="110" t="s">
        <v>739</v>
      </c>
      <c r="B278" s="110" t="s">
        <v>2698</v>
      </c>
      <c r="C278" s="144">
        <v>0.18037588</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SUM(C333:C342)</f>
        <v>0</v>
      </c>
      <c r="D343" s="213">
        <f>SUM(D333:D342)</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2711</v>
      </c>
    </row>
    <row r="7">
      <c r="A7" s="1" t="s">
        <v>1153</v>
      </c>
      <c r="B7" s="40" t="s">
        <v>1154</v>
      </c>
      <c r="C7" s="26" t="s">
        <v>2713</v>
      </c>
    </row>
    <row r="8">
      <c r="A8" s="1" t="s">
        <v>1155</v>
      </c>
      <c r="B8" s="40" t="s">
        <v>1156</v>
      </c>
      <c r="C8" s="26" t="s">
        <v>2712</v>
      </c>
    </row>
    <row r="9">
      <c r="A9" s="1" t="s">
        <v>1157</v>
      </c>
      <c r="B9" s="40" t="s">
        <v>1158</v>
      </c>
      <c r="C9" s="26" t="s">
        <v>2701</v>
      </c>
    </row>
    <row r="10" ht="44.25" customHeight="1">
      <c r="A10" s="1" t="s">
        <v>1159</v>
      </c>
      <c r="B10" s="40" t="s">
        <v>2706</v>
      </c>
      <c r="C10" s="26" t="s">
        <v>2707</v>
      </c>
    </row>
    <row r="11" ht="54.75" customHeight="1">
      <c r="A11" s="1" t="s">
        <v>1160</v>
      </c>
      <c r="B11" s="40" t="s">
        <v>2708</v>
      </c>
      <c r="C11" s="26" t="s">
        <v>2709</v>
      </c>
    </row>
    <row r="12">
      <c r="A12" s="1" t="s">
        <v>1161</v>
      </c>
      <c r="B12" s="40" t="s">
        <v>1162</v>
      </c>
      <c r="C12" s="26" t="s">
        <v>2704</v>
      </c>
    </row>
    <row r="13">
      <c r="A13" s="1" t="s">
        <v>1163</v>
      </c>
      <c r="B13" s="40" t="s">
        <v>1164</v>
      </c>
      <c r="C13" s="26" t="s">
        <v>2703</v>
      </c>
    </row>
    <row r="14" ht="28.5">
      <c r="A14" s="1" t="s">
        <v>1165</v>
      </c>
      <c r="B14" s="40" t="s">
        <v>1166</v>
      </c>
      <c r="C14" s="26" t="s">
        <v>2702</v>
      </c>
    </row>
    <row r="15">
      <c r="A15" s="1" t="s">
        <v>1167</v>
      </c>
      <c r="B15" s="40" t="s">
        <v>1168</v>
      </c>
      <c r="C15" s="26" t="s">
        <v>2705</v>
      </c>
    </row>
    <row r="16" ht="28.5">
      <c r="A16" s="1" t="s">
        <v>1169</v>
      </c>
      <c r="B16" s="44" t="s">
        <v>1170</v>
      </c>
      <c r="C16" s="26" t="s">
        <v>2699</v>
      </c>
    </row>
    <row r="17" ht="30" customHeight="1">
      <c r="A17" s="1" t="s">
        <v>1171</v>
      </c>
      <c r="B17" s="44" t="s">
        <v>1172</v>
      </c>
      <c r="C17" s="26" t="s">
        <v>2700</v>
      </c>
    </row>
    <row r="18">
      <c r="A18" s="1" t="s">
        <v>1173</v>
      </c>
      <c r="B18" s="44" t="s">
        <v>1174</v>
      </c>
      <c r="C18" s="26" t="s">
        <v>2710</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2714</v>
      </c>
      <c r="D14" s="367"/>
      <c r="E14" s="32"/>
      <c r="F14" s="32"/>
      <c r="G14" s="32"/>
      <c r="H14" s="24"/>
      <c r="L14" s="24"/>
      <c r="M14" s="24"/>
    </row>
    <row r="15">
      <c r="A15" s="26" t="s">
        <v>1384</v>
      </c>
      <c r="B15" s="43" t="s">
        <v>2715</v>
      </c>
      <c r="C15" s="26" t="s">
        <v>2588</v>
      </c>
      <c r="D15" s="26" t="s">
        <v>2716</v>
      </c>
      <c r="E15" s="32"/>
      <c r="F15" s="32"/>
      <c r="G15" s="32"/>
      <c r="H15" s="24"/>
      <c r="L15" s="24"/>
      <c r="M15" s="24"/>
    </row>
    <row r="16">
      <c r="A16" s="26" t="s">
        <v>1385</v>
      </c>
      <c r="B16" s="43" t="s">
        <v>1374</v>
      </c>
      <c r="C16" s="26" t="s">
        <v>2714</v>
      </c>
      <c r="E16" s="32"/>
      <c r="F16" s="32"/>
      <c r="G16" s="32"/>
      <c r="H16" s="24"/>
      <c r="L16" s="24"/>
      <c r="M16" s="24"/>
    </row>
    <row r="17">
      <c r="A17" s="26" t="s">
        <v>1386</v>
      </c>
      <c r="B17" s="223" t="s">
        <v>1375</v>
      </c>
      <c r="C17" s="26" t="s">
        <v>2714</v>
      </c>
      <c r="E17" s="32"/>
      <c r="F17" s="32"/>
      <c r="G17" s="32"/>
      <c r="H17" s="24"/>
      <c r="L17" s="24"/>
      <c r="M17" s="24"/>
    </row>
    <row r="18">
      <c r="A18" s="26" t="s">
        <v>1387</v>
      </c>
      <c r="B18" s="43" t="s">
        <v>2717</v>
      </c>
      <c r="C18" s="26" t="s">
        <v>2588</v>
      </c>
      <c r="D18" s="26" t="s">
        <v>2716</v>
      </c>
      <c r="E18" s="32"/>
      <c r="F18" s="32"/>
      <c r="G18" s="32"/>
      <c r="H18" s="24"/>
      <c r="L18" s="24"/>
      <c r="M18" s="24"/>
    </row>
    <row r="19">
      <c r="A19" s="26" t="s">
        <v>1388</v>
      </c>
      <c r="B19" s="43" t="s">
        <v>1376</v>
      </c>
      <c r="C19" s="26" t="s">
        <v>2714</v>
      </c>
      <c r="E19" s="32"/>
      <c r="F19" s="32"/>
      <c r="G19" s="32"/>
      <c r="H19" s="24"/>
      <c r="L19" s="24"/>
      <c r="M19" s="24"/>
    </row>
    <row r="20">
      <c r="A20" s="26" t="s">
        <v>1389</v>
      </c>
      <c r="B20" s="43" t="s">
        <v>1377</v>
      </c>
      <c r="C20" s="26" t="s">
        <v>2588</v>
      </c>
      <c r="D20" s="26" t="s">
        <v>2716</v>
      </c>
      <c r="E20" s="32"/>
      <c r="F20" s="32"/>
      <c r="G20" s="32"/>
      <c r="H20" s="24"/>
      <c r="L20" s="24"/>
      <c r="M20" s="24"/>
    </row>
    <row r="21">
      <c r="A21" s="26" t="s">
        <v>1390</v>
      </c>
      <c r="B21" s="43" t="s">
        <v>1378</v>
      </c>
      <c r="C21" s="26" t="s">
        <v>2714</v>
      </c>
      <c r="E21" s="32"/>
      <c r="F21" s="32"/>
      <c r="G21" s="32"/>
      <c r="H21" s="24"/>
      <c r="L21" s="24"/>
      <c r="M21" s="24"/>
    </row>
    <row r="22">
      <c r="A22" s="26" t="s">
        <v>1391</v>
      </c>
      <c r="B22" s="43" t="s">
        <v>1379</v>
      </c>
      <c r="C22" s="26" t="s">
        <v>2714</v>
      </c>
      <c r="E22" s="32"/>
      <c r="F22" s="32"/>
      <c r="G22" s="32"/>
      <c r="H22" s="24"/>
      <c r="L22" s="24"/>
      <c r="M22" s="24"/>
    </row>
    <row r="23">
      <c r="A23" s="26" t="s">
        <v>1392</v>
      </c>
      <c r="B23" s="43" t="s">
        <v>1458</v>
      </c>
      <c r="C23" s="26" t="s">
        <v>2623</v>
      </c>
      <c r="E23" s="32"/>
      <c r="F23" s="32"/>
      <c r="G23" s="32"/>
      <c r="H23" s="24"/>
      <c r="L23" s="24"/>
      <c r="M23" s="24"/>
    </row>
    <row r="24">
      <c r="A24" s="26" t="s">
        <v>1460</v>
      </c>
      <c r="B24" s="43" t="s">
        <v>1459</v>
      </c>
      <c r="C24" s="26" t="s">
        <v>2614</v>
      </c>
      <c r="E24" s="32"/>
      <c r="F24" s="32"/>
      <c r="G24" s="32"/>
      <c r="H24" s="24"/>
      <c r="L24" s="24"/>
      <c r="M24" s="24"/>
    </row>
    <row r="25" outlineLevel="1">
      <c r="A25" s="26" t="s">
        <v>1393</v>
      </c>
      <c r="B25" s="41" t="s">
        <v>2608</v>
      </c>
      <c r="C25" s="237" t="s">
        <v>2588</v>
      </c>
      <c r="D25" s="237" t="s">
        <v>2716</v>
      </c>
      <c r="E25" s="32"/>
      <c r="F25" s="32"/>
      <c r="G25" s="32"/>
      <c r="H25" s="24"/>
      <c r="L25" s="24"/>
      <c r="M25" s="24"/>
    </row>
    <row r="26" outlineLevel="1">
      <c r="A26" s="26" t="s">
        <v>1396</v>
      </c>
      <c r="B26" s="41" t="s">
        <v>2596</v>
      </c>
      <c r="C26" s="26" t="s">
        <v>2588</v>
      </c>
      <c r="D26" s="26" t="s">
        <v>2716</v>
      </c>
      <c r="E26" s="32"/>
      <c r="F26" s="32"/>
      <c r="G26" s="32"/>
      <c r="H26" s="24"/>
      <c r="L26" s="24"/>
      <c r="M26" s="24"/>
    </row>
    <row r="27" outlineLevel="1">
      <c r="A27" s="26" t="s">
        <v>1397</v>
      </c>
      <c r="B27" s="41" t="s">
        <v>2609</v>
      </c>
      <c r="C27" s="26" t="s">
        <v>2588</v>
      </c>
      <c r="D27" s="26" t="s">
        <v>2716</v>
      </c>
      <c r="E27" s="32"/>
      <c r="F27" s="32"/>
      <c r="G27" s="32"/>
      <c r="H27" s="24"/>
      <c r="L27" s="24"/>
      <c r="M27" s="24"/>
    </row>
    <row r="28" outlineLevel="1">
      <c r="A28" s="26" t="s">
        <v>1398</v>
      </c>
      <c r="B28" s="41" t="s">
        <v>2626</v>
      </c>
      <c r="C28" s="26" t="s">
        <v>2627</v>
      </c>
      <c r="E28" s="32"/>
      <c r="F28" s="32"/>
      <c r="G28" s="32"/>
      <c r="H28" s="24"/>
      <c r="L28" s="24"/>
      <c r="M28" s="24"/>
    </row>
    <row r="29" outlineLevel="1">
      <c r="A29" s="26" t="s">
        <v>1399</v>
      </c>
      <c r="B29" s="41" t="s">
        <v>2604</v>
      </c>
      <c r="C29" s="26" t="s">
        <v>2588</v>
      </c>
      <c r="D29" s="26" t="s">
        <v>2716</v>
      </c>
      <c r="E29" s="32"/>
      <c r="F29" s="32"/>
      <c r="G29" s="32"/>
      <c r="H29" s="24"/>
      <c r="L29" s="24"/>
      <c r="M29" s="24"/>
    </row>
    <row r="30" outlineLevel="1">
      <c r="A30" s="26" t="s">
        <v>1400</v>
      </c>
      <c r="B30" s="41" t="s">
        <v>2602</v>
      </c>
      <c r="C30" s="26" t="s">
        <v>2588</v>
      </c>
      <c r="D30" s="26" t="s">
        <v>2716</v>
      </c>
      <c r="E30" s="32"/>
      <c r="F30" s="32"/>
      <c r="G30" s="32"/>
      <c r="H30" s="24"/>
      <c r="L30" s="24"/>
      <c r="M30" s="24"/>
    </row>
    <row r="31" outlineLevel="1">
      <c r="A31" s="26" t="s">
        <v>1401</v>
      </c>
      <c r="B31" s="41" t="s">
        <v>2598</v>
      </c>
      <c r="C31" s="26" t="s">
        <v>2588</v>
      </c>
      <c r="D31" s="26" t="s">
        <v>2716</v>
      </c>
      <c r="E31" s="32"/>
      <c r="F31" s="32"/>
      <c r="G31" s="32"/>
      <c r="H31" s="24"/>
      <c r="L31" s="24"/>
      <c r="M31" s="24"/>
    </row>
    <row r="32" outlineLevel="1">
      <c r="A32" s="26" t="s">
        <v>1402</v>
      </c>
      <c r="B32" s="41" t="s">
        <v>2597</v>
      </c>
      <c r="C32" s="26" t="s">
        <v>2588</v>
      </c>
      <c r="D32" s="26" t="s">
        <v>2716</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t="s">
        <v>2588</v>
      </c>
      <c r="C35" s="368" t="s">
        <v>1187</v>
      </c>
      <c r="D35" s="368" t="s">
        <v>2716</v>
      </c>
      <c r="E35" s="368" t="s">
        <v>2718</v>
      </c>
      <c r="F35" s="101"/>
      <c r="G35" s="101"/>
      <c r="H35" s="24"/>
      <c r="L35" s="24"/>
      <c r="M35" s="24"/>
    </row>
    <row r="36">
      <c r="A36" s="26" t="s">
        <v>1419</v>
      </c>
      <c r="B36" s="43" t="s">
        <v>2588</v>
      </c>
      <c r="C36" s="26" t="s">
        <v>1187</v>
      </c>
      <c r="D36" s="26" t="s">
        <v>2716</v>
      </c>
      <c r="E36" s="26" t="s">
        <v>2719</v>
      </c>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157.32</v>
      </c>
      <c r="H75" s="24"/>
    </row>
    <row r="76">
      <c r="A76" s="26" t="s">
        <v>1444</v>
      </c>
      <c r="B76" s="26" t="s">
        <v>1473</v>
      </c>
      <c r="C76" s="263">
        <v>201</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2720</v>
      </c>
      <c r="C82" s="258">
        <v>0.00010607</v>
      </c>
      <c r="D82" s="258" t="str">
        <f>IF(C82="","","ND2")</f>
        <v>ND2</v>
      </c>
      <c r="E82" s="258" t="str">
        <f>IF(C82="","","ND2")</f>
        <v>ND2</v>
      </c>
      <c r="F82" s="258" t="str">
        <f>IF(C82="","","ND2")</f>
        <v>ND2</v>
      </c>
      <c r="G82" s="258">
        <f>IF(C82="","",C82)</f>
        <v>0.00010607</v>
      </c>
      <c r="H82" s="24"/>
    </row>
    <row r="83">
      <c r="A83" s="26" t="s">
        <v>1451</v>
      </c>
      <c r="B83" s="237" t="s">
        <v>2721</v>
      </c>
      <c r="C83" s="258">
        <v>3.381E-05</v>
      </c>
      <c r="D83" s="258" t="str">
        <f>IF(C83="","","ND2")</f>
        <v>ND2</v>
      </c>
      <c r="E83" s="258" t="str">
        <f>IF(C83="","","ND2")</f>
        <v>ND2</v>
      </c>
      <c r="F83" s="258" t="str">
        <f>IF(C83="","","ND2")</f>
        <v>ND2</v>
      </c>
      <c r="G83" s="258">
        <f>IF(C83="","",C83)</f>
        <v>3.381E-05</v>
      </c>
      <c r="H83" s="24"/>
    </row>
    <row r="84">
      <c r="A84" s="26" t="s">
        <v>1452</v>
      </c>
      <c r="B84" s="237" t="s">
        <v>2722</v>
      </c>
      <c r="C84" s="258">
        <v>0</v>
      </c>
      <c r="D84" s="258" t="str">
        <f>IF(C84="","","ND2")</f>
        <v>ND2</v>
      </c>
      <c r="E84" s="258" t="str">
        <f>IF(C84="","","ND2")</f>
        <v>ND2</v>
      </c>
      <c r="F84" s="258" t="str">
        <f>IF(C84="","","ND2")</f>
        <v>ND2</v>
      </c>
      <c r="G84" s="258">
        <f>IF(C84="","",C84)</f>
        <v>0</v>
      </c>
      <c r="H84" s="24"/>
    </row>
    <row r="85">
      <c r="A85" s="26" t="s">
        <v>1453</v>
      </c>
      <c r="B85" s="237" t="s">
        <v>2723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2724</v>
      </c>
      <c r="C87" s="258">
        <v>0.99986013</v>
      </c>
      <c r="D87" s="258" t="str">
        <f>IF(C87="","","ND2")</f>
        <v>ND2</v>
      </c>
      <c r="E87" s="258" t="str">
        <f>IF(C87="","","ND2")</f>
        <v>ND2</v>
      </c>
      <c r="F87" s="258" t="str">
        <f>IF(C87="","","ND2")</f>
        <v>ND2</v>
      </c>
      <c r="G87" s="258">
        <f>IF(C87="","",C87)</f>
        <v>0.99986013</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2022-08-16T06:43:59Z</dcterms:created>
  <dcterms:modified xsi:type="dcterms:W3CDTF">2022-08-16T06:43:59Z</dcterms:modified>
</cp:coreProperties>
</file>